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autoCompressPictures="0" defaultThemeVersion="124226"/>
  <mc:AlternateContent xmlns:mc="http://schemas.openxmlformats.org/markup-compatibility/2006">
    <mc:Choice Requires="x15">
      <x15ac:absPath xmlns:x15ac="http://schemas.microsoft.com/office/spreadsheetml/2010/11/ac" url="https://bailit.sharepoint.com/Deepti/Shared Documents/HARI/OHIC Aligned Measure Sets/2021 Annual Review/2021 7-14 Meeting #4 - BH Hospital/"/>
    </mc:Choice>
  </mc:AlternateContent>
  <xr:revisionPtr revIDLastSave="69" documentId="8_{792DAA6F-A33C-43DE-9FCE-2B3CDE00A235}" xr6:coauthVersionLast="47" xr6:coauthVersionMax="47" xr10:uidLastSave="{6169DE04-1FCC-446D-9EBD-FFE4AA377A5B}"/>
  <bookViews>
    <workbookView xWindow="-24120" yWindow="-120" windowWidth="24240" windowHeight="13140" firstSheet="2" activeTab="2" xr2:uid="{00000000-000D-0000-FFFF-FFFF00000000}"/>
  </bookViews>
  <sheets>
    <sheet name="Instruction Sheet" sheetId="8" state="hidden" r:id="rId1"/>
    <sheet name="Alignment Tool" sheetId="5" state="hidden" r:id="rId2"/>
    <sheet name="Crosswalk of OHIC Measure Sets" sheetId="1" r:id="rId3"/>
    <sheet name="Summary Sheet" sheetId="6" r:id="rId4"/>
    <sheet name="Measure Crosswalk" sheetId="14"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s>
  <definedNames>
    <definedName name="_xlnm._FilterDatabase" localSheetId="2" hidden="1">'Crosswalk of OHIC Measure Sets'!$U$3:$AA$4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3">'Summary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13" l="1"/>
  <c r="C15" i="13"/>
  <c r="C14" i="13"/>
  <c r="C13" i="13"/>
  <c r="C12" i="13"/>
  <c r="C11" i="13"/>
  <c r="C10" i="13"/>
  <c r="C9" i="13"/>
  <c r="C8" i="13"/>
  <c r="C7" i="13"/>
  <c r="C6" i="13"/>
  <c r="C5" i="13"/>
  <c r="C4" i="13"/>
  <c r="C3" i="13"/>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A76" i="6"/>
  <c r="E76" i="6" s="1"/>
  <c r="A75" i="6"/>
  <c r="F75" i="6" s="1"/>
  <c r="A74" i="6"/>
  <c r="I74" i="6" s="1"/>
  <c r="A73" i="6"/>
  <c r="I73" i="6" s="1"/>
  <c r="A72" i="6"/>
  <c r="D72" i="6" s="1"/>
  <c r="A71" i="6"/>
  <c r="G71" i="6" s="1"/>
  <c r="A70" i="6"/>
  <c r="I70" i="6" s="1"/>
  <c r="A69" i="6"/>
  <c r="E69" i="6" s="1"/>
  <c r="A68" i="6"/>
  <c r="H68" i="6" s="1"/>
  <c r="A67" i="6"/>
  <c r="I67" i="6" s="1"/>
  <c r="A66" i="6"/>
  <c r="F66" i="6" s="1"/>
  <c r="A65" i="6"/>
  <c r="I65" i="6" s="1"/>
  <c r="A64" i="6"/>
  <c r="D64" i="6" s="1"/>
  <c r="A63" i="6"/>
  <c r="G63" i="6" s="1"/>
  <c r="A62" i="6"/>
  <c r="E62" i="6" s="1"/>
  <c r="A61" i="6"/>
  <c r="E61" i="6" s="1"/>
  <c r="A60" i="6"/>
  <c r="H60" i="6" s="1"/>
  <c r="A59" i="6"/>
  <c r="H59" i="6" s="1"/>
  <c r="A58" i="6"/>
  <c r="F58" i="6" s="1"/>
  <c r="A57" i="6"/>
  <c r="I57" i="6" s="1"/>
  <c r="A56" i="6"/>
  <c r="D56" i="6" s="1"/>
  <c r="A55" i="6"/>
  <c r="G55" i="6" s="1"/>
  <c r="A54" i="6"/>
  <c r="I54" i="6" s="1"/>
  <c r="A53" i="6"/>
  <c r="E53" i="6" s="1"/>
  <c r="A52" i="6"/>
  <c r="H52" i="6" s="1"/>
  <c r="A51" i="6"/>
  <c r="H51" i="6" s="1"/>
  <c r="A50" i="6"/>
  <c r="F50" i="6" s="1"/>
  <c r="A49" i="6"/>
  <c r="I49" i="6" s="1"/>
  <c r="A48" i="6"/>
  <c r="D48" i="6" s="1"/>
  <c r="A47" i="6"/>
  <c r="G47" i="6" s="1"/>
  <c r="A46" i="6"/>
  <c r="I46" i="6" s="1"/>
  <c r="A45" i="6"/>
  <c r="E45" i="6" s="1"/>
  <c r="A44" i="6"/>
  <c r="H44" i="6" s="1"/>
  <c r="A43" i="6"/>
  <c r="I43" i="6" s="1"/>
  <c r="A42" i="6"/>
  <c r="F42" i="6" s="1"/>
  <c r="A41" i="6"/>
  <c r="I41" i="6" s="1"/>
  <c r="A40" i="6"/>
  <c r="D40" i="6" s="1"/>
  <c r="A39" i="6"/>
  <c r="G39" i="6" s="1"/>
  <c r="A38" i="6"/>
  <c r="A37" i="6"/>
  <c r="E37" i="6" s="1"/>
  <c r="A36" i="6"/>
  <c r="H36" i="6" s="1"/>
  <c r="A35" i="6"/>
  <c r="H35" i="6" s="1"/>
  <c r="A34" i="6"/>
  <c r="F34" i="6" s="1"/>
  <c r="A33" i="6"/>
  <c r="I33" i="6" s="1"/>
  <c r="A32" i="6"/>
  <c r="D32" i="6" s="1"/>
  <c r="A31" i="6"/>
  <c r="G31" i="6" s="1"/>
  <c r="A30" i="6"/>
  <c r="I30" i="6" s="1"/>
  <c r="A29" i="6"/>
  <c r="E29" i="6" s="1"/>
  <c r="A28" i="6"/>
  <c r="H28" i="6" s="1"/>
  <c r="A27" i="6"/>
  <c r="H27" i="6" s="1"/>
  <c r="A26" i="6"/>
  <c r="F26" i="6" s="1"/>
  <c r="A25" i="6"/>
  <c r="I25" i="6" s="1"/>
  <c r="A24" i="6"/>
  <c r="D24" i="6" s="1"/>
  <c r="A23" i="6"/>
  <c r="G23" i="6" s="1"/>
  <c r="A22" i="6"/>
  <c r="I22" i="6" s="1"/>
  <c r="A21" i="6"/>
  <c r="E21" i="6" s="1"/>
  <c r="A20" i="6"/>
  <c r="H20" i="6" s="1"/>
  <c r="A19" i="6"/>
  <c r="H19" i="6" s="1"/>
  <c r="A18" i="6"/>
  <c r="F18" i="6" s="1"/>
  <c r="A17" i="6"/>
  <c r="I17" i="6" s="1"/>
  <c r="A16" i="6"/>
  <c r="D16" i="6" s="1"/>
  <c r="A15" i="6"/>
  <c r="G15" i="6" s="1"/>
  <c r="A14" i="6"/>
  <c r="I14" i="6" s="1"/>
  <c r="A13" i="6"/>
  <c r="E13" i="6" s="1"/>
  <c r="A12" i="6"/>
  <c r="H12" i="6" s="1"/>
  <c r="A11" i="6"/>
  <c r="I11" i="6" s="1"/>
  <c r="A10" i="6"/>
  <c r="F10" i="6" s="1"/>
  <c r="A9" i="6"/>
  <c r="I9" i="6" s="1"/>
  <c r="A8" i="6"/>
  <c r="F8" i="6" s="1"/>
  <c r="A7" i="6"/>
  <c r="I7" i="6" s="1"/>
  <c r="A6" i="6"/>
  <c r="D6" i="6" s="1"/>
  <c r="A5" i="6"/>
  <c r="L5" i="6" s="1"/>
  <c r="A4" i="6"/>
  <c r="K4" i="6" s="1"/>
  <c r="G3" i="6"/>
  <c r="A3" i="6"/>
  <c r="I3" i="6" s="1"/>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E53" i="5"/>
  <c r="D53" i="5"/>
  <c r="C53" i="5"/>
  <c r="M53" i="5" s="1"/>
  <c r="B53" i="5"/>
  <c r="A53" i="5"/>
  <c r="E52" i="5"/>
  <c r="D52" i="5"/>
  <c r="C52" i="5"/>
  <c r="M52" i="5" s="1"/>
  <c r="B52" i="5"/>
  <c r="A52" i="5"/>
  <c r="E51" i="5"/>
  <c r="D51" i="5"/>
  <c r="C51" i="5"/>
  <c r="M51" i="5" s="1"/>
  <c r="B51" i="5"/>
  <c r="A51" i="5"/>
  <c r="E50" i="5"/>
  <c r="D50" i="5"/>
  <c r="C50" i="5"/>
  <c r="M50" i="5" s="1"/>
  <c r="B50" i="5"/>
  <c r="A50" i="5"/>
  <c r="E49" i="5"/>
  <c r="D49" i="5"/>
  <c r="C49" i="5"/>
  <c r="M49" i="5" s="1"/>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E37" i="5"/>
  <c r="D37" i="5"/>
  <c r="C37" i="5"/>
  <c r="M37" i="5" s="1"/>
  <c r="B37" i="5"/>
  <c r="A37" i="5"/>
  <c r="E36" i="5"/>
  <c r="D36" i="5"/>
  <c r="C36" i="5"/>
  <c r="M36" i="5" s="1"/>
  <c r="B36" i="5"/>
  <c r="A36" i="5"/>
  <c r="E35" i="5"/>
  <c r="D35" i="5"/>
  <c r="C35" i="5"/>
  <c r="M35" i="5" s="1"/>
  <c r="B35" i="5"/>
  <c r="A35" i="5"/>
  <c r="E34" i="5"/>
  <c r="D34" i="5"/>
  <c r="C34" i="5"/>
  <c r="M34" i="5" s="1"/>
  <c r="B34" i="5"/>
  <c r="A34" i="5"/>
  <c r="E33" i="5"/>
  <c r="D33" i="5"/>
  <c r="C33" i="5"/>
  <c r="M33" i="5" s="1"/>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E21" i="5"/>
  <c r="D21" i="5"/>
  <c r="C21" i="5"/>
  <c r="M21" i="5" s="1"/>
  <c r="B21" i="5"/>
  <c r="A21" i="5"/>
  <c r="E20" i="5"/>
  <c r="D20" i="5"/>
  <c r="C20" i="5"/>
  <c r="M20" i="5" s="1"/>
  <c r="B20" i="5"/>
  <c r="A20" i="5"/>
  <c r="E19" i="5"/>
  <c r="D19" i="5"/>
  <c r="C19" i="5"/>
  <c r="M19" i="5" s="1"/>
  <c r="B19" i="5"/>
  <c r="A19" i="5"/>
  <c r="E18" i="5"/>
  <c r="D18" i="5"/>
  <c r="C18" i="5"/>
  <c r="M18" i="5" s="1"/>
  <c r="B18" i="5"/>
  <c r="A18" i="5"/>
  <c r="E17" i="5"/>
  <c r="D17" i="5"/>
  <c r="C17" i="5"/>
  <c r="M17" i="5" s="1"/>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E5" i="5"/>
  <c r="D5" i="5"/>
  <c r="C5" i="5"/>
  <c r="M5" i="5" s="1"/>
  <c r="B5" i="5"/>
  <c r="A5" i="5"/>
  <c r="E4" i="5"/>
  <c r="D4" i="5"/>
  <c r="C4" i="5"/>
  <c r="M4" i="5" s="1"/>
  <c r="B4" i="5"/>
  <c r="A4" i="5"/>
  <c r="E3" i="5"/>
  <c r="D3" i="5"/>
  <c r="C3" i="5"/>
  <c r="M3" i="5" s="1"/>
  <c r="B3" i="5"/>
  <c r="A3" i="5"/>
  <c r="E27" i="6" l="1"/>
  <c r="H3" i="6"/>
  <c r="H73" i="6"/>
  <c r="B31" i="6"/>
  <c r="D31" i="6"/>
  <c r="C49" i="6"/>
  <c r="F15" i="6"/>
  <c r="B49" i="6"/>
  <c r="G33" i="6"/>
  <c r="H33" i="6"/>
  <c r="F21" i="6"/>
  <c r="G27" i="6"/>
  <c r="E31" i="6"/>
  <c r="I35" i="6"/>
  <c r="I31" i="6"/>
  <c r="L10" i="6"/>
  <c r="C31" i="6"/>
  <c r="E49" i="6"/>
  <c r="L49" i="6"/>
  <c r="D18" i="6"/>
  <c r="H21" i="6"/>
  <c r="E41" i="6"/>
  <c r="G18" i="6"/>
  <c r="F41" i="6"/>
  <c r="I18" i="6"/>
  <c r="H41" i="6"/>
  <c r="I15" i="6"/>
  <c r="L18" i="6"/>
  <c r="L15" i="6"/>
  <c r="E33" i="6"/>
  <c r="D49" i="6"/>
  <c r="D67" i="6"/>
  <c r="E67" i="6"/>
  <c r="G67" i="6"/>
  <c r="L47" i="6"/>
  <c r="G50" i="6"/>
  <c r="H53" i="6"/>
  <c r="E8" i="6"/>
  <c r="H25" i="6"/>
  <c r="C3" i="6"/>
  <c r="F30" i="6"/>
  <c r="I26" i="6"/>
  <c r="I32" i="6"/>
  <c r="E3" i="6"/>
  <c r="G10" i="6"/>
  <c r="B15" i="6"/>
  <c r="B18" i="6"/>
  <c r="I24" i="6"/>
  <c r="L32" i="6"/>
  <c r="F35" i="6"/>
  <c r="H43" i="6"/>
  <c r="H57" i="6"/>
  <c r="E25" i="6"/>
  <c r="K3" i="6"/>
  <c r="D22" i="6"/>
  <c r="G25" i="6"/>
  <c r="B3" i="6"/>
  <c r="L3" i="6"/>
  <c r="G8" i="6"/>
  <c r="I47" i="6"/>
  <c r="L23" i="6"/>
  <c r="L34" i="6"/>
  <c r="D3" i="6"/>
  <c r="L4" i="6"/>
  <c r="H30" i="6"/>
  <c r="I39" i="6"/>
  <c r="G43" i="6"/>
  <c r="F3" i="6"/>
  <c r="I10" i="6"/>
  <c r="D15" i="6"/>
  <c r="C18" i="6"/>
  <c r="L24" i="6"/>
  <c r="G35" i="6"/>
  <c r="I71" i="6"/>
  <c r="D57" i="6"/>
  <c r="D42" i="6"/>
  <c r="C45" i="6"/>
  <c r="B48" i="6"/>
  <c r="G57" i="6"/>
  <c r="F7" i="6"/>
  <c r="D9" i="6"/>
  <c r="B11" i="6"/>
  <c r="H13" i="6"/>
  <c r="F22" i="6"/>
  <c r="L25" i="6"/>
  <c r="L33" i="6"/>
  <c r="G40" i="6"/>
  <c r="G42" i="6"/>
  <c r="F45" i="6"/>
  <c r="E48" i="6"/>
  <c r="B51" i="6"/>
  <c r="H54" i="6"/>
  <c r="B74" i="6"/>
  <c r="C9" i="6"/>
  <c r="H7" i="6"/>
  <c r="F9" i="6"/>
  <c r="E11" i="6"/>
  <c r="B25" i="6"/>
  <c r="B33" i="6"/>
  <c r="H40" i="6"/>
  <c r="L42" i="6"/>
  <c r="F48" i="6"/>
  <c r="E51" i="6"/>
  <c r="C65" i="6"/>
  <c r="G74" i="6"/>
  <c r="K7" i="6"/>
  <c r="L9" i="6"/>
  <c r="F11" i="6"/>
  <c r="D23" i="6"/>
  <c r="C25" i="6"/>
  <c r="E26" i="6"/>
  <c r="F31" i="6"/>
  <c r="C33" i="6"/>
  <c r="G34" i="6"/>
  <c r="D46" i="6"/>
  <c r="G48" i="6"/>
  <c r="G49" i="6"/>
  <c r="G51" i="6"/>
  <c r="D55" i="6"/>
  <c r="D65" i="6"/>
  <c r="L72" i="6"/>
  <c r="G11" i="6"/>
  <c r="F23" i="6"/>
  <c r="D25" i="6"/>
  <c r="G26" i="6"/>
  <c r="H31" i="6"/>
  <c r="D33" i="6"/>
  <c r="H34" i="6"/>
  <c r="I48" i="6"/>
  <c r="H49" i="6"/>
  <c r="F65" i="6"/>
  <c r="H67" i="6"/>
  <c r="H11" i="6"/>
  <c r="L48" i="6"/>
  <c r="G65" i="6"/>
  <c r="C73" i="6"/>
  <c r="K5" i="6"/>
  <c r="F25" i="6"/>
  <c r="F33" i="6"/>
  <c r="H39" i="6"/>
  <c r="F53" i="6"/>
  <c r="C57" i="6"/>
  <c r="H65" i="6"/>
  <c r="D73" i="6"/>
  <c r="G16" i="6"/>
  <c r="E17" i="6"/>
  <c r="G19" i="6"/>
  <c r="L26" i="6"/>
  <c r="C28" i="6"/>
  <c r="B32" i="6"/>
  <c r="B39" i="6"/>
  <c r="B40" i="6"/>
  <c r="K41" i="6"/>
  <c r="C44" i="6"/>
  <c r="I56" i="6"/>
  <c r="E58" i="6"/>
  <c r="I59" i="6"/>
  <c r="F62" i="6"/>
  <c r="E63" i="6"/>
  <c r="I64" i="6"/>
  <c r="H66" i="6"/>
  <c r="E72" i="6"/>
  <c r="L40" i="6"/>
  <c r="F5" i="6"/>
  <c r="G5" i="6"/>
  <c r="B7" i="6"/>
  <c r="B10" i="6"/>
  <c r="C13" i="6"/>
  <c r="H16" i="6"/>
  <c r="F17" i="6"/>
  <c r="I19" i="6"/>
  <c r="B24" i="6"/>
  <c r="B26" i="6"/>
  <c r="C32" i="6"/>
  <c r="B34" i="6"/>
  <c r="B35" i="6"/>
  <c r="C36" i="6"/>
  <c r="D39" i="6"/>
  <c r="C40" i="6"/>
  <c r="B41" i="6"/>
  <c r="L41" i="6"/>
  <c r="B43" i="6"/>
  <c r="E44" i="6"/>
  <c r="B47" i="6"/>
  <c r="B50" i="6"/>
  <c r="F55" i="6"/>
  <c r="L56" i="6"/>
  <c r="G58" i="6"/>
  <c r="G62" i="6"/>
  <c r="F63" i="6"/>
  <c r="L64" i="6"/>
  <c r="I66" i="6"/>
  <c r="D71" i="6"/>
  <c r="F72" i="6"/>
  <c r="E73" i="6"/>
  <c r="C74" i="6"/>
  <c r="E75" i="6"/>
  <c r="C4" i="6"/>
  <c r="H5" i="6"/>
  <c r="D7" i="6"/>
  <c r="B9" i="6"/>
  <c r="D10" i="6"/>
  <c r="F13" i="6"/>
  <c r="I16" i="6"/>
  <c r="G17" i="6"/>
  <c r="B23" i="6"/>
  <c r="E24" i="6"/>
  <c r="C26" i="6"/>
  <c r="B27" i="6"/>
  <c r="H29" i="6"/>
  <c r="E32" i="6"/>
  <c r="D34" i="6"/>
  <c r="D35" i="6"/>
  <c r="E36" i="6"/>
  <c r="E39" i="6"/>
  <c r="E40" i="6"/>
  <c r="C41" i="6"/>
  <c r="E43" i="6"/>
  <c r="G44" i="6"/>
  <c r="D47" i="6"/>
  <c r="C50" i="6"/>
  <c r="D54" i="6"/>
  <c r="I55" i="6"/>
  <c r="K57" i="6"/>
  <c r="H58" i="6"/>
  <c r="H62" i="6"/>
  <c r="H63" i="6"/>
  <c r="K65" i="6"/>
  <c r="F71" i="6"/>
  <c r="G72" i="6"/>
  <c r="F73" i="6"/>
  <c r="D74" i="6"/>
  <c r="G75" i="6"/>
  <c r="L16" i="6"/>
  <c r="H17" i="6"/>
  <c r="C23" i="6"/>
  <c r="G24" i="6"/>
  <c r="D26" i="6"/>
  <c r="D27" i="6"/>
  <c r="G32" i="6"/>
  <c r="E34" i="6"/>
  <c r="E35" i="6"/>
  <c r="G36" i="6"/>
  <c r="F39" i="6"/>
  <c r="F40" i="6"/>
  <c r="D41" i="6"/>
  <c r="B42" i="6"/>
  <c r="F43" i="6"/>
  <c r="F47" i="6"/>
  <c r="H48" i="6"/>
  <c r="F49" i="6"/>
  <c r="D50" i="6"/>
  <c r="I51" i="6"/>
  <c r="F54" i="6"/>
  <c r="L55" i="6"/>
  <c r="B57" i="6"/>
  <c r="L57" i="6"/>
  <c r="L58" i="6"/>
  <c r="H61" i="6"/>
  <c r="I62" i="6"/>
  <c r="L63" i="6"/>
  <c r="B65" i="6"/>
  <c r="L65" i="6"/>
  <c r="B67" i="6"/>
  <c r="H69" i="6"/>
  <c r="H71" i="6"/>
  <c r="H72" i="6"/>
  <c r="G73" i="6"/>
  <c r="E74" i="6"/>
  <c r="H75" i="6"/>
  <c r="I50" i="6"/>
  <c r="G52" i="6"/>
  <c r="B56" i="6"/>
  <c r="B58" i="6"/>
  <c r="B59" i="6"/>
  <c r="C62" i="6"/>
  <c r="B63" i="6"/>
  <c r="B64" i="6"/>
  <c r="D66" i="6"/>
  <c r="F70" i="6"/>
  <c r="K73" i="6"/>
  <c r="H74" i="6"/>
  <c r="B76" i="6"/>
  <c r="D5" i="6"/>
  <c r="E6" i="6"/>
  <c r="H9" i="6"/>
  <c r="E12" i="6"/>
  <c r="E16" i="6"/>
  <c r="C17" i="6"/>
  <c r="B19" i="6"/>
  <c r="I23" i="6"/>
  <c r="K25" i="6"/>
  <c r="H26" i="6"/>
  <c r="I27" i="6"/>
  <c r="L31" i="6"/>
  <c r="K33" i="6"/>
  <c r="I34" i="6"/>
  <c r="L39" i="6"/>
  <c r="I40" i="6"/>
  <c r="G41" i="6"/>
  <c r="I42" i="6"/>
  <c r="K49" i="6"/>
  <c r="L50" i="6"/>
  <c r="B55" i="6"/>
  <c r="E56" i="6"/>
  <c r="E57" i="6"/>
  <c r="C58" i="6"/>
  <c r="D59" i="6"/>
  <c r="D62" i="6"/>
  <c r="C63" i="6"/>
  <c r="C64" i="6"/>
  <c r="E65" i="6"/>
  <c r="E66" i="6"/>
  <c r="F67" i="6"/>
  <c r="H70" i="6"/>
  <c r="B72" i="6"/>
  <c r="B73" i="6"/>
  <c r="L73" i="6"/>
  <c r="K74" i="6"/>
  <c r="K17" i="6"/>
  <c r="B5" i="6"/>
  <c r="C6" i="6"/>
  <c r="D14" i="6"/>
  <c r="B16" i="6"/>
  <c r="B17" i="6"/>
  <c r="L17" i="6"/>
  <c r="C37" i="6"/>
  <c r="E5" i="6"/>
  <c r="L6" i="6"/>
  <c r="G12" i="6"/>
  <c r="F16" i="6"/>
  <c r="D17" i="6"/>
  <c r="E19" i="6"/>
  <c r="C55" i="6"/>
  <c r="G56" i="6"/>
  <c r="F57" i="6"/>
  <c r="D58" i="6"/>
  <c r="E59" i="6"/>
  <c r="D63" i="6"/>
  <c r="E64" i="6"/>
  <c r="G66" i="6"/>
  <c r="C72" i="6"/>
  <c r="L74" i="6"/>
  <c r="K20" i="6"/>
  <c r="K52" i="6"/>
  <c r="E68" i="6"/>
  <c r="C69" i="6"/>
  <c r="K70" i="6"/>
  <c r="B70" i="6"/>
  <c r="L70" i="6"/>
  <c r="K29" i="6"/>
  <c r="K38" i="6"/>
  <c r="B38" i="6"/>
  <c r="L38" i="6"/>
  <c r="C60" i="6"/>
  <c r="K61" i="6"/>
  <c r="D4" i="6"/>
  <c r="I5" i="6"/>
  <c r="F6" i="6"/>
  <c r="C7" i="6"/>
  <c r="L7" i="6"/>
  <c r="H8" i="6"/>
  <c r="E9" i="6"/>
  <c r="C10" i="6"/>
  <c r="L11" i="6"/>
  <c r="C11" i="6"/>
  <c r="K11" i="6"/>
  <c r="I12" i="6"/>
  <c r="G13" i="6"/>
  <c r="E14" i="6"/>
  <c r="C15" i="6"/>
  <c r="K16" i="6"/>
  <c r="E18" i="6"/>
  <c r="D19" i="6"/>
  <c r="B20" i="6"/>
  <c r="L20" i="6"/>
  <c r="I21" i="6"/>
  <c r="G22" i="6"/>
  <c r="E23" i="6"/>
  <c r="C24" i="6"/>
  <c r="F27" i="6"/>
  <c r="D28" i="6"/>
  <c r="B29" i="6"/>
  <c r="L29" i="6"/>
  <c r="F32" i="6"/>
  <c r="K34" i="6"/>
  <c r="F36" i="6"/>
  <c r="D37" i="6"/>
  <c r="C38" i="6"/>
  <c r="K39" i="6"/>
  <c r="C42" i="6"/>
  <c r="L43" i="6"/>
  <c r="C43" i="6"/>
  <c r="K43" i="6"/>
  <c r="I44" i="6"/>
  <c r="G45" i="6"/>
  <c r="E46" i="6"/>
  <c r="C47" i="6"/>
  <c r="K48" i="6"/>
  <c r="E50" i="6"/>
  <c r="D51" i="6"/>
  <c r="B52" i="6"/>
  <c r="L52" i="6"/>
  <c r="I53" i="6"/>
  <c r="G54" i="6"/>
  <c r="E55" i="6"/>
  <c r="C56" i="6"/>
  <c r="F59" i="6"/>
  <c r="D60" i="6"/>
  <c r="B61" i="6"/>
  <c r="L61" i="6"/>
  <c r="F64" i="6"/>
  <c r="K66" i="6"/>
  <c r="F68" i="6"/>
  <c r="D69" i="6"/>
  <c r="C70" i="6"/>
  <c r="K71" i="6"/>
  <c r="G6" i="6"/>
  <c r="C20" i="6"/>
  <c r="K21" i="6"/>
  <c r="H22" i="6"/>
  <c r="K30" i="6"/>
  <c r="B30" i="6"/>
  <c r="L30" i="6"/>
  <c r="I58" i="6"/>
  <c r="G59" i="6"/>
  <c r="E60" i="6"/>
  <c r="C61" i="6"/>
  <c r="K62" i="6"/>
  <c r="B62" i="6"/>
  <c r="L62" i="6"/>
  <c r="I63" i="6"/>
  <c r="G64" i="6"/>
  <c r="B66" i="6"/>
  <c r="L66" i="6"/>
  <c r="G68" i="6"/>
  <c r="F69" i="6"/>
  <c r="D70" i="6"/>
  <c r="B71" i="6"/>
  <c r="L71" i="6"/>
  <c r="I72" i="6"/>
  <c r="E4" i="6"/>
  <c r="I8" i="6"/>
  <c r="K12" i="6"/>
  <c r="F14" i="6"/>
  <c r="E28" i="6"/>
  <c r="C29" i="6"/>
  <c r="F37" i="6"/>
  <c r="D38" i="6"/>
  <c r="K44" i="6"/>
  <c r="H45" i="6"/>
  <c r="F46" i="6"/>
  <c r="C52" i="6"/>
  <c r="K53" i="6"/>
  <c r="F4" i="6"/>
  <c r="C5" i="6"/>
  <c r="H6" i="6"/>
  <c r="E7" i="6"/>
  <c r="B8" i="6"/>
  <c r="K8" i="6"/>
  <c r="G9" i="6"/>
  <c r="E10" i="6"/>
  <c r="D11" i="6"/>
  <c r="B12" i="6"/>
  <c r="L12" i="6"/>
  <c r="I13" i="6"/>
  <c r="G14" i="6"/>
  <c r="E15" i="6"/>
  <c r="C16" i="6"/>
  <c r="H18" i="6"/>
  <c r="F19" i="6"/>
  <c r="D20" i="6"/>
  <c r="B21" i="6"/>
  <c r="L21" i="6"/>
  <c r="H23" i="6"/>
  <c r="F24" i="6"/>
  <c r="K26" i="6"/>
  <c r="F28" i="6"/>
  <c r="D29" i="6"/>
  <c r="C30" i="6"/>
  <c r="K31" i="6"/>
  <c r="H32" i="6"/>
  <c r="C34" i="6"/>
  <c r="L35" i="6"/>
  <c r="C35" i="6"/>
  <c r="K35" i="6"/>
  <c r="I36" i="6"/>
  <c r="G37" i="6"/>
  <c r="E38" i="6"/>
  <c r="C39" i="6"/>
  <c r="K40" i="6"/>
  <c r="E42" i="6"/>
  <c r="D43" i="6"/>
  <c r="B44" i="6"/>
  <c r="L44" i="6"/>
  <c r="I45" i="6"/>
  <c r="G46" i="6"/>
  <c r="E47" i="6"/>
  <c r="C48" i="6"/>
  <c r="H50" i="6"/>
  <c r="F51" i="6"/>
  <c r="D52" i="6"/>
  <c r="B53" i="6"/>
  <c r="L53" i="6"/>
  <c r="H55" i="6"/>
  <c r="F56" i="6"/>
  <c r="K58" i="6"/>
  <c r="F60" i="6"/>
  <c r="D61" i="6"/>
  <c r="K63" i="6"/>
  <c r="H64" i="6"/>
  <c r="C66" i="6"/>
  <c r="L67" i="6"/>
  <c r="C67" i="6"/>
  <c r="K67" i="6"/>
  <c r="I68" i="6"/>
  <c r="G69" i="6"/>
  <c r="E70" i="6"/>
  <c r="C71" i="6"/>
  <c r="K72" i="6"/>
  <c r="G4" i="6"/>
  <c r="I6" i="6"/>
  <c r="C8" i="6"/>
  <c r="L8" i="6"/>
  <c r="C12" i="6"/>
  <c r="C21" i="6"/>
  <c r="K22" i="6"/>
  <c r="B22" i="6"/>
  <c r="G28" i="6"/>
  <c r="F29" i="6"/>
  <c r="D30" i="6"/>
  <c r="K36" i="6"/>
  <c r="H37" i="6"/>
  <c r="F38" i="6"/>
  <c r="E52" i="6"/>
  <c r="C53" i="6"/>
  <c r="K54" i="6"/>
  <c r="B54" i="6"/>
  <c r="L54" i="6"/>
  <c r="G60" i="6"/>
  <c r="F61" i="6"/>
  <c r="K68" i="6"/>
  <c r="K13" i="6"/>
  <c r="H14" i="6"/>
  <c r="E20" i="6"/>
  <c r="L22" i="6"/>
  <c r="K45" i="6"/>
  <c r="H46" i="6"/>
  <c r="H4" i="6"/>
  <c r="B6" i="6"/>
  <c r="K6" i="6"/>
  <c r="G7" i="6"/>
  <c r="D8" i="6"/>
  <c r="K9" i="6"/>
  <c r="H10" i="6"/>
  <c r="D12" i="6"/>
  <c r="B13" i="6"/>
  <c r="L13" i="6"/>
  <c r="H15" i="6"/>
  <c r="K18" i="6"/>
  <c r="F20" i="6"/>
  <c r="D21" i="6"/>
  <c r="C22" i="6"/>
  <c r="K23" i="6"/>
  <c r="H24" i="6"/>
  <c r="L27" i="6"/>
  <c r="C27" i="6"/>
  <c r="K27" i="6"/>
  <c r="I28" i="6"/>
  <c r="G29" i="6"/>
  <c r="E30" i="6"/>
  <c r="K32" i="6"/>
  <c r="B36" i="6"/>
  <c r="L36" i="6"/>
  <c r="I37" i="6"/>
  <c r="G38" i="6"/>
  <c r="H42" i="6"/>
  <c r="D44" i="6"/>
  <c r="B45" i="6"/>
  <c r="L45" i="6"/>
  <c r="H47" i="6"/>
  <c r="K50" i="6"/>
  <c r="F52" i="6"/>
  <c r="D53" i="6"/>
  <c r="C54" i="6"/>
  <c r="K55" i="6"/>
  <c r="H56" i="6"/>
  <c r="L59" i="6"/>
  <c r="C59" i="6"/>
  <c r="K59" i="6"/>
  <c r="I60" i="6"/>
  <c r="G61" i="6"/>
  <c r="K64" i="6"/>
  <c r="B68" i="6"/>
  <c r="L68" i="6"/>
  <c r="I69" i="6"/>
  <c r="G70" i="6"/>
  <c r="E71" i="6"/>
  <c r="K14" i="6"/>
  <c r="B14" i="6"/>
  <c r="L14" i="6"/>
  <c r="G20" i="6"/>
  <c r="K28" i="6"/>
  <c r="K37" i="6"/>
  <c r="H38" i="6"/>
  <c r="K46" i="6"/>
  <c r="B46" i="6"/>
  <c r="L46" i="6"/>
  <c r="C68" i="6"/>
  <c r="K69" i="6"/>
  <c r="I4" i="6"/>
  <c r="K60" i="6"/>
  <c r="B4" i="6"/>
  <c r="K10" i="6"/>
  <c r="F12" i="6"/>
  <c r="D13" i="6"/>
  <c r="C14" i="6"/>
  <c r="K15" i="6"/>
  <c r="L19" i="6"/>
  <c r="C19" i="6"/>
  <c r="K19" i="6"/>
  <c r="I20" i="6"/>
  <c r="G21" i="6"/>
  <c r="E22" i="6"/>
  <c r="K24" i="6"/>
  <c r="B28" i="6"/>
  <c r="L28" i="6"/>
  <c r="I29" i="6"/>
  <c r="G30" i="6"/>
  <c r="D36" i="6"/>
  <c r="B37" i="6"/>
  <c r="L37" i="6"/>
  <c r="I38" i="6"/>
  <c r="K42" i="6"/>
  <c r="F44" i="6"/>
  <c r="D45" i="6"/>
  <c r="C46" i="6"/>
  <c r="K47" i="6"/>
  <c r="L51" i="6"/>
  <c r="C51" i="6"/>
  <c r="K51" i="6"/>
  <c r="I52" i="6"/>
  <c r="G53" i="6"/>
  <c r="E54" i="6"/>
  <c r="K56" i="6"/>
  <c r="B60" i="6"/>
  <c r="L60" i="6"/>
  <c r="I61" i="6"/>
  <c r="D68" i="6"/>
  <c r="B69" i="6"/>
  <c r="L69" i="6"/>
  <c r="I75" i="6"/>
  <c r="F76" i="6"/>
  <c r="B75" i="6"/>
  <c r="K75" i="6"/>
  <c r="G76" i="6"/>
  <c r="F74" i="6"/>
  <c r="C75" i="6"/>
  <c r="L75" i="6"/>
  <c r="H76" i="6"/>
  <c r="D75" i="6"/>
  <c r="I76" i="6"/>
  <c r="K76" i="6"/>
  <c r="C76" i="6"/>
  <c r="L76" i="6"/>
  <c r="D7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<sst xmlns="http://schemas.openxmlformats.org/spreadsheetml/2006/main" count="12876" uniqueCount="4419">
  <si>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</si>
  <si>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</si>
  <si>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</si>
  <si>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</si>
  <si>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</si>
  <si>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</si>
  <si>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</si>
  <si>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</si>
  <si>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</si>
  <si>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</si>
  <si>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</si>
  <si>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</si>
  <si>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</si>
  <si>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</si>
  <si>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</si>
  <si>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</si>
  <si>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</si>
  <si>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</si>
  <si>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</si>
  <si>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</si>
  <si>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</si>
  <si>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</si>
  <si>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</si>
  <si>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</si>
  <si>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</si>
  <si>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</si>
  <si>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</si>
  <si>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</si>
  <si>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</si>
  <si>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</si>
  <si>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</si>
  <si>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</si>
  <si>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</si>
  <si>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</si>
  <si>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</si>
  <si>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</si>
  <si>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</si>
  <si>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</si>
  <si>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</si>
  <si>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</si>
  <si>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</si>
  <si>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</si>
  <si>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</si>
  <si>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</si>
  <si>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</si>
  <si>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</si>
  <si>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</si>
  <si>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</si>
  <si>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</si>
  <si>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</si>
  <si>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</si>
  <si>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</si>
  <si>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</si>
  <si>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</si>
  <si>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</si>
  <si>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</si>
  <si>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</si>
  <si>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</si>
  <si>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</si>
  <si>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</si>
  <si>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</si>
  <si>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</si>
  <si>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</si>
  <si>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</si>
  <si>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</si>
  <si>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</si>
  <si>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</si>
  <si>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</si>
  <si>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</si>
  <si>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</si>
  <si>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</si>
  <si>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</si>
  <si>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</si>
  <si>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</si>
  <si>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</si>
  <si>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</si>
  <si>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</si>
  <si>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</si>
  <si>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</si>
  <si>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</si>
  <si>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</si>
  <si>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</si>
  <si>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</si>
  <si>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</si>
  <si>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</si>
  <si>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</si>
  <si>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</si>
  <si>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</si>
  <si>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</si>
  <si>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</si>
  <si>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</si>
  <si>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</si>
  <si>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</si>
  <si>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</si>
  <si>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</si>
  <si>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</si>
  <si>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</si>
  <si>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</si>
  <si>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</si>
  <si>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</si>
  <si>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</si>
  <si>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</si>
  <si>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</si>
  <si>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</si>
  <si>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</si>
  <si>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</si>
  <si>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</si>
  <si>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</si>
  <si>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</si>
  <si>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</si>
  <si>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</si>
  <si>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</si>
  <si>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</si>
  <si>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</si>
  <si>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</si>
  <si>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</si>
  <si>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</si>
  <si>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</si>
  <si>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</si>
  <si>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</si>
  <si>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</si>
  <si>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</si>
  <si>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</si>
  <si>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</si>
  <si>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</si>
  <si>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</si>
  <si>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</si>
  <si>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</si>
  <si>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</si>
  <si>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</si>
  <si>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</si>
  <si>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Comprehensive Diabetes Care: Eye Exam</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</si>
  <si>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</si>
  <si>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</si>
  <si>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</si>
  <si>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</si>
  <si>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</si>
  <si>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</si>
  <si>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</si>
  <si>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</si>
  <si>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</si>
  <si>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</si>
  <si>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</si>
  <si>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</si>
  <si>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</si>
  <si>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</si>
  <si>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</si>
  <si>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</si>
  <si>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</si>
  <si>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</si>
  <si>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</si>
  <si>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</si>
  <si>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</si>
  <si>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</si>
  <si>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</si>
  <si>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</si>
  <si>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</si>
  <si>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</si>
  <si>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</si>
  <si>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</si>
  <si>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Behavioral Health Risk Assessment (for Pregnant Women) (BHRA)</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</si>
  <si>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</si>
  <si>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</si>
  <si>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</si>
  <si>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</si>
  <si>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</si>
  <si>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</si>
  <si>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</si>
  <si>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</si>
  <si>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</si>
  <si>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</si>
  <si>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</si>
  <si>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</si>
  <si>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</si>
  <si>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</si>
  <si>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</si>
  <si>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</si>
  <si>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</si>
  <si>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</si>
  <si>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</si>
  <si>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</si>
  <si>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</si>
  <si>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</si>
  <si>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</si>
  <si>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</si>
  <si>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</si>
  <si>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</si>
  <si>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</si>
  <si>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</si>
  <si>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</si>
  <si>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</si>
  <si>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</si>
  <si>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</si>
  <si>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</si>
  <si>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</si>
  <si>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</si>
  <si>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</si>
  <si>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</si>
  <si>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</si>
  <si>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</si>
  <si>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</si>
  <si>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</si>
  <si>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</si>
  <si>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</si>
  <si>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</si>
  <si>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</si>
  <si>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</si>
  <si>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</si>
  <si>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</si>
  <si>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</si>
  <si>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</si>
  <si>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</si>
  <si>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</si>
  <si>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</si>
  <si>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</si>
  <si>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</si>
  <si>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</si>
  <si>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</si>
  <si>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</si>
  <si>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</si>
  <si>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</si>
  <si>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</si>
  <si>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</si>
  <si>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</si>
  <si>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</si>
  <si>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</si>
  <si>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</si>
  <si>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</si>
  <si>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</si>
  <si>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</si>
  <si>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</si>
  <si>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</si>
  <si>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</si>
  <si>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</si>
  <si>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</si>
  <si>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</si>
  <si>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</si>
  <si>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</si>
  <si>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</si>
  <si>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</si>
  <si>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</si>
  <si>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</si>
  <si>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</si>
  <si>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</si>
  <si>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</si>
  <si>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</si>
  <si>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</si>
  <si>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</si>
  <si>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</si>
  <si>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</si>
  <si>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</si>
  <si>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</si>
  <si>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</si>
  <si>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</si>
  <si>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</si>
  <si>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</si>
  <si>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</si>
  <si>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</si>
  <si>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</si>
  <si>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</si>
  <si>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</si>
  <si>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</si>
  <si>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</si>
  <si>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</si>
  <si>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</si>
  <si>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</si>
  <si>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</si>
  <si>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</si>
  <si>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</si>
  <si>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</si>
  <si>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</si>
  <si>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</si>
  <si>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</si>
  <si>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</si>
  <si>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</si>
  <si>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</si>
  <si>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</si>
  <si>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</si>
  <si>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</si>
  <si>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</si>
  <si>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</si>
  <si>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</si>
  <si>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</si>
  <si>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</si>
  <si>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</si>
  <si>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</si>
  <si>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</si>
  <si>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</si>
  <si>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</si>
  <si>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Use of High-Risk Medications in the Elderly</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</si>
  <si>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</si>
  <si>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</si>
  <si>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</si>
  <si>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</si>
  <si>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</si>
  <si>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</si>
  <si>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</si>
  <si>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</si>
  <si>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</si>
  <si>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</si>
  <si>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</si>
  <si>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</si>
  <si>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</si>
  <si>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</si>
  <si>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</si>
  <si>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</si>
  <si>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</si>
  <si>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</si>
  <si>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</si>
  <si>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</si>
  <si>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</si>
  <si>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</si>
  <si>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</si>
  <si>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</si>
  <si>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</si>
  <si>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CAHPS® 5.0H Child version</t>
  </si>
  <si>
    <t>CAHPS® 5.0H Adult version</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</si>
  <si>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</si>
  <si>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</si>
  <si>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</si>
  <si>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</si>
  <si>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</si>
  <si>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</si>
  <si>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</si>
  <si>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</si>
  <si>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</si>
  <si>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</si>
  <si>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</si>
  <si>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</si>
  <si>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</si>
  <si>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</si>
  <si>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</si>
  <si>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</si>
  <si>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</si>
  <si>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</si>
  <si>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</si>
  <si>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</si>
  <si>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</si>
  <si>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</si>
  <si>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</si>
  <si>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</si>
  <si>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</si>
  <si>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</si>
  <si>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</si>
  <si>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</si>
  <si>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</si>
  <si>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</si>
  <si>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</si>
  <si>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</si>
  <si>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</si>
  <si>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</si>
  <si>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</si>
  <si>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</si>
  <si>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</si>
  <si>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</si>
  <si>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</si>
  <si>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</si>
  <si>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</si>
  <si>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</si>
  <si>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</si>
  <si>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</si>
  <si>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</si>
  <si>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</si>
  <si>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</si>
  <si>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</si>
  <si>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</si>
  <si>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</si>
  <si>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</si>
  <si>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</si>
  <si>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</si>
  <si>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</si>
  <si>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</si>
  <si>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</si>
  <si>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</si>
  <si>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</si>
  <si>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</si>
  <si>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</si>
  <si>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</si>
  <si>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</si>
  <si>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</si>
  <si>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</si>
  <si>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</si>
  <si>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</si>
  <si>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</si>
  <si>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</si>
  <si>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</si>
  <si>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</si>
  <si>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</si>
  <si>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</si>
  <si>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</si>
  <si>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</si>
  <si>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</si>
  <si>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</si>
  <si>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</si>
  <si>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</si>
  <si>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</si>
  <si>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</si>
  <si>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</si>
  <si>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</si>
  <si>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</si>
  <si>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</si>
  <si>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</si>
  <si>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</si>
  <si>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</si>
  <si>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</si>
  <si>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</si>
  <si>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</si>
  <si>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</si>
  <si>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</si>
  <si>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</si>
  <si>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</si>
  <si>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</si>
  <si>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</si>
  <si>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</si>
  <si>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</si>
  <si>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</si>
  <si>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</si>
  <si>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</si>
  <si>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</si>
  <si>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</si>
  <si>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</si>
  <si>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</si>
  <si>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</si>
  <si>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</si>
  <si>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</si>
  <si>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</si>
  <si>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</si>
  <si>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</si>
  <si>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</si>
  <si>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</si>
  <si>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</si>
  <si>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</si>
  <si>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</si>
  <si>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</si>
  <si>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</si>
  <si>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</si>
  <si>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</si>
  <si>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</si>
  <si>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</si>
  <si>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</si>
  <si>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</si>
  <si>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</si>
  <si>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</si>
  <si>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</si>
  <si>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</si>
  <si>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</si>
  <si>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</si>
  <si>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</si>
  <si>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</si>
  <si>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</si>
  <si>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</si>
  <si>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</si>
  <si>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</si>
  <si>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</si>
  <si>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</si>
  <si>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</si>
  <si>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</si>
  <si>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</si>
  <si>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</si>
  <si>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</si>
  <si>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</si>
  <si>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</si>
  <si>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</si>
  <si>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</si>
  <si>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</si>
  <si>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</si>
  <si>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</si>
  <si>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</si>
  <si>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</si>
  <si>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</si>
  <si>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</si>
  <si>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</si>
  <si>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</si>
  <si>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</si>
  <si>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</si>
  <si>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</si>
  <si>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</si>
  <si>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</si>
  <si>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</si>
  <si>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</si>
  <si>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</si>
  <si>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</si>
  <si>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</si>
  <si>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</si>
  <si>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</si>
  <si>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</si>
  <si>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</si>
  <si>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</si>
  <si>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</si>
  <si>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</si>
  <si>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</si>
  <si>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</si>
  <si>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</si>
  <si>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</si>
  <si>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</si>
  <si>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</si>
  <si>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</si>
  <si>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</si>
  <si>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</si>
  <si>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</si>
  <si>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</si>
  <si>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</si>
  <si>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</si>
  <si>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</si>
  <si>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</si>
  <si>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</si>
  <si>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</si>
  <si>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</si>
  <si>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</si>
  <si>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</si>
  <si>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</si>
  <si>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</si>
  <si>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</si>
  <si>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</si>
  <si>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</si>
  <si>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</si>
  <si>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</si>
  <si>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</si>
  <si>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</si>
  <si>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</si>
  <si>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</si>
  <si>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</si>
  <si>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</si>
  <si>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</si>
  <si>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</si>
  <si>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</si>
  <si>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</si>
  <si>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</si>
  <si>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</si>
  <si>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</si>
  <si>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</si>
  <si>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</si>
  <si>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</si>
  <si>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</si>
  <si>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</si>
  <si>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</si>
  <si>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</si>
  <si>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</si>
  <si>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</si>
  <si>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</si>
  <si>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</si>
  <si>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</si>
  <si>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</si>
  <si>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</si>
  <si>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</si>
  <si>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</si>
  <si>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</si>
  <si>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</si>
  <si>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</si>
  <si>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</si>
  <si>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</si>
  <si>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</si>
  <si>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</si>
  <si>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</si>
  <si>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</si>
  <si>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</si>
  <si>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</si>
  <si>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</si>
  <si>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</si>
  <si>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</si>
  <si>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</si>
  <si>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</si>
  <si>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</si>
  <si>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</si>
  <si>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</si>
  <si>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</si>
  <si>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</si>
  <si>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</si>
  <si>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</si>
  <si>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</si>
  <si>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</si>
  <si>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</si>
  <si>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</si>
  <si>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</si>
  <si>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</si>
  <si>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</si>
  <si>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</si>
  <si>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</si>
  <si>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</si>
  <si>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</si>
  <si>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</si>
  <si>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</si>
  <si>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</si>
  <si>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</si>
  <si>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</si>
  <si>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</si>
  <si>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</si>
  <si>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</si>
  <si>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</si>
  <si>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</si>
  <si>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</si>
  <si>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</si>
  <si>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</si>
  <si>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</si>
  <si>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</si>
  <si>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</si>
  <si>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</si>
  <si>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</si>
  <si>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</si>
  <si>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</si>
  <si>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</si>
  <si>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</si>
  <si>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</si>
  <si>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</si>
  <si>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</si>
  <si>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</si>
  <si>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</si>
  <si>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</si>
  <si>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</si>
  <si>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</si>
  <si>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</si>
  <si>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</si>
  <si>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</si>
  <si>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</si>
  <si>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</si>
  <si>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</si>
  <si>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</si>
  <si>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</si>
  <si>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</si>
  <si>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</si>
  <si>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</si>
  <si>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</si>
  <si>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</si>
  <si>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</si>
  <si>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</si>
  <si>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</si>
  <si>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</si>
  <si>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</si>
  <si>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</si>
  <si>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</si>
  <si>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</si>
  <si>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</si>
  <si>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</si>
  <si>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</si>
  <si>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</si>
  <si>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</si>
  <si>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</si>
  <si>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</si>
  <si>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</si>
  <si>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</si>
  <si>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</si>
  <si>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</si>
  <si>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</si>
  <si>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</si>
  <si>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</si>
  <si>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</si>
  <si>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</si>
  <si>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</si>
  <si>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</si>
  <si>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</si>
  <si>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</si>
  <si>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</si>
  <si>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</si>
  <si>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</si>
  <si>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</si>
  <si>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</si>
  <si>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</si>
  <si>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</si>
  <si>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</si>
  <si>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</si>
  <si>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</si>
  <si>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</si>
  <si>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</si>
  <si>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</si>
  <si>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</si>
  <si>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</si>
  <si>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</si>
  <si>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</si>
  <si>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</si>
  <si>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</si>
  <si>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</si>
  <si>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</si>
  <si>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</si>
  <si>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</si>
  <si>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</si>
  <si>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</si>
  <si>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</si>
  <si>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</si>
  <si>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</si>
  <si>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</si>
  <si>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</si>
  <si>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</si>
  <si>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</si>
  <si>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</si>
  <si>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</si>
  <si>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</si>
  <si>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</si>
  <si>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</si>
  <si>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</si>
  <si>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</si>
  <si>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</si>
  <si>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</si>
  <si>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</si>
  <si>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</si>
  <si>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</si>
  <si>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</si>
  <si>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</si>
  <si>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</si>
  <si>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</si>
  <si>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</si>
  <si>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</si>
  <si>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</si>
  <si>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</si>
  <si>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</si>
  <si>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</si>
  <si>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</si>
  <si>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</si>
  <si>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</si>
  <si>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</si>
  <si>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</si>
  <si>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</si>
  <si>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</si>
  <si>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</si>
  <si>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</si>
  <si>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</si>
  <si>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</si>
  <si>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</si>
  <si>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</si>
  <si>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</si>
  <si>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</si>
  <si>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</si>
  <si>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</si>
  <si>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</si>
  <si>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</si>
  <si>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</si>
  <si>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</si>
  <si>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</si>
  <si>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</si>
  <si>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</si>
  <si>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</si>
  <si>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</si>
  <si>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</si>
  <si>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</si>
  <si>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</si>
  <si>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</si>
  <si>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</si>
  <si>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</si>
  <si>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</si>
  <si>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</si>
  <si>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</si>
  <si>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</si>
  <si>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</si>
  <si>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</si>
  <si>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</si>
  <si>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</si>
  <si>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</si>
  <si>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</si>
  <si>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</si>
  <si>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</si>
  <si>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</si>
  <si>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</si>
  <si>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</si>
  <si>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</si>
  <si>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</si>
  <si>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</si>
  <si>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</si>
  <si>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</si>
  <si>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</si>
  <si>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</si>
  <si>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</si>
  <si>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</si>
  <si>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</si>
  <si>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</si>
  <si>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</si>
  <si>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</si>
  <si>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</si>
  <si>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</si>
  <si>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</si>
  <si>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</si>
  <si>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</si>
  <si>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</si>
  <si>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</si>
  <si>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</si>
  <si>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</si>
  <si>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</si>
  <si>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</si>
  <si>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</si>
  <si>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</si>
  <si>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</si>
  <si>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</si>
  <si>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</si>
  <si>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</si>
  <si>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</si>
  <si>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</si>
  <si>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</si>
  <si>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</si>
  <si>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</si>
  <si>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</si>
  <si>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</si>
  <si>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</si>
  <si>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</si>
  <si>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</si>
  <si>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</si>
  <si>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</si>
  <si>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</si>
  <si>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</si>
  <si>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</si>
  <si>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</si>
  <si>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</si>
  <si>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</si>
  <si>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</si>
  <si>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</si>
  <si>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</si>
  <si>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</si>
  <si>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</si>
  <si>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</si>
  <si>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</si>
  <si>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</si>
  <si>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</si>
  <si>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</si>
  <si>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</si>
  <si>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</si>
  <si>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</si>
  <si>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</si>
  <si>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</si>
  <si>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</si>
  <si>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</si>
  <si>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</si>
  <si>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</si>
  <si>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</si>
  <si>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</si>
  <si>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</si>
  <si>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</si>
  <si>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</si>
  <si>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</si>
  <si>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</si>
  <si>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</si>
  <si>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</si>
  <si>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</si>
  <si>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</si>
  <si>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</si>
  <si>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</si>
  <si>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</si>
  <si>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</si>
  <si>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</si>
  <si>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</si>
  <si>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</si>
  <si>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</si>
  <si>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</si>
  <si>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</si>
  <si>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</si>
  <si>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</si>
  <si>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</si>
  <si>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</si>
  <si>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</si>
  <si>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</si>
  <si>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</si>
  <si>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</si>
  <si>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</si>
  <si>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</si>
  <si>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</si>
  <si>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</si>
  <si>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</si>
  <si>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</si>
  <si>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</si>
  <si>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</si>
  <si>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</si>
  <si>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</si>
  <si>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</si>
  <si>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</si>
  <si>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</si>
  <si>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</si>
  <si>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Preventive Care and Screening: Unhealthy Alcohol Use – Screening</t>
  </si>
  <si>
    <t>Percentage of patients aged 18 years and older who were screened for unhealthy alcohol use at least once within 24 months using a systematic screening method**</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</si>
  <si>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</si>
  <si>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</si>
  <si>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</si>
  <si>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</si>
  <si>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</si>
  <si>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</si>
  <si>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</si>
  <si>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</si>
  <si>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</si>
  <si>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</si>
  <si>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</si>
  <si>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</si>
  <si>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</si>
  <si>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</si>
  <si>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</si>
  <si>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</si>
  <si>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</si>
  <si>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</si>
  <si>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</si>
  <si>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</si>
  <si>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</si>
  <si>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</si>
  <si>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</si>
  <si>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</si>
  <si>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</si>
  <si>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</si>
  <si>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</si>
  <si>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</si>
  <si>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</si>
  <si>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</si>
  <si>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</si>
  <si>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</si>
  <si>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</si>
  <si>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</si>
  <si>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</si>
  <si>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</si>
  <si>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</si>
  <si>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</si>
  <si>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</si>
  <si>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</si>
  <si>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</si>
  <si>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</si>
  <si>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</si>
  <si>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</si>
  <si>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</si>
  <si>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</si>
  <si>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</si>
  <si>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</si>
  <si>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</si>
  <si>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</si>
  <si>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</si>
  <si>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</si>
  <si>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</si>
  <si>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</si>
  <si>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</si>
  <si>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</si>
  <si>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</si>
  <si>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</si>
  <si>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</si>
  <si>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</si>
  <si>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</si>
  <si>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</si>
  <si>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</si>
  <si>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</si>
  <si>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</si>
  <si>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</si>
  <si>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</si>
  <si>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</si>
  <si>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</si>
  <si>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</si>
  <si>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</si>
  <si>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</si>
  <si>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</si>
  <si>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</si>
  <si>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</si>
  <si>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</si>
  <si>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</si>
  <si>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</si>
  <si>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</si>
  <si>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</si>
  <si>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</si>
  <si>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</si>
  <si>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</si>
  <si>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</si>
  <si>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</si>
  <si>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</si>
  <si>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</si>
  <si>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</si>
  <si>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</si>
  <si>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</si>
  <si>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</si>
  <si>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</si>
  <si>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</si>
  <si>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</si>
  <si>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</si>
  <si>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</si>
  <si>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</si>
  <si>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</si>
  <si>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</si>
  <si>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</si>
  <si>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</si>
  <si>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</si>
  <si>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</si>
  <si>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</si>
  <si>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</si>
  <si>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</si>
  <si>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</si>
  <si>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</si>
  <si>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</si>
  <si>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</si>
  <si>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</si>
  <si>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</si>
  <si>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</si>
  <si>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</si>
  <si>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</si>
  <si>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</si>
  <si>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</si>
  <si>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</si>
  <si>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</si>
  <si>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</si>
  <si>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</si>
  <si>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</si>
  <si>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</si>
  <si>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</si>
  <si>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</si>
  <si>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</si>
  <si>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</si>
  <si>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</si>
  <si>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</si>
  <si>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</si>
  <si>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</si>
  <si>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</si>
  <si>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</si>
  <si>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</si>
  <si>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</si>
  <si>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</si>
  <si>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</si>
  <si>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</si>
  <si>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</si>
  <si>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</si>
  <si>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</si>
  <si>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</si>
  <si>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</si>
  <si>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</si>
  <si>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</si>
  <si>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</si>
  <si>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</si>
  <si>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</si>
  <si>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</si>
  <si>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</si>
  <si>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</si>
  <si>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</si>
  <si>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</si>
  <si>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</si>
  <si>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</si>
  <si>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</si>
  <si>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</si>
  <si>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</si>
  <si>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</si>
  <si>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</si>
  <si>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</si>
  <si>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</si>
  <si>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</si>
  <si>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</si>
  <si>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</si>
  <si>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</si>
  <si>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</si>
  <si>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</si>
  <si>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</si>
  <si>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</si>
  <si>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</si>
  <si>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</si>
  <si>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</si>
  <si>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</si>
  <si>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</si>
  <si>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</si>
  <si>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</si>
  <si>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</si>
  <si>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</si>
  <si>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</si>
  <si>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</si>
  <si>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</si>
  <si>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</si>
  <si>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</si>
  <si>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</si>
  <si>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</si>
  <si>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</si>
  <si>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</si>
  <si>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</si>
  <si>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</si>
  <si>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</si>
  <si>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</si>
  <si>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</si>
  <si>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</si>
  <si>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</si>
  <si>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</si>
  <si>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</si>
  <si>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</si>
  <si>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</si>
  <si>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</si>
  <si>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</si>
  <si>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</si>
  <si>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</si>
  <si>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</si>
  <si>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</si>
  <si>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</si>
  <si>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</si>
  <si>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</si>
  <si>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</si>
  <si>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</si>
  <si>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</si>
  <si>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</si>
  <si>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</si>
  <si>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</si>
  <si>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</si>
  <si>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</si>
  <si>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</si>
  <si>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</si>
  <si>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</si>
  <si>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</si>
  <si>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</si>
  <si>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</si>
  <si>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</si>
  <si>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</si>
  <si>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</si>
  <si>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</si>
  <si>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</si>
  <si>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</si>
  <si>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</si>
  <si>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</si>
  <si>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</si>
  <si>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</si>
  <si>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</si>
  <si>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</si>
  <si>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</si>
  <si>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</si>
  <si>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</si>
  <si>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</si>
  <si>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</si>
  <si>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</si>
  <si>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</si>
  <si>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</si>
  <si>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</si>
  <si>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</si>
  <si>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</si>
  <si>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</si>
  <si>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</si>
  <si>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</si>
  <si>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</si>
  <si>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</si>
  <si>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</si>
  <si>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</si>
  <si>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</si>
  <si>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</si>
  <si>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</si>
  <si>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</si>
  <si>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</si>
  <si>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</si>
  <si>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</si>
  <si>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</si>
  <si>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</si>
  <si>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</si>
  <si>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</si>
  <si>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</si>
  <si>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</si>
  <si>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</si>
  <si>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</si>
  <si>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</si>
  <si>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</si>
  <si>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</si>
  <si>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</si>
  <si>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</si>
  <si>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</si>
  <si>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</si>
  <si>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</si>
  <si>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</si>
  <si>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</si>
  <si>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</si>
  <si>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</si>
  <si>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</si>
  <si>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</si>
  <si>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</si>
  <si>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</si>
  <si>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</si>
  <si>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</si>
  <si>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</si>
  <si>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</si>
  <si>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</si>
  <si>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</si>
  <si>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</si>
  <si>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</si>
  <si>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</si>
  <si>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</si>
  <si>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</si>
  <si>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</si>
  <si>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</si>
  <si>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</si>
  <si>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</si>
  <si>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</si>
  <si>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</si>
  <si>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</si>
  <si>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</si>
  <si>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</si>
  <si>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</si>
  <si>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</si>
  <si>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</si>
  <si>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</si>
  <si>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</si>
  <si>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</si>
  <si>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</si>
  <si>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</si>
  <si>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</si>
  <si>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</si>
  <si>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</si>
  <si>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</si>
  <si>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</si>
  <si>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</si>
  <si>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</si>
  <si>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</si>
  <si>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</si>
  <si>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</si>
  <si>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</si>
  <si>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</si>
  <si>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</si>
  <si>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</si>
  <si>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</si>
  <si>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</si>
  <si>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</si>
  <si>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</si>
  <si>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</si>
  <si>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</si>
  <si>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</si>
  <si>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</si>
  <si>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</si>
  <si>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</si>
  <si>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</si>
  <si>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</si>
  <si>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</si>
  <si>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</si>
  <si>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</si>
  <si>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</si>
  <si>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</si>
  <si>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</si>
  <si>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</si>
  <si>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</si>
  <si>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</si>
  <si>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</si>
  <si>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</si>
  <si>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</si>
  <si>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</si>
  <si>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</si>
  <si>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</si>
  <si>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</si>
  <si>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</si>
  <si>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</si>
  <si>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</si>
  <si>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</si>
  <si>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</si>
  <si>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</si>
  <si>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</si>
  <si>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</si>
  <si>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</si>
  <si>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</si>
  <si>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</si>
  <si>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</si>
  <si>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</si>
  <si>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</si>
  <si>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</si>
  <si>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</si>
  <si>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</si>
  <si>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</si>
  <si>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</si>
  <si>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</si>
  <si>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</si>
  <si>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</si>
  <si>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</si>
  <si>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</si>
  <si>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</si>
  <si>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</si>
  <si>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</si>
  <si>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</si>
  <si>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</si>
  <si>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</si>
  <si>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</si>
  <si>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</si>
  <si>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</si>
  <si>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</si>
  <si>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</si>
  <si>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</si>
  <si>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</si>
  <si>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</si>
  <si>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</si>
  <si>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Multiple Chronic Conditions</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</si>
  <si>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</si>
  <si>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</si>
  <si>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</si>
  <si>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</si>
  <si>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</si>
  <si>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</si>
  <si>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</si>
  <si>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</si>
  <si>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</si>
  <si>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</si>
  <si>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</si>
  <si>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</si>
  <si>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1419</t>
  </si>
  <si>
    <t>Primary Caries Prevention Intervention as Part of Well/Ill Child Care as Offered by Primary Care Medical Providers</t>
  </si>
  <si>
    <t>University of Minnesota</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</si>
  <si>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</si>
  <si>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</si>
  <si>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</si>
  <si>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</si>
  <si>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</si>
  <si>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</si>
  <si>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</si>
  <si>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</si>
  <si>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</si>
  <si>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</si>
  <si>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</si>
  <si>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</si>
  <si>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</si>
  <si>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</si>
  <si>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</si>
  <si>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</si>
  <si>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</si>
  <si>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</si>
  <si>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</si>
  <si>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</si>
  <si>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</si>
  <si>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</si>
  <si>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</si>
  <si>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</si>
  <si>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</si>
  <si>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</si>
  <si>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</si>
  <si>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</si>
  <si>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</si>
  <si>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</si>
  <si>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</si>
  <si>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</si>
  <si>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</si>
  <si>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</si>
  <si>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</si>
  <si>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</si>
  <si>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</si>
  <si>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</si>
  <si>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</si>
  <si>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</si>
  <si>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</si>
  <si>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</si>
  <si>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</si>
  <si>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</si>
  <si>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</si>
  <si>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</si>
  <si>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</si>
  <si>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</si>
  <si>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</si>
  <si>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</si>
  <si>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</si>
  <si>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</si>
  <si>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</si>
  <si>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</si>
  <si>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</si>
  <si>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</si>
  <si>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</si>
  <si>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</si>
  <si>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</si>
  <si>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</si>
  <si>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</si>
  <si>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</si>
  <si>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</si>
  <si>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</si>
  <si>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</si>
  <si>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</si>
  <si>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</si>
  <si>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</si>
  <si>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</si>
  <si>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</si>
  <si>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</si>
  <si>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</si>
  <si>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</si>
  <si>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Documents the extent to which a provider uses an Office of the National Coordinator for Health Information Technology (ONC) certified electronic health record (EHR) system that incorporates an electronic data interchange with one or more laboratories allowing for direct electronic transmission of laboratory data in the EHR as discrete searchable data elements. This measure applies to all outpatient departments associated with the facility that bill under the Outpatient Prospective Payment System (OPPS). This may include the emergency department (ED), the outpatient imaging department, the outpatient surgery department, and the facility’s clinics.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</si>
  <si>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</si>
  <si>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</si>
  <si>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</si>
  <si>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</si>
  <si>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</si>
  <si>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</si>
  <si>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</si>
  <si>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</si>
  <si>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</si>
  <si>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</si>
  <si>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</si>
  <si>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</si>
  <si>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</si>
  <si>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</si>
  <si>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</si>
  <si>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</si>
  <si>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</si>
  <si>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</si>
  <si>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</si>
  <si>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</si>
  <si>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</si>
  <si>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</si>
  <si>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</si>
  <si>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</si>
  <si>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</si>
  <si>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</si>
  <si>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</si>
  <si>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</si>
  <si>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</si>
  <si>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</si>
  <si>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</si>
  <si>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</si>
  <si>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</si>
  <si>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</si>
  <si>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</si>
  <si>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</si>
  <si>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</si>
  <si>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</si>
  <si>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</si>
  <si>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</si>
  <si>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</si>
  <si>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</si>
  <si>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</si>
  <si>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</si>
  <si>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</si>
  <si>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</si>
  <si>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</si>
  <si>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</si>
  <si>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</si>
  <si>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</si>
  <si>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</si>
  <si>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</si>
  <si>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</si>
  <si>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</si>
  <si>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</si>
  <si>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</si>
  <si>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</si>
  <si>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</si>
  <si>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</si>
  <si>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</si>
  <si>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</si>
  <si>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</si>
  <si>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</si>
  <si>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</si>
  <si>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</si>
  <si>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</si>
  <si>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</si>
  <si>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</si>
  <si>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</si>
  <si>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</si>
  <si>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</si>
  <si>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</si>
  <si>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</si>
  <si>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</si>
  <si>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</si>
  <si>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</si>
  <si>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</si>
  <si>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</si>
  <si>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</si>
  <si>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</si>
  <si>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</si>
  <si>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</si>
  <si>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</si>
  <si>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</si>
  <si>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</si>
  <si>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</si>
  <si>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</si>
  <si>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</si>
  <si>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</si>
  <si>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</si>
  <si>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</si>
  <si>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</si>
  <si>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</si>
  <si>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</si>
  <si>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</si>
  <si>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</si>
  <si>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</si>
  <si>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</si>
  <si>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</si>
  <si>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</si>
  <si>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</si>
  <si>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</si>
  <si>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</si>
  <si>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</si>
  <si>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</si>
  <si>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</si>
  <si>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</si>
  <si>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</si>
  <si>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</si>
  <si>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</si>
  <si>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</si>
  <si>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</si>
  <si>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</si>
  <si>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</si>
  <si>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</si>
  <si>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</si>
  <si>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</si>
  <si>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</si>
  <si>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</si>
  <si>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</si>
  <si>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</si>
  <si>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Patients who received the following behavioral health screening risk assessments at the first prenatal visit
• Depression screening: Patients who were screened for depression at the first visit. Questions may be asked either directly by a health care provider or in the form of self-completed paper- or computer administered questionnaires and results should be documented in the medical record. Depression screening may include a self-reported validated depression screening tool (e.g., Patient Health Questionnaire-2 [PHQ-2], Beck Depression Inventory, Beck Depression Inventory for Primary Care, Edinburgh Postnatal Depression Scale [EPDS]). 
• Alcohol use screening: Patients who were screened for any alcohol use at the first visit 
• Tobacco use screening: Patients who were screened for tobacco use at the first visit 
• Drug use (illicit and prescription, over the counter) screening: Patients who were screened for any drug use at the first visit 
• Intimate partner violence screening: Patients who were screened for intimate partner violence/abuse at the first visit. Questions may be asked either directly by a health care provider or in the form of self-completed paper- or computer administered questionnaires and results should be documented in the medical record. Intimate partner violence screening may include a self-reported validated depression screening tool (e.g., Hurt, Insult, Threaten, and Scream [HITS], Woman Abuse Screening Tool [WAST], Partner Violence Screen [PVS], Abuse Assessment Screen [AAS]). 
To satisfactorily meet the numerator – ALL screening components must be performed</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</si>
  <si>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</si>
  <si>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</si>
  <si>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</si>
  <si>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</si>
  <si>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</si>
  <si>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</si>
  <si>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</si>
  <si>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</si>
  <si>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</si>
  <si>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</si>
  <si>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</si>
  <si>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</si>
  <si>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</si>
  <si>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</si>
  <si>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</si>
  <si>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</si>
  <si>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</si>
  <si>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</si>
  <si>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</si>
  <si>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</si>
  <si>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</si>
  <si>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</si>
  <si>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</si>
  <si>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</si>
  <si>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Percentage of adults 18–64 years of age with a diagnosis of acute bronchitis who were not dispensed an antibiotic prescription</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</si>
  <si>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</si>
  <si>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</si>
  <si>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</si>
  <si>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</si>
  <si>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</si>
  <si>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</si>
  <si>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</si>
  <si>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</si>
  <si>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</si>
  <si>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</si>
  <si>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</si>
  <si>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</si>
  <si>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</si>
  <si>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</si>
  <si>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</si>
  <si>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</si>
  <si>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</si>
  <si>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</si>
  <si>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</si>
  <si>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</si>
  <si>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</si>
  <si>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</si>
  <si>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</si>
  <si>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</si>
  <si>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</si>
  <si>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</si>
  <si>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</si>
  <si>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</si>
  <si>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</si>
  <si>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The measure will a) track the extent to which the PCMP or clinic (determined by the provider number used for billing) applies FV as part of the EPSDT examination and b) track the degree to which each billing entity’s use of the EPSDT with FV codes increases from year to year (more children varnished and more children receiving FV four times a year according to ADA recommendations for high-risk children).</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</si>
  <si>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</si>
  <si>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</si>
  <si>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</si>
  <si>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</si>
  <si>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</si>
  <si>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</si>
  <si>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</si>
  <si>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</si>
  <si>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</si>
  <si>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</si>
  <si>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</si>
  <si>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</si>
  <si>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</si>
  <si>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</si>
  <si>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</si>
  <si>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</si>
  <si>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</si>
  <si>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</si>
  <si>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</si>
  <si>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</si>
  <si>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</si>
  <si>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</si>
  <si>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</si>
  <si>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</si>
  <si>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</si>
  <si>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</si>
  <si>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</si>
  <si>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</si>
  <si>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</si>
  <si>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</si>
  <si>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</si>
  <si>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</si>
  <si>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</si>
  <si>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</si>
  <si>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</si>
  <si>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</si>
  <si>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</si>
  <si>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Yes (ACO-08 - adapted 1789)</t>
  </si>
  <si>
    <t>Yes (ACO-38)</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</si>
  <si>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</si>
  <si>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</si>
  <si>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</si>
  <si>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</si>
  <si>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</si>
  <si>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</si>
  <si>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</si>
  <si>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</si>
  <si>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</si>
  <si>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</si>
  <si>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</si>
  <si>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</si>
  <si>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</si>
  <si>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</si>
  <si>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</si>
  <si>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</si>
  <si>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</si>
  <si>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</si>
  <si>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</si>
  <si>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</si>
  <si>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</si>
  <si>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</si>
  <si>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</si>
  <si>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</si>
  <si>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</si>
  <si>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</si>
  <si>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</si>
  <si>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</si>
  <si>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</si>
  <si>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</si>
  <si>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</si>
  <si>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</si>
  <si>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</si>
  <si>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</si>
  <si>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</si>
  <si>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</si>
  <si>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</si>
  <si>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</si>
  <si>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</si>
  <si>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</si>
  <si>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</si>
  <si>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</si>
  <si>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</si>
  <si>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</si>
  <si>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</si>
  <si>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</si>
  <si>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</si>
  <si>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</si>
  <si>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</si>
  <si>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</si>
  <si>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</si>
  <si>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</si>
  <si>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</si>
  <si>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</si>
  <si>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</si>
  <si>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</si>
  <si>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</si>
  <si>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</si>
  <si>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</si>
  <si>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</si>
  <si>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</si>
  <si>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</si>
  <si>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</si>
  <si>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</si>
  <si>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</si>
  <si>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</si>
  <si>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</si>
  <si>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</si>
  <si>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</si>
  <si>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</si>
  <si>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</si>
  <si>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</si>
  <si>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</si>
  <si>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</si>
  <si>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</si>
  <si>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</si>
  <si>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</si>
  <si>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</si>
  <si>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</si>
  <si>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</si>
  <si>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</si>
  <si>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</si>
  <si>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</si>
  <si>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</si>
  <si>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</si>
  <si>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</si>
  <si>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</si>
  <si>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</si>
  <si>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</si>
  <si>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</si>
  <si>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</si>
  <si>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</si>
  <si>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</si>
  <si>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</si>
  <si>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</si>
  <si>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</si>
  <si>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</si>
  <si>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</si>
  <si>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</si>
  <si>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</si>
  <si>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</si>
  <si>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</si>
  <si>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</si>
  <si>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</si>
  <si>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</si>
  <si>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</si>
  <si>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</si>
  <si>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</si>
  <si>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</si>
  <si>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</si>
  <si>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</si>
  <si>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</si>
  <si>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</si>
  <si>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</si>
  <si>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</si>
  <si>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</si>
  <si>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</si>
  <si>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</si>
  <si>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</si>
  <si>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</si>
  <si>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</si>
  <si>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</si>
  <si>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</si>
  <si>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</si>
  <si>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</si>
  <si>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</si>
  <si>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</si>
  <si>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</si>
  <si>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</si>
  <si>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</si>
  <si>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</si>
  <si>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</si>
  <si>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Yes (Access to Care, Satisfaction with Care)</t>
  </si>
  <si>
    <t>BV-580</t>
  </si>
  <si>
    <t>Dental Sealants on Permanent Molars for Children</t>
  </si>
  <si>
    <t>BV-581</t>
  </si>
  <si>
    <t>Yes (Discharge Information, Medicines Explained)</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</si>
  <si>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</si>
  <si>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</si>
  <si>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</si>
  <si>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</si>
  <si>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</si>
  <si>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</si>
  <si>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</si>
  <si>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</si>
  <si>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</si>
  <si>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</si>
  <si>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</si>
  <si>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</si>
  <si>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</si>
  <si>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</si>
  <si>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</si>
  <si>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</si>
  <si>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</si>
  <si>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</si>
  <si>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</si>
  <si>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</si>
  <si>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</si>
  <si>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</si>
  <si>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</si>
  <si>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</si>
  <si>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</si>
  <si>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</si>
  <si>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</si>
  <si>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</si>
  <si>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</si>
  <si>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</si>
  <si>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</si>
  <si>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</si>
  <si>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</si>
  <si>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</si>
  <si>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</si>
  <si>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</si>
  <si>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</si>
  <si>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</si>
  <si>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</si>
  <si>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</si>
  <si>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</si>
  <si>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</si>
  <si>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</si>
  <si>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</si>
  <si>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</si>
  <si>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</si>
  <si>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</si>
  <si>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</si>
  <si>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</si>
  <si>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</si>
  <si>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</si>
  <si>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</si>
  <si>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</si>
  <si>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</si>
  <si>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</si>
  <si>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</si>
  <si>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</si>
  <si>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</si>
  <si>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</si>
  <si>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</si>
  <si>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</si>
  <si>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</si>
  <si>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</si>
  <si>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</si>
  <si>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</si>
  <si>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</si>
  <si>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Rate of risk-standardized acute, unplanned hospital admissions among beneficiaries 65
years and older with MCCs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</si>
  <si>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</si>
  <si>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</si>
  <si>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</si>
  <si>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</si>
  <si>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</si>
  <si>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</si>
  <si>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</si>
  <si>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</si>
  <si>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</si>
  <si>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</si>
  <si>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</si>
  <si>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</si>
  <si>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</si>
  <si>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</si>
  <si>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</si>
  <si>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</si>
  <si>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</si>
  <si>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</si>
  <si>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</si>
  <si>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</si>
  <si>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</si>
  <si>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</si>
  <si>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</si>
  <si>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</si>
  <si>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</si>
  <si>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</si>
  <si>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</si>
  <si>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</si>
  <si>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</si>
  <si>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</si>
  <si>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</si>
  <si>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</si>
  <si>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</si>
  <si>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</si>
  <si>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</si>
  <si>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</si>
  <si>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</si>
  <si>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</si>
  <si>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</si>
  <si>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</si>
  <si>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</si>
  <si>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</si>
  <si>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</si>
  <si>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</si>
  <si>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</si>
  <si>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</si>
  <si>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</si>
  <si>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</si>
  <si>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</si>
  <si>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</si>
  <si>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</si>
  <si>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</si>
  <si>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</si>
  <si>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</si>
  <si>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</si>
  <si>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</si>
  <si>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</si>
  <si>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</si>
  <si>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</si>
  <si>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Yes (7-day) [Core]</t>
  </si>
  <si>
    <t>CAHPS PCMH Survey</t>
  </si>
  <si>
    <t>Yes (Menu)</t>
  </si>
  <si>
    <t>Yes (Medicaid Only) [Menu]</t>
  </si>
  <si>
    <t>2375</t>
  </si>
  <si>
    <t>Yes (ACO Only) [Menu]</t>
  </si>
  <si>
    <t>Yes (Postpartum Care Only) [Menu]</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</si>
  <si>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</si>
  <si>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</si>
  <si>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</si>
  <si>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</si>
  <si>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</si>
  <si>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</si>
  <si>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</si>
  <si>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</si>
  <si>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 xml:space="preserve">Utilization of the PHQ-9 to Monitor Depression Symptoms for Adolescents and Adults </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</si>
  <si>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</si>
  <si>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</si>
  <si>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</si>
  <si>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</si>
  <si>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</si>
  <si>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</si>
  <si>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</si>
  <si>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</si>
  <si>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</si>
  <si>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</si>
  <si>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</si>
  <si>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</si>
  <si>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</si>
  <si>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</si>
  <si>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</si>
  <si>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</si>
  <si>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</si>
  <si>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</si>
  <si>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</si>
  <si>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</si>
  <si>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</si>
  <si>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</si>
  <si>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</si>
  <si>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</si>
  <si>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</si>
  <si>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</si>
  <si>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</si>
  <si>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</si>
  <si>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</si>
  <si>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</si>
  <si>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</si>
  <si>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</si>
  <si>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</si>
  <si>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</si>
  <si>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</si>
  <si>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</si>
  <si>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</si>
  <si>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</si>
  <si>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</si>
  <si>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</si>
  <si>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</si>
  <si>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</si>
  <si>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</si>
  <si>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</si>
  <si>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</si>
  <si>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</si>
  <si>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</si>
  <si>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</si>
  <si>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</si>
  <si>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</si>
  <si>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</si>
  <si>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</si>
  <si>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</si>
  <si>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</si>
  <si>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</si>
  <si>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</si>
  <si>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</si>
  <si>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</si>
  <si>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</si>
  <si>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</si>
  <si>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</si>
  <si>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</si>
  <si>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</si>
  <si>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</si>
  <si>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</si>
  <si>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</si>
  <si>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</si>
  <si>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</si>
  <si>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</si>
  <si>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</si>
  <si>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</si>
  <si>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</si>
  <si>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</si>
  <si>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</si>
  <si>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</si>
  <si>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</si>
  <si>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</si>
  <si>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</si>
  <si>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</si>
  <si>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</si>
  <si>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</si>
  <si>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</si>
  <si>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</si>
  <si>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</si>
  <si>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</si>
  <si>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</si>
  <si>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</si>
  <si>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</si>
  <si>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</si>
  <si>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</si>
  <si>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</si>
  <si>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</si>
  <si>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</si>
  <si>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</si>
  <si>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</si>
  <si>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</si>
  <si>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</si>
  <si>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</si>
  <si>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</si>
  <si>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</si>
  <si>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</si>
  <si>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</si>
  <si>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</si>
  <si>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</si>
  <si>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</si>
  <si>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</si>
  <si>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</si>
  <si>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</si>
  <si>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</si>
  <si>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</si>
  <si>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</si>
  <si>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</si>
  <si>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</si>
  <si>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</si>
  <si>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</si>
  <si>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</si>
  <si>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</si>
  <si>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</si>
  <si>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</si>
  <si>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</si>
  <si>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</si>
  <si>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</si>
  <si>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</si>
  <si>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</si>
  <si>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</si>
  <si>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</si>
  <si>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</si>
  <si>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</si>
  <si>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CAHPS Health Plan Survey 5.0H, Adult Version provides information on the experiences of commercial and Medicaid members with the health plan and gives a general indication of how well the health plan meets members' expectations. Results summarize member experiences through ratings, composites and question summary rates.
Seven composite scores summarize responses in key areas:
Claims Processing (commercial only)
Customer Service
Getting Care Quickly
Getting Needed Care
How Well Doctors Communicate
Shared Decision Making
Plan Information on Costs (commercial only)</t>
  </si>
  <si>
    <t>This measure provides information on parents’ experiences with their child’s health care.
Results summarize child experiences through ratings, composites, and individual question
summary rates.
Four global rating questions reflect overall satisfaction:
• Rating of All Health Care
• Rating of Personal Doctor
• Rating of Specialist Seen Most Often
• Rating of Health Plan
Five composite scores summarize responses in key areas:
• Customer Service
• Getting Care Quickly
• Getting Needed Care
• How Well Doctors Communicate
• Shared Decision Making
Item-specific question summary rates are reported for the rating questions and each
composite question. Question summary rates are also reported individually for two items
summarizing the following concepts:
• Health Promotion and Education (Q8)
• Coordination of Care (Q25, Without CCC version of questionnaire)</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</si>
  <si>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</si>
  <si>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</si>
  <si>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</si>
  <si>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</si>
  <si>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</si>
  <si>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</si>
  <si>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</si>
  <si>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</si>
  <si>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</si>
  <si>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</si>
  <si>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</si>
  <si>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</si>
  <si>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</si>
  <si>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</si>
  <si>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</si>
  <si>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</si>
  <si>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</si>
  <si>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</si>
  <si>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</si>
  <si>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</si>
  <si>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</si>
  <si>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</si>
  <si>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</si>
  <si>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Yes (AMB-ED and AMB-OP)</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</si>
  <si>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</si>
  <si>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</si>
  <si>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</si>
  <si>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</si>
  <si>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</si>
  <si>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</si>
  <si>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</si>
  <si>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</si>
  <si>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</si>
  <si>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</si>
  <si>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</si>
  <si>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</si>
  <si>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</si>
  <si>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</si>
  <si>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</si>
  <si>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</si>
  <si>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</si>
  <si>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</si>
  <si>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</si>
  <si>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</si>
  <si>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</si>
  <si>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</si>
  <si>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</si>
  <si>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</si>
  <si>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</si>
  <si>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</si>
  <si>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</si>
  <si>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</si>
  <si>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</si>
  <si>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</si>
  <si>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</si>
  <si>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</si>
  <si>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</si>
  <si>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</si>
  <si>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</si>
  <si>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</si>
  <si>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</si>
  <si>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</si>
  <si>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</si>
  <si>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</si>
  <si>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</si>
  <si>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</si>
  <si>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</si>
  <si>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</si>
  <si>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</si>
  <si>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</si>
  <si>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</si>
  <si>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</si>
  <si>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</si>
  <si>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</si>
  <si>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</si>
  <si>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</si>
  <si>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</si>
  <si>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</si>
  <si>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</si>
  <si>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</si>
  <si>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</si>
  <si>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</si>
  <si>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</si>
  <si>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</si>
  <si>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</si>
  <si>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</si>
  <si>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</si>
  <si>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</si>
  <si>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</si>
  <si>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</si>
  <si>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</si>
  <si>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</si>
  <si>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</si>
  <si>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</si>
  <si>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</si>
  <si>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</si>
  <si>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</si>
  <si>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</si>
  <si>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</si>
  <si>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</si>
  <si>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</si>
  <si>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</si>
  <si>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</si>
  <si>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</si>
  <si>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</si>
  <si>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</si>
  <si>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</si>
  <si>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</si>
  <si>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</si>
  <si>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</si>
  <si>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</si>
  <si>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</si>
  <si>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</si>
  <si>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</si>
  <si>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</si>
  <si>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</si>
  <si>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</si>
  <si>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</si>
  <si>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</si>
  <si>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</si>
  <si>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</si>
  <si>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</si>
  <si>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</si>
  <si>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</si>
  <si>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</si>
  <si>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</si>
  <si>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</si>
  <si>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</si>
  <si>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</si>
  <si>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</si>
  <si>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</si>
  <si>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</si>
  <si>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</si>
  <si>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</si>
  <si>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</si>
  <si>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</si>
  <si>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Percentage of patients 5-85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</si>
  <si>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</si>
  <si>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</si>
  <si>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</si>
  <si>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</si>
  <si>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</si>
  <si>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</si>
  <si>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</si>
  <si>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</si>
  <si>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</si>
  <si>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</si>
  <si>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</si>
  <si>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</si>
  <si>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</si>
  <si>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</si>
  <si>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</si>
  <si>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</si>
  <si>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</si>
  <si>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</si>
  <si>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</si>
  <si>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</si>
  <si>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</si>
  <si>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</si>
  <si>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</si>
  <si>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</si>
  <si>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</si>
  <si>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</si>
  <si>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</si>
  <si>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</si>
  <si>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</si>
  <si>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</si>
  <si>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</si>
  <si>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</si>
  <si>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</si>
  <si>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</si>
  <si>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</si>
  <si>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</si>
  <si>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</si>
  <si>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</si>
  <si>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</si>
  <si>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</si>
  <si>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</si>
  <si>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</si>
  <si>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</si>
  <si>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</si>
  <si>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</si>
  <si>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</si>
  <si>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</si>
  <si>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</si>
  <si>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</si>
  <si>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</si>
  <si>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</si>
  <si>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</si>
  <si>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</si>
  <si>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</si>
  <si>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</si>
  <si>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</si>
  <si>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</si>
  <si>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</si>
  <si>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</si>
  <si>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</si>
  <si>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</si>
  <si>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</si>
  <si>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</si>
  <si>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</si>
  <si>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</si>
  <si>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</si>
  <si>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</si>
  <si>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</si>
  <si>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</si>
  <si>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</si>
  <si>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</si>
  <si>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(D02)</t>
  </si>
  <si>
    <t>Yes (D03)</t>
  </si>
  <si>
    <t>Yes (C10)</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</si>
  <si>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</si>
  <si>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</si>
  <si>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</si>
  <si>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</si>
  <si>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</si>
  <si>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</si>
  <si>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</si>
  <si>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</si>
  <si>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</si>
  <si>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</si>
  <si>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</si>
  <si>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</si>
  <si>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</si>
  <si>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</si>
  <si>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</si>
  <si>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</si>
  <si>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</si>
  <si>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</si>
  <si>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</si>
  <si>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</si>
  <si>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</si>
  <si>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</si>
  <si>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</si>
  <si>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</si>
  <si>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</si>
  <si>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</si>
  <si>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</si>
  <si>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</si>
  <si>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</si>
  <si>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</si>
  <si>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</si>
  <si>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</si>
  <si>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</si>
  <si>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</si>
  <si>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</si>
  <si>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</si>
  <si>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</si>
  <si>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</si>
  <si>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</si>
  <si>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</si>
  <si>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</si>
  <si>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</si>
  <si>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</si>
  <si>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</si>
  <si>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</si>
  <si>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</si>
  <si>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</si>
  <si>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</si>
  <si>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</si>
  <si>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</si>
  <si>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</si>
  <si>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</si>
  <si>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</si>
  <si>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</si>
  <si>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</si>
  <si>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</si>
  <si>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</si>
  <si>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</si>
  <si>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</si>
  <si>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</si>
  <si>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</si>
  <si>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</si>
  <si>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</si>
  <si>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</si>
  <si>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</si>
  <si>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</si>
  <si>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</si>
  <si>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</si>
  <si>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</si>
  <si>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</si>
  <si>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</si>
  <si>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</si>
  <si>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</si>
  <si>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</si>
  <si>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</si>
  <si>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Follow-Up After Emergency Department Visit for Alcohol and Other Drug Dependence</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</si>
  <si>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</si>
  <si>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</si>
  <si>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</si>
  <si>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</si>
  <si>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</si>
  <si>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</si>
  <si>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</si>
  <si>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</si>
  <si>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</si>
  <si>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</si>
  <si>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r>
      <t xml:space="preserve">Oregon CCO State Performance “Test” Measures 
</t>
    </r>
    <r>
      <rPr>
        <sz val="14"/>
        <color rgb="FFC5D9F1"/>
        <rFont val="Arimo"/>
        <family val="2"/>
      </rPr>
      <t>Version Date: CY 2018</t>
    </r>
  </si>
  <si>
    <r>
      <t xml:space="preserve">Rhode Island SIM Aligned Measure Set for ACOs
</t>
    </r>
    <r>
      <rPr>
        <b/>
        <sz val="14"/>
        <color rgb="FFC5D9F1"/>
        <rFont val="Arimo"/>
        <family val="2"/>
      </rPr>
      <t>Version Date: CY 2018</t>
    </r>
  </si>
  <si>
    <r>
      <t xml:space="preserve">Washington State Common Measure Set for Health Care Quality and Cost
</t>
    </r>
    <r>
      <rPr>
        <sz val="14"/>
        <color rgb="FFDCE6F1"/>
        <rFont val="Arimo"/>
        <family val="2"/>
      </rPr>
      <t>Version Date: CY 2018</t>
    </r>
  </si>
  <si>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</si>
  <si>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</si>
  <si>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</si>
  <si>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</si>
  <si>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</si>
  <si>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</si>
  <si>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</si>
  <si>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</si>
  <si>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</si>
  <si>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</si>
  <si>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</si>
  <si>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</si>
  <si>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</si>
  <si>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</si>
  <si>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</si>
  <si>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</si>
  <si>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</si>
  <si>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</si>
  <si>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Percentage of patients 66 years of age and older who were ordered high- risk medications. Two rates are reported:
A. Percentage of patients who were ordered at least one high-risk medication.
B. Percentage of patients who were ordered at least two different high-risk medication.</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</si>
  <si>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</si>
  <si>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</si>
  <si>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</si>
  <si>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</si>
  <si>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</si>
  <si>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</si>
  <si>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</si>
  <si>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</si>
  <si>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</si>
  <si>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</si>
  <si>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</si>
  <si>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</si>
  <si>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</si>
  <si>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</si>
  <si>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</si>
  <si>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</si>
  <si>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</si>
  <si>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</si>
  <si>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</si>
  <si>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</si>
  <si>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</si>
  <si>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</si>
  <si>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</si>
  <si>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</si>
  <si>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</si>
  <si>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</si>
  <si>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</si>
  <si>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</si>
  <si>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</si>
  <si>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</si>
  <si>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</si>
  <si>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</si>
  <si>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</si>
  <si>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</si>
  <si>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</si>
  <si>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</si>
  <si>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</si>
  <si>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</si>
  <si>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</si>
  <si>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</si>
  <si>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</si>
  <si>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</si>
  <si>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</si>
  <si>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</si>
  <si>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</si>
  <si>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</si>
  <si>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</si>
  <si>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</si>
  <si>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</si>
  <si>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</si>
  <si>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</si>
  <si>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Comprehensive Diabetes Care: HbA1c Control (&lt;8.0%)</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</si>
  <si>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</si>
  <si>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</si>
  <si>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</si>
  <si>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</si>
  <si>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</si>
  <si>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</si>
  <si>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</si>
  <si>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</si>
  <si>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</si>
  <si>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</si>
  <si>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</si>
  <si>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</si>
  <si>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</si>
  <si>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</si>
  <si>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</si>
  <si>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</si>
  <si>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</si>
  <si>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</si>
  <si>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</si>
  <si>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</si>
  <si>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</si>
  <si>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</si>
  <si>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</si>
  <si>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</si>
  <si>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</si>
  <si>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</si>
  <si>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</si>
  <si>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</si>
  <si>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</si>
  <si>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</si>
  <si>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</si>
  <si>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</si>
  <si>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</si>
  <si>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</si>
  <si>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</si>
  <si>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</si>
  <si>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</si>
  <si>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</si>
  <si>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</si>
  <si>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</si>
  <si>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</si>
  <si>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</si>
  <si>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</si>
  <si>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</si>
  <si>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</si>
  <si>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Follow-Up After Emergency Department Visit for Alcohol and Other Drug Abuse or Dependence</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</si>
  <si>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</si>
  <si>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</si>
  <si>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</si>
  <si>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</si>
  <si>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</si>
  <si>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</si>
  <si>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</si>
  <si>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</si>
  <si>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</si>
  <si>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</si>
  <si>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</si>
  <si>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</si>
  <si>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</si>
  <si>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</si>
  <si>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</si>
  <si>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</si>
  <si>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</si>
  <si>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</si>
  <si>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</si>
  <si>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Percentage of children 3–18 years of age who were diagnosed with pharyngitis, dispensed an antibiotic and received a group A streptococcus (strep) test for the episode. A higher rate represents better
performance (i.e., appropriate testing).</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</si>
  <si>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</si>
  <si>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</si>
  <si>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</si>
  <si>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</si>
  <si>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</si>
  <si>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</si>
  <si>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</si>
  <si>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</si>
  <si>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</si>
  <si>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</si>
  <si>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</si>
  <si>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</si>
  <si>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</si>
  <si>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</si>
  <si>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</si>
  <si>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</si>
  <si>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</si>
  <si>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</si>
  <si>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</si>
  <si>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</si>
  <si>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</si>
  <si>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</si>
  <si>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</si>
  <si>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</si>
  <si>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</si>
  <si>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</si>
  <si>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</si>
  <si>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</si>
  <si>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</si>
  <si>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</si>
  <si>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</si>
  <si>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</si>
  <si>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</si>
  <si>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</si>
  <si>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Yes (Core - select 1 or 3 surveys)</t>
  </si>
  <si>
    <t>Management of Urinary Incontinence in Older Adults</t>
  </si>
  <si>
    <t>Flu Shot for Adults Ages 65 and Older</t>
  </si>
  <si>
    <t>418</t>
  </si>
  <si>
    <t>Initiation and Engagement of Alcohol and Other Drug Abuse or Dependence Treatment</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</si>
  <si>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</si>
  <si>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</si>
  <si>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</si>
  <si>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</si>
  <si>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</si>
  <si>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</si>
  <si>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</si>
  <si>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</si>
  <si>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</si>
  <si>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</si>
  <si>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</si>
  <si>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</si>
  <si>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</si>
  <si>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</si>
  <si>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</si>
  <si>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</si>
  <si>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</si>
  <si>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</si>
  <si>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</si>
  <si>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</si>
  <si>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</si>
  <si>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</si>
  <si>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</si>
  <si>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</si>
  <si>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</si>
  <si>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</si>
  <si>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</si>
  <si>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</si>
  <si>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</si>
  <si>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</si>
  <si>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</si>
  <si>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</si>
  <si>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</si>
  <si>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</si>
  <si>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</si>
  <si>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</si>
  <si>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</si>
  <si>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</si>
  <si>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</si>
  <si>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</si>
  <si>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</si>
  <si>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</si>
  <si>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</si>
  <si>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</si>
  <si>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</si>
  <si>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</si>
  <si>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</si>
  <si>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</si>
  <si>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</si>
  <si>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</si>
  <si>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</si>
  <si>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</si>
  <si>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</si>
  <si>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</si>
  <si>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</si>
  <si>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</si>
  <si>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</si>
  <si>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</si>
  <si>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</si>
  <si>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</si>
  <si>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</si>
  <si>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</si>
  <si>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</si>
  <si>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</si>
  <si>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</si>
  <si>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</si>
  <si>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</si>
  <si>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</si>
  <si>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</si>
  <si>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</si>
  <si>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</si>
  <si>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</si>
  <si>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</si>
  <si>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</si>
  <si>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</si>
  <si>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</si>
  <si>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</si>
  <si>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</si>
  <si>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</si>
  <si>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</si>
  <si>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</si>
  <si>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</si>
  <si>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</si>
  <si>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</si>
  <si>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</si>
  <si>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</si>
  <si>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</si>
  <si>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</si>
  <si>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</si>
  <si>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</si>
  <si>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</si>
  <si>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</si>
  <si>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</si>
  <si>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</si>
  <si>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</si>
  <si>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</si>
  <si>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</si>
  <si>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</si>
  <si>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</si>
  <si>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</si>
  <si>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</si>
  <si>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</si>
  <si>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</si>
  <si>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</si>
  <si>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</si>
  <si>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</si>
  <si>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</si>
  <si>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</si>
  <si>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</si>
  <si>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</si>
  <si>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</si>
  <si>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</si>
  <si>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</si>
  <si>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</si>
  <si>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</si>
  <si>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</si>
  <si>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</si>
  <si>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</si>
  <si>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</si>
  <si>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</si>
  <si>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</si>
  <si>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</si>
  <si>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</si>
  <si>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</si>
  <si>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</si>
  <si>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</si>
  <si>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</si>
  <si>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</si>
  <si>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</si>
  <si>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</si>
  <si>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</si>
  <si>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</si>
  <si>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</si>
  <si>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</si>
  <si>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</si>
  <si>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</si>
  <si>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</si>
  <si>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</si>
  <si>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</si>
  <si>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</si>
  <si>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</si>
  <si>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</si>
  <si>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</si>
  <si>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</si>
  <si>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</si>
  <si>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</si>
  <si>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</si>
  <si>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</si>
  <si>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</si>
  <si>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</si>
  <si>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</si>
  <si>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</si>
  <si>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</si>
  <si>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</si>
  <si>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</si>
  <si>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</si>
  <si>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</si>
  <si>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</si>
  <si>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</si>
  <si>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</si>
  <si>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</si>
  <si>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</si>
  <si>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</si>
  <si>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</si>
  <si>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</si>
  <si>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</si>
  <si>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</si>
  <si>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</si>
  <si>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</si>
  <si>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</si>
  <si>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</si>
  <si>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</si>
  <si>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</si>
  <si>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</si>
  <si>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</si>
  <si>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</si>
  <si>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</si>
  <si>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</si>
  <si>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</si>
  <si>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</si>
  <si>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</si>
  <si>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</si>
  <si>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Percentage of adult Medicaid members (ages 18 and older) who currently smoke cigarettes or use other tobacco products.
For more information, see: http://www.oregon.gov/OHA/HPA/ANALYTICS/Pages/CCO-Baseline-Data.aspx</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</si>
  <si>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</si>
  <si>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</si>
  <si>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</si>
  <si>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</si>
  <si>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</si>
  <si>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</si>
  <si>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</si>
  <si>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</si>
  <si>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</si>
  <si>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</si>
  <si>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</si>
  <si>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</si>
  <si>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</si>
  <si>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CAHPS® Health Plan Survey v 5.0 (Medicaid and Commercial)</t>
  </si>
  <si>
    <t>39-question survey of adult health plan members and 41-question survey of child health plan members that assesses the quality of care and services they receive. Level of analysis: health plan – HMO, PPO, Medicare, Medicaid, commercial</t>
  </si>
  <si>
    <t>Yes (Child Version, Including Medicaid and Children with Chronic Conditions Supplemental Items)</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</si>
  <si>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</si>
  <si>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</si>
  <si>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</si>
  <si>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</si>
  <si>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</si>
  <si>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</si>
  <si>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</si>
  <si>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</si>
  <si>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</si>
  <si>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</si>
  <si>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</si>
  <si>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</si>
  <si>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</si>
  <si>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</si>
  <si>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</si>
  <si>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</si>
  <si>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</si>
  <si>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</si>
  <si>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</si>
  <si>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</si>
  <si>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</si>
  <si>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Alcohol &amp; Other Drug Use Disorder Treatment Provided or Offered at Discharge (SUB-3) and 
Alcohol &amp; Other Drug Use Disorder Treatment at Discharge (SUB-3a)</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</si>
  <si>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</si>
  <si>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</si>
  <si>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</si>
  <si>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</si>
  <si>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</si>
  <si>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</si>
  <si>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</si>
  <si>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</si>
  <si>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</si>
  <si>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</si>
  <si>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</si>
  <si>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</si>
  <si>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</si>
  <si>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</si>
  <si>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</si>
  <si>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</si>
  <si>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</si>
  <si>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</si>
  <si>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</si>
  <si>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</si>
  <si>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</si>
  <si>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</si>
  <si>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</si>
  <si>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</si>
  <si>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</si>
  <si>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</si>
  <si>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</si>
  <si>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</si>
  <si>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</si>
  <si>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</si>
  <si>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</si>
  <si>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</si>
  <si>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</si>
  <si>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</si>
  <si>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</si>
  <si>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</si>
  <si>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</si>
  <si>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</si>
  <si>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</si>
  <si>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</si>
  <si>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</si>
  <si>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</si>
  <si>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</si>
  <si>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</si>
  <si>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</si>
  <si>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</si>
  <si>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</si>
  <si>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</si>
  <si>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</si>
  <si>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</si>
  <si>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</si>
  <si>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</si>
  <si>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</si>
  <si>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</si>
  <si>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</si>
  <si>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</si>
  <si>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</si>
  <si>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</si>
  <si>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</si>
  <si>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</si>
  <si>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</si>
  <si>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</si>
  <si>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</si>
  <si>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</si>
  <si>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</si>
  <si>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</si>
  <si>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</si>
  <si>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</si>
  <si>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</si>
  <si>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</si>
  <si>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</si>
  <si>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</si>
  <si>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</si>
  <si>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</si>
  <si>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</si>
  <si>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</si>
  <si>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</si>
  <si>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</si>
  <si>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</si>
  <si>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</si>
  <si>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</si>
  <si>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</si>
  <si>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</si>
  <si>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</si>
  <si>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</si>
  <si>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</si>
  <si>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</si>
  <si>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</si>
  <si>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</si>
  <si>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</si>
  <si>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</si>
  <si>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The percentage of members 18–85 years of age who had a diagnosis of hypertension (HTN) and whose BP was adequately controlled during the measurement year based on the following criteria:
• Members 18–59 years of age whose BP was &lt;140/90 mm Hg.
• Members 60–85 years of age with a diagnosis of diabetes whose BP was &lt;140/90 mm Hg.
• Members 60–85 years of age without a diagnosis of diabetes whose BP was &lt;150/90 mm Hg.</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</si>
  <si>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</si>
  <si>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</si>
  <si>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</si>
  <si>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</si>
  <si>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</si>
  <si>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</si>
  <si>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</si>
  <si>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</si>
  <si>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</si>
  <si>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</si>
  <si>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</si>
  <si>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</si>
  <si>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</si>
  <si>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Pneumococcal Vaccination Coverage for Older Adults</t>
  </si>
  <si>
    <t>Percentage of members 65 years of age and older who have received the recommended series of pneumococcal vaccines: 13-valent pneumococcal conjugate vaccine (PCV13) and 23-valent pneumococcal polysaccharide vaccine (PPSV23).</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</si>
  <si>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</si>
  <si>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</si>
  <si>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</si>
  <si>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</si>
  <si>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</si>
  <si>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</si>
  <si>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</si>
  <si>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</si>
  <si>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</si>
  <si>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</si>
  <si>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</si>
  <si>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</si>
  <si>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</si>
  <si>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</si>
  <si>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</si>
  <si>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</si>
  <si>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</si>
  <si>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</si>
  <si>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</si>
  <si>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</si>
  <si>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</si>
  <si>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</si>
  <si>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</si>
  <si>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</si>
  <si>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</si>
  <si>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</si>
  <si>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</si>
  <si>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</si>
  <si>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</si>
  <si>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</si>
  <si>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</si>
  <si>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</si>
  <si>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</si>
  <si>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</si>
  <si>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</si>
  <si>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</si>
  <si>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</si>
  <si>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</si>
  <si>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</si>
  <si>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</si>
  <si>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</si>
  <si>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</si>
  <si>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</si>
  <si>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</si>
  <si>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</si>
  <si>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</si>
  <si>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</si>
  <si>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</si>
  <si>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</si>
  <si>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</si>
  <si>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</si>
  <si>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</si>
  <si>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</si>
  <si>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</si>
  <si>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</si>
  <si>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</si>
  <si>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</si>
  <si>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</si>
  <si>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</si>
  <si>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</si>
  <si>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</si>
  <si>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</si>
  <si>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</si>
  <si>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</si>
  <si>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</si>
  <si>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</si>
  <si>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</si>
  <si>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</si>
  <si>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</si>
  <si>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</si>
  <si>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</si>
  <si>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</si>
  <si>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</si>
  <si>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</si>
  <si>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</si>
  <si>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</si>
  <si>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</si>
  <si>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</si>
  <si>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</si>
  <si>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</si>
  <si>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</si>
  <si>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</si>
  <si>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</si>
  <si>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</si>
  <si>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</si>
  <si>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</si>
  <si>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</si>
  <si>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</si>
  <si>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</si>
  <si>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</si>
  <si>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</si>
  <si>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</si>
  <si>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</si>
  <si>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</si>
  <si>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</si>
  <si>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</si>
  <si>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</si>
  <si>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</si>
  <si>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</si>
  <si>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</si>
  <si>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</si>
  <si>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</si>
  <si>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</si>
  <si>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</si>
  <si>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</si>
  <si>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</si>
  <si>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</si>
  <si>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</si>
  <si>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</si>
  <si>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</si>
  <si>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</si>
  <si>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</si>
  <si>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</si>
  <si>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</si>
  <si>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</si>
  <si>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</si>
  <si>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</si>
  <si>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</si>
  <si>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</si>
  <si>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</si>
  <si>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</si>
  <si>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</si>
  <si>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</si>
  <si>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</si>
  <si>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</si>
  <si>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</si>
  <si>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</si>
  <si>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</si>
  <si>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</si>
  <si>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</si>
  <si>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</si>
  <si>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</si>
  <si>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</si>
  <si>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</si>
  <si>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</si>
  <si>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</si>
  <si>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</si>
  <si>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</si>
  <si>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</si>
  <si>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</si>
  <si>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</si>
  <si>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</si>
  <si>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</si>
  <si>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</si>
  <si>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</si>
  <si>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</si>
  <si>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</si>
  <si>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</si>
  <si>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</si>
  <si>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</si>
  <si>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</si>
  <si>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</si>
  <si>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</si>
  <si>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</si>
  <si>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</si>
  <si>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</si>
  <si>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</si>
  <si>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</si>
  <si>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</si>
  <si>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</si>
  <si>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</si>
  <si>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</si>
  <si>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</si>
  <si>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</si>
  <si>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</si>
  <si>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</si>
  <si>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</si>
  <si>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</si>
  <si>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</si>
  <si>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</si>
  <si>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</si>
  <si>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</si>
  <si>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</si>
  <si>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</si>
  <si>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</si>
  <si>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</si>
  <si>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</si>
  <si>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</si>
  <si>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</si>
  <si>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</si>
  <si>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</si>
  <si>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</si>
  <si>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</si>
  <si>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</si>
  <si>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</si>
  <si>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</si>
  <si>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</si>
  <si>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</si>
  <si>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</si>
  <si>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</si>
  <si>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</si>
  <si>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</si>
  <si>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</si>
  <si>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</si>
  <si>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</si>
  <si>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</si>
  <si>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</si>
  <si>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</si>
  <si>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</si>
  <si>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</si>
  <si>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</si>
  <si>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</si>
  <si>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</si>
  <si>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</si>
  <si>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</si>
  <si>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</si>
  <si>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</si>
  <si>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</si>
  <si>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</si>
  <si>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</si>
  <si>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</si>
  <si>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</si>
  <si>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</si>
  <si>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</si>
  <si>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</si>
  <si>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</si>
  <si>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</si>
  <si>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</si>
  <si>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</si>
  <si>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</si>
  <si>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</si>
  <si>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</si>
  <si>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</si>
  <si>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</si>
  <si>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</si>
  <si>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</si>
  <si>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</si>
  <si>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</si>
  <si>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</si>
  <si>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</si>
  <si>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</si>
  <si>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</si>
  <si>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</si>
  <si>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</si>
  <si>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</si>
  <si>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</si>
  <si>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</si>
  <si>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</si>
  <si>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Yes (ACO-43)</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</si>
  <si>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</si>
  <si>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</si>
  <si>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</si>
  <si>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</si>
  <si>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</si>
  <si>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</si>
  <si>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</si>
  <si>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</si>
  <si>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</si>
  <si>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</si>
  <si>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</si>
  <si>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</si>
  <si>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</si>
  <si>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</si>
  <si>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</si>
  <si>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</si>
  <si>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</si>
  <si>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</si>
  <si>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</si>
  <si>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</si>
  <si>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</si>
  <si>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</si>
  <si>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</si>
  <si>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</si>
  <si>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</si>
  <si>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</si>
  <si>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</si>
  <si>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</si>
  <si>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Vital Statistics</t>
  </si>
  <si>
    <t>Percentage of women who receive first trimester 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</si>
  <si>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</si>
  <si>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</si>
  <si>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</si>
  <si>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</si>
  <si>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</si>
  <si>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</si>
  <si>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</si>
  <si>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</si>
  <si>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</si>
  <si>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</si>
  <si>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</si>
  <si>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</si>
  <si>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</si>
  <si>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</si>
  <si>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</si>
  <si>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</si>
  <si>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</si>
  <si>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</si>
  <si>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</si>
  <si>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</si>
  <si>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</si>
  <si>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</si>
  <si>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</si>
  <si>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</si>
  <si>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</si>
  <si>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</si>
  <si>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</si>
  <si>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</si>
  <si>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</si>
  <si>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</si>
  <si>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</si>
  <si>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</si>
  <si>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</si>
  <si>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</si>
  <si>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</si>
  <si>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</si>
  <si>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</si>
  <si>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</si>
  <si>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</si>
  <si>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</si>
  <si>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</si>
  <si>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</si>
  <si>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</si>
  <si>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</si>
  <si>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</si>
  <si>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</si>
  <si>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</si>
  <si>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</si>
  <si>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</si>
  <si>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</si>
  <si>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</si>
  <si>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</si>
  <si>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</si>
  <si>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</si>
  <si>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</si>
  <si>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</si>
  <si>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</si>
  <si>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</si>
  <si>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</si>
  <si>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</si>
  <si>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</si>
  <si>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</si>
  <si>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</si>
  <si>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</si>
  <si>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</si>
  <si>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</si>
  <si>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</si>
  <si>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</si>
  <si>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</si>
  <si>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</si>
  <si>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</si>
  <si>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</si>
  <si>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</si>
  <si>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</si>
  <si>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</si>
  <si>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CMS MIPS: #325
https://qpp.cms.gov/mips/explore-measures/quality-measures?py=2019#measures</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</si>
  <si>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</si>
  <si>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</si>
  <si>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</si>
  <si>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</si>
  <si>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</si>
  <si>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</si>
  <si>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CIS (Combo 10 rate)</t>
  </si>
  <si>
    <t>For Contractual Use:
HEDIS*: CHL</t>
  </si>
  <si>
    <t>For Contractual Use:
CDC: https://www.cdc.gov/nhsn/acute-care-hospital/clabsi/index.html</t>
  </si>
  <si>
    <t>For Contractual Use:
CDC: https://www.cdc.gov/nhsn/acute-care-hospital/cdiff-mrsa/index.html</t>
  </si>
  <si>
    <t>For Contractual Use:
HEDIS*: CDC (Medical Attention for Nephropathy rate)</t>
  </si>
  <si>
    <t>For Contractual Use:
PQA: https://tinyurl.com/PQA-opioid-benzo-concurrent</t>
  </si>
  <si>
    <t>Developmental</t>
  </si>
  <si>
    <t>For Contractual Use:
HEDIS*: DRR</t>
  </si>
  <si>
    <t>For Developmental Work:
HEDIS*: DSF</t>
  </si>
  <si>
    <t>For Contractual Use:
HEDIS*: SSD</t>
  </si>
  <si>
    <t xml:space="preserve">For Contractual Use:
CTC:
</t>
  </si>
  <si>
    <t>For Contractual Use:</t>
  </si>
  <si>
    <t>For Contractual Use:
HEDIS*: FUA</t>
  </si>
  <si>
    <t>For Contractual Use:
HEDIS*: FUM</t>
  </si>
  <si>
    <t>For Contractual Use:
HEDIS*: FUH (7-day rate)</t>
  </si>
  <si>
    <t>For Contractual Use:
CMS: https://www.ahrq.gov/cahps/surveys-guidance/hospital/index.html</t>
  </si>
  <si>
    <t>For Contractual Use:
HEDIS*: IMA (Combo 2 rate)</t>
  </si>
  <si>
    <t>For Contractual Use:
HEDIS*: IET</t>
  </si>
  <si>
    <t xml:space="preserve">For Contractual Use:
CTC: </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</si>
  <si>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</si>
  <si>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</si>
  <si>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</si>
  <si>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</si>
  <si>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</si>
  <si>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</si>
  <si>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http://www.eohhs.ri.gov/Portals/0/Uploads/Documents/AE/AE_SDOH_Measure_Draft_102417.pdf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</si>
  <si>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</si>
  <si>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</si>
  <si>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</si>
  <si>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</si>
  <si>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</si>
  <si>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</si>
  <si>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</si>
  <si>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</si>
  <si>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</si>
  <si>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</si>
  <si>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</si>
  <si>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</si>
  <si>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</si>
  <si>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</si>
  <si>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</si>
  <si>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</si>
  <si>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Outpatient Behavioral Health  - Substance Use Treatment</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</si>
  <si>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</si>
  <si>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</si>
  <si>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</si>
  <si>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</si>
  <si>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</si>
  <si>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</si>
  <si>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</si>
  <si>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</si>
  <si>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</si>
  <si>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</si>
  <si>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</si>
  <si>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</si>
  <si>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</si>
  <si>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</si>
  <si>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Measure lost endorsement in 2018 because "The developer withdrew these chart-based measures to align with CMS’s goal of promoting eCQM use. The measures are being retooled as eCQMs."
http://www.qualityforum.org/Projects/a-b/Behavioral_Health_and_Substance_Use/Draft_Report_for_Comment_-_Fall_2018.aspx</t>
  </si>
  <si>
    <t>Adopt the revised measure specifications</t>
  </si>
  <si>
    <t>Maternity  Care</t>
  </si>
  <si>
    <t>Menu (Move to Core in 2022)</t>
  </si>
  <si>
    <t>Child and Adolescent Well-Care Visits</t>
  </si>
  <si>
    <t>Kidney Health Evaluation for Patients with Kidney Disease</t>
  </si>
  <si>
    <t>Menu (Revisit for 2022)</t>
  </si>
  <si>
    <t>Core (Revisit for 2022)</t>
  </si>
  <si>
    <t>Menu (Revisit Core for 2022)</t>
  </si>
  <si>
    <t>Menu (Move to Core for 2022)</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</si>
  <si>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</si>
  <si>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</si>
  <si>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</si>
  <si>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r>
      <t xml:space="preserve">Link to Measure Specifications
</t>
    </r>
    <r>
      <rPr>
        <b/>
        <i/>
        <sz val="11"/>
        <color theme="0"/>
        <rFont val="Arial"/>
        <family val="2"/>
      </rPr>
      <t>(Note: Deferred to HEDIS MY 2020 specifications, then to CMS specifications (first MIPS 2020 then eCQM 2021) before other sources.  CTC-RI specifications are provided for all measures in the PCMH Measure Set.)</t>
    </r>
  </si>
  <si>
    <t>30-Day All-Cause Unplanned Readmission following Psychiatric Hospitalization in an Inpatient Psychiatric Facility (IPF)</t>
  </si>
  <si>
    <t>For Contractual Use:
CMS MIPS: #383
https://qpp.cms.gov/mips/explore-measures/quality-measures?py=2019#measures</t>
  </si>
  <si>
    <t>For Contractual Use:
CMS eCQM: #161
https://ecqi.healthit.gov/ep-ec?qt-tabs_ep=1</t>
  </si>
  <si>
    <t>For Contractual Use:
CMS MIPS: #047
https://qpp.cms.gov/mips/explore-measures/quality-measures?tab=qualityMeasures&amp;py=2020</t>
  </si>
  <si>
    <t>For Contractual Use:
TJC: SUB3
https://manual.jointcommission.org/releases/TJC2021A/SubstanceUseMeasures.html</t>
  </si>
  <si>
    <t>For Contractual Use:
HEDIS*: BCS</t>
  </si>
  <si>
    <t>For Contractual Use:
TJC: PC-02 https://manual.jointcommission.org/releases/TJC2021A/PerinatalCare.html</t>
  </si>
  <si>
    <t>For Contractual Use:
CMS eCQM: #177
https://ecqi.healthit.gov/ep-ec?qt-tabs_ep=1</t>
  </si>
  <si>
    <t>For Contractual Reporting:
HEDIS*: WCV
For OHIC and CTC-RI Reporting
http://www.ohic.ri.gov/ohic-reformandpolicy-pcmhinfo.php</t>
  </si>
  <si>
    <t>For Contractual Use:
HEDIS*: COL
For OHIC and CTC-RI Reporting:
http://www.ohic.ri.gov/ohic-reformandpolicy-pcmhinfo.php</t>
  </si>
  <si>
    <t>For Contractual Use:
HEDIS*: CDC (Eye Exam rate)
For OHIC and CTC-RI Reporting:
http://www.ohic.ri.gov/ohic-reformandpolicy-pcmhinfo.php</t>
  </si>
  <si>
    <t>For Contractual Use:
HEDIS*: CDC (&lt;8% rate)
For OHIC and CTC-RI Reporting: http://www.ohic.ri.gov/ohic-reformandpolicy-pcmhinfo.php</t>
  </si>
  <si>
    <t>For Contractual Use:
HEDIS*: CBP
For OHIC and CTC-RI Reporting: http://www.ohic.ri.gov/ohic-reformandpolicy-pcmhinfo.php</t>
  </si>
  <si>
    <t>For Contractual Use: 
MNCM: https://tinyurl.com/MNCM-0711</t>
  </si>
  <si>
    <t>For Contractual Use or OHIC and CTC-RI Reporting:
http://www.ohic.ri.gov/ohic-reformandpolicy-pcmhinfo.php</t>
  </si>
  <si>
    <t>For Contractual Use:
TJC: PC-01 https://manual.jointcommission.org/releases/TJC2021A/PerinatalCare.html</t>
  </si>
  <si>
    <t>For Contractual Use:
TJC: PC-05 https://manual.jointcommission.org/releases/TJC2021A/PerinatalCare.html</t>
  </si>
  <si>
    <t>For Contractual Use:
CMS: https://www.qualitynet.org/files/5eaaf4bde8ffc8001f999243?filename=2020_HWR_MU_SpecsReport.pdf</t>
  </si>
  <si>
    <t>For Contractual Use:
TJC: HBIPS-2 https://manual.jointcommission.org/releases/TJC2021A/HospitalBasedInpatientPsychiatricServices.html</t>
  </si>
  <si>
    <t>For Contractual Use:
TJC: HBIPS-3 https://manual.jointcommission.org/releases/TJC2021A/HospitalBasedInpatientPsychiatricServices.html</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</si>
  <si>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</si>
  <si>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</si>
  <si>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</si>
  <si>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</si>
  <si>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</si>
  <si>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</si>
  <si>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CMS: https://www.qualitynet.org/files/5eebe0c9e693b7001f4ad196?filename=2-1_SEP_v5.9.pdf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</si>
  <si>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</si>
  <si>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</si>
  <si>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</si>
  <si>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</si>
  <si>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</si>
  <si>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</si>
  <si>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NQF Endorsement Status as of February 2021</t>
  </si>
  <si>
    <t>CMS eCQM ID as of June 2020</t>
  </si>
  <si>
    <t>Disparities-sensitive Status</t>
  </si>
  <si>
    <t>Asthma: Assessment of Asthma Control</t>
  </si>
  <si>
    <t>CMS146v8</t>
  </si>
  <si>
    <t>CMS137v8</t>
  </si>
  <si>
    <t>CAHPS® Clinician/Group Surveys v 3.0 - (Adult Primary Care, Pediatric Care, and Specialist Care Surveys)</t>
  </si>
  <si>
    <t>CMS165v8</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</si>
  <si>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</si>
  <si>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CMS156v8</t>
  </si>
  <si>
    <t>CMS155v8</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</si>
  <si>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</si>
  <si>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CMS138v8</t>
  </si>
  <si>
    <t>CMS124v8</t>
  </si>
  <si>
    <t>CMS153v8</t>
  </si>
  <si>
    <t>Percentage of women ages 16 to 24 that were identified as sexually active and had at least one test for chlamydia during the measurement year</t>
  </si>
  <si>
    <t>CMS130v8</t>
  </si>
  <si>
    <t>CMS117v8</t>
  </si>
  <si>
    <t>CMS147v9</t>
  </si>
  <si>
    <t>Pneumococcal Vaccination Status for Older Adults</t>
  </si>
  <si>
    <t>CMS127v8</t>
  </si>
  <si>
    <t>0049</t>
  </si>
  <si>
    <t>0050</t>
  </si>
  <si>
    <t>CMS131v8</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</si>
  <si>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</si>
  <si>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</si>
  <si>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</si>
  <si>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Avoidance of Antibiotic Treatment in Adults with Acute Bronchitis</t>
  </si>
  <si>
    <t>116</t>
  </si>
  <si>
    <t>CMS122v8</t>
  </si>
  <si>
    <t>Vaginal Birth After Cesarean Delivery Rate, All (IQI-34)</t>
  </si>
  <si>
    <t>Vaginal births per 1,000 deliveries by patients with previous Cesarean deliveries</t>
  </si>
  <si>
    <t>CMS134v8</t>
  </si>
  <si>
    <t>0065</t>
  </si>
  <si>
    <t>CMS164v7</t>
  </si>
  <si>
    <t>CMS154v8</t>
  </si>
  <si>
    <t>CMS145v8</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</si>
  <si>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</si>
  <si>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</si>
  <si>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</si>
  <si>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</si>
  <si>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</si>
  <si>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CMS135v8</t>
  </si>
  <si>
    <t>CMS144v8</t>
  </si>
  <si>
    <t>CMS143v8</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</si>
  <si>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</si>
  <si>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</si>
  <si>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</si>
  <si>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CMS142v8</t>
  </si>
  <si>
    <t>0098</t>
  </si>
  <si>
    <t>0100</t>
  </si>
  <si>
    <t>CMS139v8</t>
  </si>
  <si>
    <t>CMS161v8</t>
  </si>
  <si>
    <t>Anti-Depressant Medication Management</t>
  </si>
  <si>
    <t>CMS128v8</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</si>
  <si>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</si>
  <si>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</si>
  <si>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</si>
  <si>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</si>
  <si>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</si>
  <si>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</si>
  <si>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</si>
  <si>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</si>
  <si>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</si>
  <si>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</si>
  <si>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CMS157v8</t>
  </si>
  <si>
    <t>CMS129v9</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</si>
  <si>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</si>
  <si>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</si>
  <si>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</si>
  <si>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</si>
  <si>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CMS2v9</t>
  </si>
  <si>
    <t>CMS68v9</t>
  </si>
  <si>
    <t>CMS69v8</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</si>
  <si>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</si>
  <si>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</si>
  <si>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</si>
  <si>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</si>
  <si>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</si>
  <si>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</si>
  <si>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</si>
  <si>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</si>
  <si>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</si>
  <si>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</si>
  <si>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</si>
  <si>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</si>
  <si>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</si>
  <si>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</si>
  <si>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Well-Child Visits in the First 30  Months of Life</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</si>
  <si>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</si>
  <si>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</si>
  <si>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</si>
  <si>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CMS133v8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</si>
  <si>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</si>
  <si>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</si>
  <si>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</si>
  <si>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</si>
  <si>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</si>
  <si>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</si>
  <si>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</si>
  <si>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</si>
  <si>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</si>
  <si>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CMS159v8</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</si>
  <si>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</si>
  <si>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</si>
  <si>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</si>
  <si>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</si>
  <si>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</si>
  <si>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</si>
  <si>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</si>
  <si>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American College of Surgeons – Centers for Disease Control and Prevention (ACS-CDC) Harmonized Procedure Specific Surgical Site Infection (SSI) Outcome Measure
HAI-3: SSI: Colon - Surgical Site Infection for Colon Surgery
HAI-4: SSI: Hysterectomy - Surg</t>
  </si>
  <si>
    <t>1354</t>
  </si>
  <si>
    <t>CMS177v8</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</si>
  <si>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</si>
  <si>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</si>
  <si>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</si>
  <si>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</si>
  <si>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</si>
  <si>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</si>
  <si>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</si>
  <si>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</si>
  <si>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</si>
  <si>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</si>
  <si>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</si>
  <si>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</si>
  <si>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</si>
  <si>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</si>
  <si>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</si>
  <si>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(HRSA)</t>
  </si>
  <si>
    <t>Percentage of patients, regardless of age, with a diagnosis of HIV who did not have a medical visit in the last 6 months of the measurement year_x000D_
_x000D_
A medical visit is any visit in an outpatient/ambulatory care setting with a nurse practitioner, physician, and/or a physician assistant who provides comprehensive HIV care.</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</si>
  <si>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</si>
  <si>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</si>
  <si>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</si>
  <si>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</si>
  <si>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CMS125v8</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</si>
  <si>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</si>
  <si>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</si>
  <si>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</si>
  <si>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</si>
  <si>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</si>
  <si>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</si>
  <si>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</si>
  <si>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</si>
  <si>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</si>
  <si>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</si>
  <si>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</si>
  <si>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</si>
  <si>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</si>
  <si>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</si>
  <si>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</si>
  <si>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CAHPS® Hospice Survey (experience with care)</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</si>
  <si>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</si>
  <si>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</si>
  <si>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</si>
  <si>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</si>
  <si>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</si>
  <si>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</si>
  <si>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</si>
  <si>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</si>
  <si>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</si>
  <si>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</si>
  <si>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</si>
  <si>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</si>
  <si>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</si>
  <si>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</si>
  <si>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</si>
  <si>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</si>
  <si>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</si>
  <si>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</si>
  <si>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</si>
  <si>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</si>
  <si>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</si>
  <si>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CMS149v8</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</si>
  <si>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</si>
  <si>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</si>
  <si>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</si>
  <si>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</si>
  <si>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</si>
  <si>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</si>
  <si>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</si>
  <si>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</si>
  <si>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</si>
  <si>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</si>
  <si>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</si>
  <si>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</si>
  <si>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</si>
  <si>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</si>
  <si>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</si>
  <si>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</si>
  <si>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</si>
  <si>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</si>
  <si>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</si>
  <si>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</si>
  <si>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</si>
  <si>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</si>
  <si>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</si>
  <si>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</si>
  <si>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</si>
  <si>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</si>
  <si>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</si>
  <si>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</si>
  <si>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</si>
  <si>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</si>
  <si>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</si>
  <si>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</si>
  <si>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</si>
  <si>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</si>
  <si>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</si>
  <si>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</si>
  <si>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</si>
  <si>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</si>
  <si>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</si>
  <si>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</si>
  <si>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CMS249v2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</si>
  <si>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</si>
  <si>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</si>
  <si>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</si>
  <si>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</si>
  <si>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</si>
  <si>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</si>
  <si>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</si>
  <si>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</si>
  <si>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</si>
  <si>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</si>
  <si>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</si>
  <si>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</si>
  <si>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</si>
  <si>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Ability for Providers with HIT to Receive Laboratory Data Electronically Directly into their Qualified/Certified EHR System as Discrete Searchable Data</t>
  </si>
  <si>
    <t>Centers for Medicare &amp; Medicaid Services - Hospital Outpatient Quality Reporting Program</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</si>
  <si>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</si>
  <si>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</si>
  <si>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</si>
  <si>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</si>
  <si>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</si>
  <si>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</si>
  <si>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</si>
  <si>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</si>
  <si>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</si>
  <si>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</si>
  <si>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</si>
  <si>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</si>
  <si>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</si>
  <si>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</si>
  <si>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and Drug Misuse: Screening, Brief Intervention and Referral for Treatment (SBIRT) in the ED</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</si>
  <si>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http://www.oregon.gov/oha/CCOData/Alcohol%20and%20Drug%20Misuse%20(SBIRT)%20-%202014.pdf</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</si>
  <si>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</si>
  <si>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</si>
  <si>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</si>
  <si>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</si>
  <si>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</si>
  <si>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</si>
  <si>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</si>
  <si>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</si>
  <si>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</si>
  <si>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</si>
  <si>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</si>
  <si>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Percentage of members 18 years of age and older who have a new episode of opioid use that puts them at risk for continued opioid use. Two rates are reported:_x000D_
1.	The percentage of members with at least 15 days of prescription opioids in a 30-day period._x000D_
2.	The percentage of members with at least 31 days of prescription opioids in a 62-day perio</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</si>
  <si>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</si>
  <si>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</si>
  <si>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</si>
  <si>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</si>
  <si>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</si>
  <si>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</si>
  <si>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</si>
  <si>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</si>
  <si>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</si>
  <si>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CMS645v3</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</si>
  <si>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</si>
  <si>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</si>
  <si>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</si>
  <si>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</si>
  <si>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</si>
  <si>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</si>
  <si>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</si>
  <si>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</si>
  <si>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</si>
  <si>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</si>
  <si>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</si>
  <si>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</si>
  <si>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</si>
  <si>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</si>
  <si>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</si>
  <si>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</si>
  <si>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</si>
  <si>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</si>
  <si>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CMS75v8</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</si>
  <si>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</si>
  <si>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</si>
  <si>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CMS50v8</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</si>
  <si>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</si>
  <si>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</si>
  <si>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</si>
  <si>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</si>
  <si>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</si>
  <si>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</si>
  <si>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</si>
  <si>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Dental Quality Alliance (DQA)</t>
  </si>
  <si>
    <t>Percentage of enrolled children, who have ever received sealants on permanent_x000D_
first molar teeth: (1) at least one sealant and (2) all four molars sealed by the 10th birthdate</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</si>
  <si>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</si>
  <si>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</si>
  <si>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</si>
  <si>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</si>
  <si>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</si>
  <si>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</si>
  <si>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</si>
  <si>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Topical Fluoride Varnish for Children</t>
  </si>
  <si>
    <t>Oregon Health Authority (modified from DQA/HEDIS)</t>
  </si>
  <si>
    <t>Percentage of enrolled children (ages 1 to 21) who received at least two topical fluoride applications during the measurement year</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</si>
  <si>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</si>
  <si>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</si>
  <si>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</si>
  <si>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</si>
  <si>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</si>
  <si>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</si>
  <si>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</si>
  <si>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</si>
  <si>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</si>
  <si>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</si>
  <si>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</si>
  <si>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Encounter Format (ENFMT)</t>
  </si>
  <si>
    <t>Encounter Rate by Service Type</t>
  </si>
  <si>
    <t>Encounter Timeliness (ENLAG)</t>
  </si>
  <si>
    <t>Excessive Anticoagulation with Warfarin</t>
  </si>
  <si>
    <t>Number of patients experiencing excessive anticoagulation (INR &gt; 6)</t>
  </si>
  <si>
    <t>Rhode Island Department of Health</t>
  </si>
  <si>
    <t>Follow-Up after Emergency Department Visits for Caries</t>
  </si>
  <si>
    <t>Percentage of CCO members (all ages) who were seen in the emergency department (ED) for non-traumatic (caries-related) dental reasons and visited a dentist within 30 days following the ED visit.</t>
  </si>
  <si>
    <t>Follow-Up After High-Intensity Care for Substance Use Disorder</t>
  </si>
  <si>
    <t>Percentage of acute inpatient hospitalizations, residential treatment or detoxification visits for a diagnosis of substance use disorder among members 13 years of age and older that result in a follow-up visit or service for substance use disorder. Two rates are reported:_x000D_
1.	The percentage of visits or discharges for which the member received follow-up for substance use disorder within the 30 days after the visit or discharge. _x000D_
2.	The percentage of visits or discharges for which the member received follow-up for substance use disorder within the 7 days after the visit or discharge.</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</si>
  <si>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</si>
  <si>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</si>
  <si>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</si>
  <si>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</si>
  <si>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</si>
  <si>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</si>
  <si>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</si>
  <si>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</si>
  <si>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</si>
  <si>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</si>
  <si>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</si>
  <si>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CMS90v9</t>
  </si>
  <si>
    <t>CMS56v8</t>
  </si>
  <si>
    <t>CMS66v8</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</si>
  <si>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</si>
  <si>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</si>
  <si>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</si>
  <si>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Generic Prescribing: Overall and Antidepressants, Antimigraine, Anti-Ulcer, Cardiac - Hypertension and Cardiovascular, Nasal Steroids, Statins, Diabetes</t>
  </si>
  <si>
    <t>A simple prescription rate for seven groups of therapeutic areas and for all prescriptions, including Antidepressants, Antihyperlipidemics, Anti-ulcer agents, 
Cardiac—Hypertension and cardiovascular, Nasal steroids, Diabetes, Antimigraine, and Overall. Plan-defined definitions of “brand” and “generic” will be used to calculate the measure, based on how a prescription was paid, and will accommodate plan-specific contracting  arrangements that price brandname drugs at generic rates.</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</si>
  <si>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</si>
  <si>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</si>
  <si>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</si>
  <si>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</si>
  <si>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CMS349v2</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</si>
  <si>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</si>
  <si>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</si>
  <si>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</si>
  <si>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</si>
  <si>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</si>
  <si>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</si>
  <si>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</si>
  <si>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</si>
  <si>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</si>
  <si>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</si>
  <si>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</si>
  <si>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</si>
  <si>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</si>
  <si>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</si>
  <si>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</si>
  <si>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</si>
  <si>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</si>
  <si>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</si>
  <si>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</si>
  <si>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</si>
  <si>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</si>
  <si>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</si>
  <si>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</si>
  <si>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</si>
  <si>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International Prostate Symptom Score (IPSS) or American Urological Association-Symptom Index (AUA-SI) Change 6-12 Months After Diagnosis of Benign Prostatic Hyperplasia</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</si>
  <si>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</si>
  <si>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</si>
  <si>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</si>
  <si>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</si>
  <si>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</si>
  <si>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</si>
  <si>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</si>
  <si>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</si>
  <si>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</si>
  <si>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</si>
  <si>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</si>
  <si>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</si>
  <si>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</si>
  <si>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</si>
  <si>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</si>
  <si>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</si>
  <si>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</si>
  <si>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</si>
  <si>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</si>
  <si>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</si>
  <si>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</si>
  <si>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Low-Risk Cesarean Delivery (LRCD-CH)</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</si>
  <si>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</si>
  <si>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</si>
  <si>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</si>
  <si>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</si>
  <si>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</si>
  <si>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</si>
  <si>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</si>
  <si>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</si>
  <si>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</si>
  <si>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</si>
  <si>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</si>
  <si>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Component 1: CCO language access self-assessment survey_x000D_
Component 2: percent of member visits with interpreter need in which interpreter services were provided_x000D_
_x000D_
https://www.oregon.gov/oha/HPA/ANALYTICS/CCOMetrics/2021-2023-specs-(Health-Equity-Meaningful-Access)-20201229.pdf</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</si>
  <si>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</si>
  <si>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</si>
  <si>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</si>
  <si>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</si>
  <si>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</si>
  <si>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</si>
  <si>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</si>
  <si>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</si>
  <si>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</si>
  <si>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</si>
  <si>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</si>
  <si>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</si>
  <si>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</si>
  <si>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</si>
  <si>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</si>
  <si>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Members Receiving any Dental Services</t>
  </si>
  <si>
    <t>Percentage of children (ages 0-18) and adults (ages 19 and older) who received any dental service during the measurement year</t>
  </si>
  <si>
    <t>BV-724</t>
  </si>
  <si>
    <t>Members Receiving Preventive Dental Services</t>
  </si>
  <si>
    <t>Percentage of enrolled children (ages 0-18) and adults (ages 19 and older) who received a preventive dental service during the measurement year.</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</si>
  <si>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</si>
  <si>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</si>
  <si>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</si>
  <si>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</si>
  <si>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</si>
  <si>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</si>
  <si>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</si>
  <si>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</si>
  <si>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</si>
  <si>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</si>
  <si>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</si>
  <si>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</si>
  <si>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</si>
  <si>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</si>
  <si>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</si>
  <si>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</si>
  <si>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</si>
  <si>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</si>
  <si>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</si>
  <si>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</si>
  <si>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</si>
  <si>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</si>
  <si>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</si>
  <si>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</si>
  <si>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</si>
  <si>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</si>
  <si>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</si>
  <si>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</si>
  <si>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Patient-Reported Experience of Care</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</si>
  <si>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</si>
  <si>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</si>
  <si>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</si>
  <si>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</si>
  <si>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</si>
  <si>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</si>
  <si>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</si>
  <si>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</si>
  <si>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</si>
  <si>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</si>
  <si>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</si>
  <si>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</si>
  <si>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</si>
  <si>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</si>
  <si>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</si>
  <si>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</si>
  <si>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</si>
  <si>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</si>
  <si>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</si>
  <si>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</si>
  <si>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</si>
  <si>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</si>
  <si>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</si>
  <si>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</si>
  <si>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</si>
  <si>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Oral Health Evaluation for Patients with Periodontitis</t>
  </si>
  <si>
    <t>Percentage of CCO-enrolled adults (ages 18 and older) treated for periodontitis (serious gum infection) who received at least two comprehensive oral evaluations within the reporting year</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</si>
  <si>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</si>
  <si>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</si>
  <si>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</si>
  <si>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</si>
  <si>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</si>
  <si>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</si>
  <si>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</si>
  <si>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</si>
  <si>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</si>
  <si>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</si>
  <si>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</si>
  <si>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</si>
  <si>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</si>
  <si>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</si>
  <si>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</si>
  <si>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</si>
  <si>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</si>
  <si>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</si>
  <si>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</si>
  <si>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</si>
  <si>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</si>
  <si>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</si>
  <si>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</si>
  <si>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</si>
  <si>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</si>
  <si>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</si>
  <si>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</si>
  <si>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</si>
  <si>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Patient Electronic Access</t>
  </si>
  <si>
    <t>Eligible Physicians (EP) must satisfy both measures in order to meet this objective:
- Measure 1: More than 50 percent of all unique patients seen by the EP during the EHR reporting period are provided timely access to view online, download, and transmit to a third party their health information subject to the EP's discretion to withhold certain information. 
- Measure 2: For an EHR reporting period in 2017, more than 5 percent of unique patients seen by the EP during the EHR reporting period (or his or her authorized representatives) view, download or transmit to a third party their health information during the EHR reporting period.</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</si>
  <si>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</si>
  <si>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</si>
  <si>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</si>
  <si>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</si>
  <si>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</si>
  <si>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</si>
  <si>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</si>
  <si>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</si>
  <si>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</si>
  <si>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</si>
  <si>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</si>
  <si>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</si>
  <si>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</si>
  <si>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</si>
  <si>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</si>
  <si>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</si>
  <si>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</si>
  <si>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</si>
  <si>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</si>
  <si>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</si>
  <si>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</si>
  <si>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</si>
  <si>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</si>
  <si>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</si>
  <si>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</si>
  <si>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</si>
  <si>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</si>
  <si>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</si>
  <si>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</si>
  <si>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</si>
  <si>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</si>
  <si>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</si>
  <si>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</si>
  <si>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</si>
  <si>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</si>
  <si>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</si>
  <si>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</si>
  <si>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</si>
  <si>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</si>
  <si>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</si>
  <si>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</si>
  <si>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</si>
  <si>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</si>
  <si>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</si>
  <si>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</si>
  <si>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</si>
  <si>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</si>
  <si>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</si>
  <si>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</si>
  <si>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</si>
  <si>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</si>
  <si>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</si>
  <si>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</si>
  <si>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</si>
  <si>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</si>
  <si>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</si>
  <si>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Pregnant Women that had HBsAg Testing</t>
  </si>
  <si>
    <t>This measure identifies pregnant women who had a HBsAg (hepatitis B) test during their pregnancy</t>
  </si>
  <si>
    <t>BV-807</t>
  </si>
  <si>
    <t>BV-808</t>
  </si>
  <si>
    <t>Varicose Vein Treatment with Saphenous Ablation: Outcome Survey</t>
  </si>
  <si>
    <t>BV-809</t>
  </si>
  <si>
    <t>Prenatal Immunization Status</t>
  </si>
  <si>
    <t>Percentage of deliveries in the measurement period in which women received influenza and tetanus, diphtheria toxoids and acellular pertussis (Tdap) vaccinations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</si>
  <si>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</si>
  <si>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</si>
  <si>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</si>
  <si>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</si>
  <si>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</si>
  <si>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</si>
  <si>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</si>
  <si>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</si>
  <si>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</si>
  <si>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CMS22v8</t>
  </si>
  <si>
    <t>BV-817</t>
  </si>
  <si>
    <t>BV-818</t>
  </si>
  <si>
    <t>BV-819</t>
  </si>
  <si>
    <t>CMS74v9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</si>
  <si>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</si>
  <si>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</si>
  <si>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</si>
  <si>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</si>
  <si>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</si>
  <si>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CMS347v3</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</si>
  <si>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</si>
  <si>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</si>
  <si>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</si>
  <si>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</si>
  <si>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</si>
  <si>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</si>
  <si>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CMMI Comprehensive Primary Care Plus (CPC+)
</t>
    </r>
    <r>
      <rPr>
        <b/>
        <sz val="14"/>
        <color rgb="FFC5D9F1"/>
        <rFont val="Arimo"/>
        <family val="2"/>
      </rPr>
      <t>Version Date: CY 2021</t>
    </r>
  </si>
  <si>
    <r>
      <t xml:space="preserve">CMS Core Set of Children’s Health Care Quality Measures for Medicaid and CHIP (Child Core Set)
</t>
    </r>
    <r>
      <rPr>
        <sz val="14"/>
        <color rgb="FFC5D9F1"/>
        <rFont val="Arimo"/>
        <family val="2"/>
      </rPr>
      <t>Version Date: CY 2021</t>
    </r>
  </si>
  <si>
    <r>
      <t xml:space="preserve">CMS Core Set of Health Care Quality Measures for Adults Enrolled in Medicaid (Medicaid Adult Core Set)
</t>
    </r>
    <r>
      <rPr>
        <sz val="14"/>
        <color rgb="FFC5D9F1"/>
        <rFont val="Arimo"/>
      </rPr>
      <t>Version Date: CY 2021</t>
    </r>
  </si>
  <si>
    <r>
      <t xml:space="preserve">CMS Electronic Clinical Quality Measures (eCQMs) for Eligible Professionals (EP)/Eligible Clinicians
</t>
    </r>
    <r>
      <rPr>
        <sz val="14"/>
        <color rgb="FFC5D9F1"/>
        <rFont val="Arimo"/>
      </rPr>
      <t>Version Date: CY 2021</t>
    </r>
  </si>
  <si>
    <r>
      <t xml:space="preserve">CMS Health Home Measure Set 
</t>
    </r>
    <r>
      <rPr>
        <sz val="14"/>
        <color rgb="FFC5D9F1"/>
        <rFont val="Arimo"/>
        <family val="2"/>
      </rPr>
      <t>Version Date: FY 2020</t>
    </r>
  </si>
  <si>
    <r>
      <t xml:space="preserve">CMS Medicare Part C &amp; D Star Ratings Measures
</t>
    </r>
    <r>
      <rPr>
        <sz val="14"/>
        <color rgb="FFC5D9F1"/>
        <rFont val="Arimo"/>
      </rPr>
      <t>Version Date: Contract Year 2021</t>
    </r>
  </si>
  <si>
    <r>
      <t xml:space="preserve">CMS Medicare Shared Savings Program (MSSP) ACO and Next Generation ACO
</t>
    </r>
    <r>
      <rPr>
        <sz val="14"/>
        <color rgb="FFC5D9F1"/>
        <rFont val="Arimo"/>
        <family val="2"/>
      </rPr>
      <t>Version Date: CY 2021</t>
    </r>
  </si>
  <si>
    <r>
      <t>CMS Merit-based Incentive Payment System (MIPS)</t>
    </r>
    <r>
      <rPr>
        <sz val="15"/>
        <color rgb="FFFF0000"/>
        <rFont val="Arimo"/>
        <family val="2"/>
      </rPr>
      <t xml:space="preserve">
</t>
    </r>
    <r>
      <rPr>
        <b/>
        <sz val="14"/>
        <color rgb="FFC5D9F1"/>
        <rFont val="Arimo"/>
      </rPr>
      <t>Version Date: CY 2021</t>
    </r>
  </si>
  <si>
    <r>
      <t xml:space="preserve">Core Quality Measures Collaborative Core Sets
</t>
    </r>
    <r>
      <rPr>
        <sz val="14"/>
        <color rgb="FFC5D9F1"/>
        <rFont val="Arimo"/>
        <family val="2"/>
      </rPr>
      <t>Version Date: October 2020</t>
    </r>
  </si>
  <si>
    <r>
      <t xml:space="preserve">CMS Hospital Value-Based Purchasing
</t>
    </r>
    <r>
      <rPr>
        <sz val="14"/>
        <color rgb="FFC5D9F1"/>
        <rFont val="Arimo"/>
        <family val="2"/>
      </rPr>
      <t>Version Date: FY 2021</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</si>
  <si>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2021</t>
    </r>
  </si>
  <si>
    <r>
      <t xml:space="preserve">Joint Commission Performance  Measure List
</t>
    </r>
    <r>
      <rPr>
        <sz val="14"/>
        <color rgb="FFC5D9F1"/>
        <rFont val="Arimo"/>
        <family val="2"/>
      </rPr>
      <t>Version Date: CY 2021</t>
    </r>
  </si>
  <si>
    <r>
      <t xml:space="preserve">Catalyst for Payment Reform Employer-Purchaser Measure Set
</t>
    </r>
    <r>
      <rPr>
        <b/>
        <sz val="14"/>
        <color rgb="FFC5D9F1"/>
        <rFont val="Arimo"/>
      </rPr>
      <t>Version Date: October 2015</t>
    </r>
  </si>
  <si>
    <r>
      <t xml:space="preserve">California AMP Commercial ACO Measure Set
</t>
    </r>
    <r>
      <rPr>
        <sz val="14"/>
        <color rgb="FFC5D9F1"/>
        <rFont val="Arimo"/>
        <family val="2"/>
      </rPr>
      <t>Version Date: CY 2021</t>
    </r>
  </si>
  <si>
    <r>
      <t xml:space="preserve">California AMP Medi-Cal Managed Care Measure Set
</t>
    </r>
    <r>
      <rPr>
        <b/>
        <sz val="14"/>
        <color rgb="FFC5D9F1"/>
        <rFont val="Arimo"/>
      </rPr>
      <t>Version Date: CY 2021</t>
    </r>
  </si>
  <si>
    <r>
      <t xml:space="preserve">Minnesota Integrated Health Partnership Measures
</t>
    </r>
    <r>
      <rPr>
        <sz val="14"/>
        <color rgb="FFC5D9F1"/>
        <rFont val="Arimo"/>
        <family val="2"/>
      </rPr>
      <t>Version Date: CY 2021</t>
    </r>
  </si>
  <si>
    <r>
      <t xml:space="preserve">Oregon CCO Incentive Measures 
</t>
    </r>
    <r>
      <rPr>
        <b/>
        <sz val="14"/>
        <color rgb="FFC5D9F1"/>
        <rFont val="Arimo"/>
        <family val="2"/>
      </rPr>
      <t>Version Date: CY 2021</t>
    </r>
  </si>
  <si>
    <r>
      <t xml:space="preserve">Rhode Island OHIC Aligned Measure Set for ACOs
</t>
    </r>
    <r>
      <rPr>
        <sz val="14"/>
        <color rgb="FFC5D9F1"/>
        <rFont val="Arimo"/>
        <family val="2"/>
      </rPr>
      <t>Version Date: CY 2021</t>
    </r>
  </si>
  <si>
    <r>
      <t xml:space="preserve">Washington State Common Measure Set for Health Care Quality and Cost
</t>
    </r>
    <r>
      <rPr>
        <b/>
        <sz val="14"/>
        <color rgb="FFDCE6F1"/>
        <rFont val="Arimo"/>
      </rPr>
      <t>Version Date: CY 2021</t>
    </r>
  </si>
  <si>
    <t>Yes (Pediatric)</t>
  </si>
  <si>
    <t>Yes [Behavioral Health Core Set Measure]</t>
  </si>
  <si>
    <t>Yes
ACO-1 (NQF #0005):  Getting Timely Care, Appointments, and Information 
ACO-2 (NQF #0005):  How Well Your Providers Communicate 
ACO-3 (NQF #0005):  Patient Rating of Provider 
ACO-4 (NQF NA):  Access to Specialist 
ACO-5 (NQF NA):  Health Promotion and Education 
ACO-6 (NQF NA):  Shared Decision Making 
ACO-7 (NQF #0006):  Health Status/Functional Status
ACO-34 (NQF NA):  Stewardship of Patient Resources
ACO-45 (NQF NA):  Courteous &amp; Helpful Office Staff</t>
  </si>
  <si>
    <t>Yes (Pediatric (Child version), ACO and PCMH/Primary Care, Neurology)</t>
  </si>
  <si>
    <t>Yes (Access, Office Staff, Provider Communication, Overall Ratings of Care)</t>
  </si>
  <si>
    <t>Yes (Timely Apts, Provider Communication, Helpful Office Staff, Coordinate Care Composite, Provider Rating 9 or 10)</t>
  </si>
  <si>
    <t>Yes [C21 (GNC); C22 (GCQ); C23 (CS); C24 (Rating Health Care Quality); C25 (Rating of Health Plan)]</t>
  </si>
  <si>
    <t>Yes (0018e)</t>
  </si>
  <si>
    <t>Yes (ACO-28)</t>
  </si>
  <si>
    <t>Yes (0022e)</t>
  </si>
  <si>
    <t>Yes (0028e)</t>
  </si>
  <si>
    <t>Yes (ACO-17)</t>
  </si>
  <si>
    <t>Yes (ACO and PCMH/Primary Care, Behavioral Health, Cardiovascular) (0028e)</t>
  </si>
  <si>
    <t>Yes (Ages 16-20)</t>
  </si>
  <si>
    <t>Yes (Ages 21 - 24)</t>
  </si>
  <si>
    <t>Yes (Pediatric, OB/GYN)</t>
  </si>
  <si>
    <t>Yes (ACO-19)</t>
  </si>
  <si>
    <t>Yes (Menu - Combo 10)</t>
  </si>
  <si>
    <t>Yes (0041e)</t>
  </si>
  <si>
    <t>Yes (ACO-14)</t>
  </si>
  <si>
    <t>Yes (ACO-27)</t>
  </si>
  <si>
    <t>Yes (0070e)</t>
  </si>
  <si>
    <t>Yes (Cardiovascular) (0070e)</t>
  </si>
  <si>
    <t>Yes (0081e)</t>
  </si>
  <si>
    <t>Yes (Cardiovascular) (0081e)</t>
  </si>
  <si>
    <t>Yes (0083e)</t>
  </si>
  <si>
    <t>Yes (Cardiovascular) (0083e)</t>
  </si>
  <si>
    <t>Yes (0086e)</t>
  </si>
  <si>
    <t>Yes (0089e)</t>
  </si>
  <si>
    <t>Yes (ACO and PCMH/Primary Care and Neurology)</t>
  </si>
  <si>
    <t>Yes (Screening)</t>
  </si>
  <si>
    <t>Yes - Screening for Future Fall Risk (ACO-13)</t>
  </si>
  <si>
    <t>Yes (0104e)</t>
  </si>
  <si>
    <t>Yes (Behavioral Health)</t>
  </si>
  <si>
    <t>Yes (HAI-2)</t>
  </si>
  <si>
    <t>Yes (HAI-1)</t>
  </si>
  <si>
    <t>Yes (HCAHPS)</t>
  </si>
  <si>
    <t>Yes (Communication w/Nurses, Communication w/Physicians, Responsiveness of Hosp Staff, Communication about Meds, Cleanliness of Hosp. Environment, Quietness of Hosp Environment, Discharge Education, Care Transitions, Overall Hosp rating, Recommend 9 or10)</t>
  </si>
  <si>
    <t>Yes (OP-3b)</t>
  </si>
  <si>
    <t>Yes (Menu - CMS Version)</t>
  </si>
  <si>
    <t>Yes (READM-30-HF-HRRP)</t>
  </si>
  <si>
    <t>Yes (VTE-6) (optional)</t>
  </si>
  <si>
    <t>Yes (0384e)</t>
  </si>
  <si>
    <t>Yes (Oncology) (0384e)</t>
  </si>
  <si>
    <t>Yes (0389e)</t>
  </si>
  <si>
    <t>Yes (Oncology) (0389e)</t>
  </si>
  <si>
    <t>Yes (0418e - ages 12-17) [Behavioral Health Core Set Measure]</t>
  </si>
  <si>
    <t>Yes (0418e - ages 18+) [Behavioral Health Core Set Measure]</t>
  </si>
  <si>
    <t>Yes (ACO-18)</t>
  </si>
  <si>
    <t>Yes (Pediatric - ACO and PCMH/Primary Care, Behavioral Health, OB/GYN, Oncology (0418e))</t>
  </si>
  <si>
    <t>Yes (Testing)</t>
  </si>
  <si>
    <t>Yes (0419e)</t>
  </si>
  <si>
    <t>Yes (0421e)</t>
  </si>
  <si>
    <t>(C07) in 2020 HEDIS ABA</t>
  </si>
  <si>
    <t>Yes (ACO and PCMH/Primary Care) (0421e)</t>
  </si>
  <si>
    <t>Yes (ASC-13)</t>
  </si>
  <si>
    <t>Yes (updated cohort)</t>
  </si>
  <si>
    <t>Yes (0469e) [Maternity Core Set Measure]</t>
  </si>
  <si>
    <t>Yes (PC-02 and ePC-02)</t>
  </si>
  <si>
    <t>Yes (PC-05 and ePC-05)</t>
  </si>
  <si>
    <t>Yes (ED-1 and eED-1) (optional)</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</si>
  <si>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</si>
  <si>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</si>
  <si>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</si>
  <si>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</si>
  <si>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</si>
  <si>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</si>
  <si>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</si>
  <si>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</si>
  <si>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</si>
  <si>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</si>
  <si>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</si>
  <si>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</si>
  <si>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</si>
  <si>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</si>
  <si>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</si>
  <si>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</si>
  <si>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</si>
  <si>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</si>
  <si>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</si>
  <si>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(ACO-40)</t>
  </si>
  <si>
    <t>Yes (PC-06 and ePC-06)</t>
  </si>
  <si>
    <t>Yes (PCH-06 and PCH-07)</t>
  </si>
  <si>
    <t>Yes (1365e)</t>
  </si>
  <si>
    <t>Yes (Adults and Children)</t>
  </si>
  <si>
    <t>Yes (Menu - Combo 2)</t>
  </si>
  <si>
    <t>Yes (Timeliness of Prenatal Care) [Maternity Core Set Measure]</t>
  </si>
  <si>
    <t>Yes (Postpartum Care Rate) [Maternity Core Set Measure]</t>
  </si>
  <si>
    <t>Yes (1st Year)</t>
  </si>
  <si>
    <t>Yes (Menu - Postpartum Care Rate)</t>
  </si>
  <si>
    <t>Yes (READM-30-HIP-KNEE-HRRP)</t>
  </si>
  <si>
    <t>Yes (IMM-2) (optional)</t>
  </si>
  <si>
    <t>Yes (PCH-27)</t>
  </si>
  <si>
    <t>Yes (PCH-26)</t>
  </si>
  <si>
    <t>Yes (DCM24)</t>
  </si>
  <si>
    <t>Yes (Menu - ACO Only)</t>
  </si>
  <si>
    <t>Yes (READM-30-IPF &amp; READ-30-HOSPWIDE)</t>
  </si>
  <si>
    <t>Yes (Pediatric - ACO, ACO and PCMH/Primary Care)</t>
  </si>
  <si>
    <t>Yes (OP-33)</t>
  </si>
  <si>
    <t>Yes (ACO and PCMH/Primary Care and Behavioral Health)</t>
  </si>
  <si>
    <t>Yes (READM-30-COPD-HRRP)</t>
  </si>
  <si>
    <t>Yes (MORT-30-COPD)</t>
  </si>
  <si>
    <t>Yes (HBIPS-1)</t>
  </si>
  <si>
    <t>Yes (HIV/Hepatitis C)  (3209e reporting option)</t>
  </si>
  <si>
    <t>Yes (3210e)</t>
  </si>
  <si>
    <t>Yes (HIV/Hepatitis C) (3210e reporting option)</t>
  </si>
  <si>
    <t>Yes (ACO-20)</t>
  </si>
  <si>
    <t>Yes (READM-30-CABG-HRRP)</t>
  </si>
  <si>
    <t>Yes (Info only)</t>
  </si>
  <si>
    <t>Yes (2872e)</t>
  </si>
  <si>
    <t>Yes (EDAC-30-HF)</t>
  </si>
  <si>
    <t>Yes (EDAC-30-AMI)</t>
  </si>
  <si>
    <t>Yes (EDAC-30-PN)</t>
  </si>
  <si>
    <t>Yes (Ages 15-20) [Maternity Core Set Measure]</t>
  </si>
  <si>
    <t>Yes (Ages 21-44) [Maternity Core Set Measure]</t>
  </si>
  <si>
    <t>Yes (ACO and PCMH/Primary Care(0359e), Gastroenterology, HIV/Hepatitis C (0359e))</t>
  </si>
  <si>
    <t>Yes (3316e)</t>
  </si>
  <si>
    <t>Yes (Developmental)</t>
  </si>
  <si>
    <t>Yes (OP-25 and SM-SS-CHECK)</t>
  </si>
  <si>
    <t>Yes (Medicaid version)</t>
  </si>
  <si>
    <t>Yes (C32)
Yes (D01)</t>
  </si>
  <si>
    <t>Yes (C26)</t>
  </si>
  <si>
    <t>ACO-46: Care Coordination</t>
  </si>
  <si>
    <t>Yes (Menu - Adolescent Age Ranges Only)</t>
  </si>
  <si>
    <t>Yes (D06)</t>
  </si>
  <si>
    <t>Yes (EDV-1)</t>
  </si>
  <si>
    <t>Yes (info only)</t>
  </si>
  <si>
    <t>Yes (C29)</t>
  </si>
  <si>
    <t>Yes (OB/GYN and HIV/Hepatitis C)</t>
  </si>
  <si>
    <t>Yes (OP-22)</t>
  </si>
  <si>
    <t>Yes (D13)</t>
  </si>
  <si>
    <t>Yes (C28)
Yes (D05)</t>
  </si>
  <si>
    <t>Yes (C30)</t>
  </si>
  <si>
    <t>Yes (ACO-42)</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</si>
  <si>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</si>
  <si>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</si>
  <si>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</si>
  <si>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</si>
  <si>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</si>
  <si>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</si>
  <si>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</si>
  <si>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</si>
  <si>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</si>
  <si>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</si>
  <si>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</si>
  <si>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</si>
  <si>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</si>
  <si>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</si>
  <si>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</si>
  <si>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</si>
  <si>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</si>
  <si>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</si>
  <si>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</si>
  <si>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</si>
  <si>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</si>
  <si>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</si>
  <si>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</si>
  <si>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</si>
  <si>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</si>
  <si>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</si>
  <si>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</si>
  <si>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</si>
  <si>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</si>
  <si>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</si>
  <si>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</si>
  <si>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</si>
  <si>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</si>
  <si>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</si>
  <si>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</si>
  <si>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</si>
  <si>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</si>
  <si>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</si>
  <si>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</si>
  <si>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</si>
  <si>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</si>
  <si>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</si>
  <si>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</si>
  <si>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</si>
  <si>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</si>
  <si>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</si>
  <si>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</si>
  <si>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</si>
  <si>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</si>
  <si>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</si>
  <si>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</si>
  <si>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</si>
  <si>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</si>
  <si>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</si>
  <si>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</si>
  <si>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</si>
  <si>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</si>
  <si>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</si>
  <si>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</si>
  <si>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</si>
  <si>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</si>
  <si>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</si>
  <si>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</si>
  <si>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</si>
  <si>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</si>
  <si>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</si>
  <si>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</si>
  <si>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</si>
  <si>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</si>
  <si>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</si>
  <si>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</si>
  <si>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</si>
  <si>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</si>
  <si>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</si>
  <si>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</si>
  <si>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</si>
  <si>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</si>
  <si>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</si>
  <si>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</si>
  <si>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</si>
  <si>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</si>
  <si>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</si>
  <si>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</si>
  <si>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</si>
  <si>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</si>
  <si>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</si>
  <si>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</si>
  <si>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</si>
  <si>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</si>
  <si>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</si>
  <si>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</si>
  <si>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</si>
  <si>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</si>
  <si>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</si>
  <si>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</si>
  <si>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</si>
  <si>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</si>
  <si>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</si>
  <si>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</si>
  <si>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</si>
  <si>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</si>
  <si>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</si>
  <si>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</si>
  <si>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</si>
  <si>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</si>
  <si>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</si>
  <si>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</si>
  <si>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</si>
  <si>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</si>
  <si>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</si>
  <si>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</si>
  <si>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</si>
  <si>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</si>
  <si>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</si>
  <si>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https://acsjournals.onlinelibrary.wiley.com/doi/full/10.3322/caac.21412.</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</si>
  <si>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</si>
  <si>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</si>
  <si>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</si>
  <si>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</si>
  <si>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</si>
  <si>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</si>
  <si>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</si>
  <si>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</si>
  <si>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</si>
  <si>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</si>
  <si>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</si>
  <si>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</si>
  <si>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</si>
  <si>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</si>
  <si>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</si>
  <si>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</si>
  <si>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</si>
  <si>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</si>
  <si>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</si>
  <si>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</si>
  <si>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</si>
  <si>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</si>
  <si>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</si>
  <si>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</si>
  <si>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</si>
  <si>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</si>
  <si>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</si>
  <si>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</si>
  <si>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</si>
  <si>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</si>
  <si>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</si>
  <si>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</si>
  <si>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</si>
  <si>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</si>
  <si>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</si>
  <si>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</si>
  <si>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</si>
  <si>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</si>
  <si>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</si>
  <si>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</si>
  <si>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</si>
  <si>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</si>
  <si>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</si>
  <si>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</si>
  <si>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</si>
  <si>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</si>
  <si>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</si>
  <si>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</si>
  <si>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</si>
  <si>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</si>
  <si>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</si>
  <si>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</si>
  <si>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</si>
  <si>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</si>
  <si>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</si>
  <si>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</si>
  <si>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</si>
  <si>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</si>
  <si>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</si>
  <si>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</si>
  <si>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</si>
  <si>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</si>
  <si>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</si>
  <si>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</si>
  <si>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</si>
  <si>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</si>
  <si>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</si>
  <si>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</si>
  <si>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</si>
  <si>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</si>
  <si>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</si>
  <si>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</si>
  <si>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</si>
  <si>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</si>
  <si>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</si>
  <si>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</si>
  <si>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</si>
  <si>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</si>
  <si>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</si>
  <si>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</si>
  <si>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</si>
  <si>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</si>
  <si>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</si>
  <si>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</si>
  <si>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</si>
  <si>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</si>
  <si>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</si>
  <si>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</si>
  <si>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</si>
  <si>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</si>
  <si>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</si>
  <si>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</si>
  <si>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</si>
  <si>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</si>
  <si>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</si>
  <si>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</si>
  <si>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</si>
  <si>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</si>
  <si>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</si>
  <si>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</si>
  <si>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</si>
  <si>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</si>
  <si>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</si>
  <si>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</si>
  <si>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</si>
  <si>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</si>
  <si>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</si>
  <si>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</si>
  <si>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</si>
  <si>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</si>
  <si>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</si>
  <si>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</si>
  <si>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</si>
  <si>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</si>
  <si>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</si>
  <si>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</si>
  <si>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</si>
  <si>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</si>
  <si>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</si>
  <si>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 xml:space="preserve">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</si>
  <si>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</si>
  <si>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</si>
  <si>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</si>
  <si>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 xml:space="preserve">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</si>
  <si>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</si>
  <si>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</si>
  <si>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</si>
  <si>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</si>
  <si>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</si>
  <si>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2015-2016 Work Group Discussions</t>
    </r>
    <r>
      <rPr>
        <sz val="11"/>
        <color rgb="FF595959"/>
        <rFont val="Arial"/>
        <family val="2"/>
      </rPr>
      <t xml:space="preserve">
• Measure currently uses several proxies to identify sexual activity</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</si>
  <si>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</si>
  <si>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</si>
  <si>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</si>
  <si>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 xml:space="preserve">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</si>
  <si>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</si>
  <si>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</si>
  <si>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rPr>
        <u/>
        <sz val="11"/>
        <color rgb="FF595959"/>
        <rFont val="Arial"/>
        <family val="2"/>
      </rPr>
      <t xml:space="preserve">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</si>
  <si>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</si>
  <si>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2002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</si>
  <si>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</si>
  <si>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</si>
  <si>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r>
      <rPr>
        <u/>
        <sz val="11"/>
        <color rgb="FF595959"/>
        <rFont val="Arial"/>
        <family val="2"/>
      </rPr>
      <t xml:space="preserve">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</si>
  <si>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2016 Behavioral Health Measures Work Group Discussions</t>
    </r>
    <r>
      <rPr>
        <sz val="11"/>
        <color rgb="FF595959"/>
        <rFont val="Arial"/>
        <family val="2"/>
      </rPr>
      <t xml:space="preserve">
• State performance goal measure for Medicaid contracts
• Best practice measure</t>
    </r>
  </si>
  <si>
    <r>
      <rPr>
        <u/>
        <sz val="11"/>
        <color rgb="FF595959"/>
        <rFont val="Arial"/>
        <family val="2"/>
      </rPr>
      <t xml:space="preserve">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</si>
  <si>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</si>
  <si>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</si>
  <si>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</si>
  <si>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</si>
  <si>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</si>
  <si>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</si>
  <si>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r>
      <rPr>
        <u/>
        <sz val="11"/>
        <color rgb="FF595959"/>
        <rFont val="Arial"/>
        <family val="2"/>
      </rPr>
      <t>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</si>
  <si>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</si>
  <si>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</si>
  <si>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</si>
  <si>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</si>
  <si>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r>
      <rPr>
        <u/>
        <sz val="11"/>
        <color rgb="FF595959"/>
        <rFont val="Arial"/>
        <family val="2"/>
      </rPr>
      <t xml:space="preserve">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</si>
  <si>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 xml:space="preserve">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</si>
  <si>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</si>
  <si>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</si>
  <si>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</si>
  <si>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</si>
  <si>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</si>
  <si>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2016 Behavioral Health Measures Work Group Discussions</t>
    </r>
    <r>
      <rPr>
        <sz val="11"/>
        <color rgb="FF595959"/>
        <rFont val="Arial"/>
        <family val="2"/>
      </rPr>
      <t xml:space="preserve">
• Room for improvement
• Best practice measure</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</si>
  <si>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</si>
  <si>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</si>
  <si>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</si>
  <si>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</si>
  <si>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</si>
  <si>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</si>
  <si>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</si>
  <si>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</si>
  <si>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</si>
  <si>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2018 Annual Review</t>
    </r>
    <r>
      <rPr>
        <sz val="11"/>
        <color rgb="FF595959"/>
        <rFont val="Arial"/>
        <family val="2"/>
      </rPr>
      <t xml:space="preserve">
●Addition of this measure could encourage health care systems to follow up with patients to fill their prescriptions.
●It is hard for practices to manage these measures as they do not always receive regular, timely dispensing data.
●Melissa will convene members from the OHIC Measure Alignment Work Group and the SIM Technology Work Group to discuss how to further work on how to obtain timely and accurate data.</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</si>
  <si>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</si>
  <si>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</si>
  <si>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</si>
  <si>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</si>
  <si>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2018 Annual Review:</t>
    </r>
    <r>
      <rPr>
        <sz val="11"/>
        <color rgb="FF595959"/>
        <rFont val="Arial"/>
        <family val="2"/>
      </rPr>
      <t xml:space="preserve">
●Melissa will lead measure development, but this is of lower priority than the three depression measures. The group decided to move towards ECDS measures and prioritized this measure over SBIRT.</t>
    </r>
  </si>
  <si>
    <r>
      <rPr>
        <u/>
        <sz val="11"/>
        <color rgb="FF595959"/>
        <rFont val="Arial"/>
        <family val="2"/>
      </rPr>
      <t>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</si>
  <si>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r>
      <rPr>
        <u/>
        <sz val="11"/>
        <color rgb="FF595959"/>
        <rFont val="Arial"/>
        <family val="2"/>
      </rPr>
      <t xml:space="preserve">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</si>
  <si>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</si>
  <si>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</si>
  <si>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rPr>
        <u/>
        <sz val="11"/>
        <color rgb="FF595959"/>
        <rFont val="Arial"/>
        <family val="2"/>
      </rPr>
      <t xml:space="preserve">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</si>
  <si>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</si>
  <si>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</si>
  <si>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t>This spreadsheet includes all five RI OHIC Aligned Measure Sets in aggregate, specifically the ACO, Acute Care Hospital, Behavioral Health Hospital, Behavioral Health, Maternity, and Primary Care Measure Sets.</t>
  </si>
  <si>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</si>
  <si>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</si>
  <si>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</si>
  <si>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</si>
  <si>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</si>
  <si>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</si>
  <si>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</si>
  <si>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</si>
  <si>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</si>
  <si>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</si>
  <si>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</si>
  <si>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</si>
  <si>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</si>
  <si>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</si>
  <si>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</si>
  <si>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</si>
  <si>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</si>
  <si>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</si>
  <si>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</si>
  <si>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</si>
  <si>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</si>
  <si>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</si>
  <si>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</si>
  <si>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</si>
  <si>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</si>
  <si>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</si>
  <si>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</si>
  <si>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</si>
  <si>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</si>
  <si>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</si>
  <si>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</si>
  <si>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</si>
  <si>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</si>
  <si>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</si>
  <si>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</si>
  <si>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Summary of Changes for MY 2021 / MY 2022</t>
  </si>
  <si>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</si>
  <si>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</si>
  <si>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</si>
  <si>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</si>
  <si>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</si>
  <si>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</si>
  <si>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</si>
  <si>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</si>
  <si>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</si>
  <si>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2018 Annual Review
•The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2017 Annual Review (CMS Primary Caries Measure)
• Aligned with an important clinical guideline and significant opportunity for improvement
• Developmental because the measure specifications can be more specific
• Important for inclusion because there are few pediatric-focused measures</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</si>
  <si>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</si>
  <si>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</si>
  <si>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r>
      <rPr>
        <u/>
        <sz val="11"/>
        <color rgb="FF595959"/>
        <rFont val="Arial"/>
        <family val="2"/>
      </rPr>
      <t xml:space="preserve">2019 Annual Review
</t>
    </r>
    <r>
      <rPr>
        <sz val="11"/>
        <color rgb="FF595959"/>
        <rFont val="Arial"/>
        <family val="2"/>
      </rPr>
      <t xml:space="preserve">Retain in the Core Set, as there are limited pediatric measures in the Core Set.. 
</t>
    </r>
    <r>
      <rPr>
        <u/>
        <sz val="11"/>
        <color rgb="FF595959"/>
        <rFont val="Arial"/>
        <family val="2"/>
      </rPr>
      <t xml:space="preserve">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</si>
  <si>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</si>
  <si>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</si>
  <si>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</si>
  <si>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</si>
  <si>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</si>
  <si>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</si>
  <si>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</si>
  <si>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</si>
  <si>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</si>
  <si>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</si>
  <si>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</si>
  <si>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</si>
  <si>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</si>
  <si>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</si>
  <si>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</si>
  <si>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</si>
  <si>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</si>
  <si>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</si>
  <si>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</si>
  <si>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</si>
  <si>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</si>
  <si>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</si>
  <si>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</si>
  <si>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</si>
  <si>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</si>
  <si>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</si>
  <si>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</si>
  <si>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</si>
  <si>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</si>
  <si>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</si>
  <si>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</si>
  <si>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</si>
  <si>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</si>
  <si>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</si>
  <si>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</si>
  <si>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</si>
  <si>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</si>
  <si>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</si>
  <si>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</si>
  <si>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</si>
  <si>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</si>
  <si>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</si>
  <si>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</si>
  <si>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</si>
  <si>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Regular updates to codes referenced in specifications</t>
  </si>
  <si>
    <t>Minor updates on attribution to AEs and an example of how to use Z codes for reporting</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</si>
  <si>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</si>
  <si>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t>Discuss if change is needed in 2021</t>
  </si>
  <si>
    <r>
      <rPr>
        <u/>
        <sz val="11"/>
        <color rgb="FF595959"/>
        <rFont val="Arial"/>
        <family val="2"/>
      </rPr>
      <t xml:space="preserve">2021 Annual Review
</t>
    </r>
    <r>
      <rPr>
        <sz val="11"/>
        <color rgb="FF595959"/>
        <rFont val="Arial"/>
        <family val="2"/>
      </rPr>
      <t>No participants objected to retaining as a Menu measure.</t>
    </r>
    <r>
      <rPr>
        <u/>
        <sz val="11"/>
        <color rgb="FF595959"/>
        <rFont val="Arial"/>
        <family val="2"/>
      </rPr>
      <t xml:space="preserve">
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</si>
  <si>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r>
      <rPr>
        <u/>
        <sz val="11"/>
        <color rgb="FF595959"/>
        <rFont val="Arial"/>
        <family val="2"/>
      </rPr>
      <t xml:space="preserve">2021 Annual Review
</t>
    </r>
    <r>
      <rPr>
        <sz val="11"/>
        <color rgb="FF595959"/>
        <rFont val="Arial"/>
        <family val="2"/>
      </rPr>
      <t>-Retained the measure because RI performance demonstrated opportunity for improvement.
-Participants expressed interested in retaining HAI measures because of utility as a composite.</t>
    </r>
    <r>
      <rPr>
        <u/>
        <sz val="11"/>
        <color rgb="FF595959"/>
        <rFont val="Arial"/>
        <family val="2"/>
      </rPr>
      <t xml:space="preserve">
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</si>
  <si>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</si>
  <si>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</si>
  <si>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</si>
  <si>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2021 Annual Review
</t>
    </r>
    <r>
      <rPr>
        <sz val="11"/>
        <color rgb="FF595959"/>
        <rFont val="Arial"/>
        <family val="2"/>
      </rPr>
      <t xml:space="preserve">-Move from Core to Menu for Acute Care Hospital Measure Set on a temporary basis because NCQA is making changes to the measure and upcoming year will be a new baseline. 
-Participant noted that the measure is not precise and  has too small of a denominator, although the forthcoming NCQA changes may improve numerator and denominator sizes.
</t>
    </r>
    <r>
      <rPr>
        <u/>
        <sz val="11"/>
        <color rgb="FF595959"/>
        <rFont val="Arial"/>
        <family val="2"/>
      </rPr>
      <t xml:space="preserve">
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</si>
  <si>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2021 Annual Review
</t>
    </r>
    <r>
      <rPr>
        <sz val="11"/>
        <color rgb="FF595959"/>
        <rFont val="Arial"/>
        <family val="2"/>
      </rPr>
      <t xml:space="preserve">-Flagged as a topped out measure because of high RI performance for 30-day rate. 
-Retained but moved from Core to Menu because participant pointed out that high cross-state average performance is being driven by high performers and there are still low performers in RI, indicating an opportunity for improvement. </t>
    </r>
    <r>
      <rPr>
        <u/>
        <sz val="11"/>
        <color rgb="FF595959"/>
        <rFont val="Arial"/>
        <family val="2"/>
      </rPr>
      <t xml:space="preserve">
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</si>
  <si>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2021 Annual Review
</t>
    </r>
    <r>
      <rPr>
        <sz val="11"/>
        <color rgb="FF595959"/>
        <rFont val="Arial"/>
        <family val="2"/>
      </rPr>
      <t xml:space="preserve">-Participant pointed out that RI performance relative to national average is being driven by high performers and there are still low performers in RI. Retained due to opportunity for improvement. </t>
    </r>
    <r>
      <rPr>
        <u/>
        <sz val="11"/>
        <color rgb="FF595959"/>
        <rFont val="Arial"/>
        <family val="2"/>
      </rPr>
      <t xml:space="preserve">
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</si>
  <si>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2021 Annual Review
</t>
    </r>
    <r>
      <rPr>
        <sz val="11"/>
        <color rgb="FF595959"/>
        <rFont val="Arial"/>
        <family val="2"/>
      </rPr>
      <t xml:space="preserve">-Participants supported retaining the measure because of the value of the survey questions at indicating quality of care and due to opportunity for improvement in RI hospitals. </t>
    </r>
    <r>
      <rPr>
        <u/>
        <sz val="11"/>
        <color rgb="FF595959"/>
        <rFont val="Arial"/>
        <family val="2"/>
      </rPr>
      <t xml:space="preserve">
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</si>
  <si>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rPr>
        <u/>
        <sz val="11"/>
        <color rgb="FF595959"/>
        <rFont val="Arial"/>
        <family val="2"/>
      </rPr>
      <t>2021 Annual Review</t>
    </r>
    <r>
      <rPr>
        <sz val="11"/>
        <color rgb="FF595959"/>
        <rFont val="Arial"/>
        <family val="2"/>
      </rPr>
      <t xml:space="preserve">
-Retained the measure because although RI performance on the measure has been better than the national average in recent years (other than in 2018), participants expressed interested in retaining because of its utility in a HAI composite.</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</si>
  <si>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2021 Annual Review
</t>
    </r>
    <r>
      <rPr>
        <sz val="11"/>
        <color rgb="FF595959"/>
        <rFont val="Arial"/>
        <family val="2"/>
      </rPr>
      <t>-Retained because of opportunity for improvement.</t>
    </r>
    <r>
      <rPr>
        <u/>
        <sz val="11"/>
        <color rgb="FF595959"/>
        <rFont val="Arial"/>
        <family val="2"/>
      </rPr>
      <t xml:space="preserve">
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</si>
  <si>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 xml:space="preserve">2021 Annual Review
</t>
    </r>
    <r>
      <rPr>
        <sz val="11"/>
        <color rgb="FF595959"/>
        <rFont val="Arial"/>
        <family val="2"/>
      </rPr>
      <t>-No objections to retaining as a Developmental measure.</t>
    </r>
    <r>
      <rPr>
        <u/>
        <sz val="11"/>
        <color rgb="FF595959"/>
        <rFont val="Arial"/>
        <family val="2"/>
      </rPr>
      <t xml:space="preserve">
2018 Annual Review</t>
    </r>
    <r>
      <rPr>
        <sz val="11"/>
        <color rgb="FF595959"/>
        <rFont val="Arial"/>
        <family val="2"/>
      </rPr>
      <t xml:space="preserve">
-The Work Group decided to adopt this measure in all measure sets as it addresses a strategic priority.  </t>
    </r>
  </si>
  <si>
    <r>
      <rPr>
        <u/>
        <sz val="11"/>
        <color rgb="FF595959"/>
        <rFont val="Arial"/>
        <family val="2"/>
      </rPr>
      <t xml:space="preserve">2021 Annual Review
</t>
    </r>
    <r>
      <rPr>
        <sz val="11"/>
        <color rgb="FF595959"/>
        <rFont val="Arial"/>
        <family val="2"/>
      </rPr>
      <t>-One participant noted the limited performance data availability as a weakness of the measure.
-Participants supported stratifying the measure by RELD because of the disparities in maternal behavioral health and alignment with DOH work.</t>
    </r>
    <r>
      <rPr>
        <u/>
        <sz val="11"/>
        <color rgb="FF595959"/>
        <rFont val="Arial"/>
        <family val="2"/>
      </rPr>
      <t xml:space="preserve">
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</si>
  <si>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2021 Annual Review
</t>
    </r>
    <r>
      <rPr>
        <sz val="11"/>
        <color rgb="FF595959"/>
        <rFont val="Arial"/>
        <family val="2"/>
      </rPr>
      <t>-One participant noted that only one hospital's performance is available through Joint Commission. 
-One participant said data should be readily available from the state's vital record system for all births.
-Retained because of significant opportunity for improvement in RI performance on cesarean rates.</t>
    </r>
    <r>
      <rPr>
        <u/>
        <sz val="11"/>
        <color rgb="FF595959"/>
        <rFont val="Arial"/>
        <family val="2"/>
      </rPr>
      <t xml:space="preserve">
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</si>
  <si>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rPr>
        <u/>
        <sz val="11"/>
        <color rgb="FF595959"/>
        <rFont val="Arial"/>
        <family val="2"/>
      </rPr>
      <t xml:space="preserve">2021 Annual Review
</t>
    </r>
    <r>
      <rPr>
        <sz val="11"/>
        <color rgb="FF595959"/>
        <rFont val="Arial"/>
        <family val="2"/>
      </rPr>
      <t>-One participant supported retaining the measure because there is variation in performance across the plan's network.
-Participants agreed that this measure could potentially be replaced by the new CMS maternity care measure after benchmark data are available in 2023.</t>
    </r>
    <r>
      <rPr>
        <u/>
        <sz val="11"/>
        <color rgb="FF595959"/>
        <rFont val="Arial"/>
        <family val="2"/>
      </rPr>
      <t xml:space="preserve">
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</si>
  <si>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2021 Annual Review
</t>
    </r>
    <r>
      <rPr>
        <sz val="11"/>
        <color rgb="FF595959"/>
        <rFont val="Arial"/>
        <family val="2"/>
      </rPr>
      <t xml:space="preserve">-Removed measure from Acute Care Hospital set because RI performance is stronger than national performance and will be replaced in the future by the new CMS maternity measure.
-Retained measure in Maternity Care Measure Set because of relevance, but participants agreed it could be replaced in the future by the new CMS maternity care measure.
</t>
    </r>
    <r>
      <rPr>
        <u/>
        <sz val="11"/>
        <color rgb="FF595959"/>
        <rFont val="Arial"/>
        <family val="2"/>
      </rPr>
      <t xml:space="preserve">
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</si>
  <si>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r>
      <rPr>
        <u/>
        <sz val="11"/>
        <color rgb="FF595959"/>
        <rFont val="Arial"/>
        <family val="2"/>
      </rPr>
      <t xml:space="preserve">2021 Annual Review
</t>
    </r>
    <r>
      <rPr>
        <sz val="11"/>
        <color rgb="FF595959"/>
        <rFont val="Arial"/>
        <family val="2"/>
      </rPr>
      <t>-One participant noted that women diagnosed with gestational diabetes during pregnancy have low rates of postpartum glucose screening after delivery, and the plan would be interested in pursuing developmental work to improve performance on that component of the measure.</t>
    </r>
    <r>
      <rPr>
        <u/>
        <sz val="11"/>
        <color rgb="FF595959"/>
        <rFont val="Arial"/>
        <family val="2"/>
      </rPr>
      <t xml:space="preserve">
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</si>
  <si>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</si>
  <si>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</si>
  <si>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t xml:space="preserve">OHIC Aligned Measure Sets for 2021 
</t>
    </r>
    <r>
      <rPr>
        <b/>
        <i/>
        <sz val="11"/>
        <color theme="0"/>
        <rFont val="Arial"/>
        <family val="2"/>
      </rPr>
      <t>Maternity Care and Acute Care Hospital Measure Sets Updated for 2022, others are not</t>
    </r>
  </si>
  <si>
    <t>Updated 7-8-2021</t>
  </si>
  <si>
    <t>Updated the Hybrid Specification to indicate that sample size reduction is not allowed by MY 2020, but is allowed for MY 2021</t>
  </si>
  <si>
    <r>
      <rPr>
        <u/>
        <sz val="11"/>
        <color rgb="FF595959"/>
        <rFont val="Arial"/>
        <family val="2"/>
      </rPr>
      <t xml:space="preserve">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 xml:space="preserve">
2016 Behavioral Health Measures Work Group Discussion</t>
    </r>
    <r>
      <rPr>
        <sz val="11"/>
        <color rgb="FF595959"/>
        <rFont val="Arial"/>
        <family val="2"/>
      </rPr>
      <t xml:space="preserve">
• Only measure addressing coordination of care for behavioral health.</t>
    </r>
  </si>
  <si>
    <r>
      <rPr>
        <u/>
        <sz val="11"/>
        <color rgb="FF595959"/>
        <rFont val="Arial"/>
        <family val="2"/>
      </rPr>
      <t xml:space="preserve">2021 Annual Review
</t>
    </r>
    <r>
      <rPr>
        <sz val="11"/>
        <color rgb="FF595959"/>
        <rFont val="Arial"/>
        <family val="2"/>
      </rPr>
      <t>-Participants expressed that this is a pro-forma/check-box process measure and questioned its impact.
-Participants agreed that SUB-3a is the more impactful part of the measure, and agreed to drop SUB-3 but keep SUB-3a in the Acute Care Hospital Measure Set, given the importance of substance use issues and the lack of other hospital-based substance use discharge measures in the measure set.</t>
    </r>
    <r>
      <rPr>
        <u/>
        <sz val="11"/>
        <color rgb="FF595959"/>
        <rFont val="Arial"/>
        <family val="2"/>
      </rPr>
      <t xml:space="preserve">
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 xml:space="preserve">
2015-2016 Work Group Discussions</t>
    </r>
    <r>
      <rPr>
        <sz val="11"/>
        <color rgb="FF595959"/>
        <rFont val="Arial"/>
        <family val="2"/>
      </rPr>
      <t xml:space="preserve">
• Only 100 VA hospitals have reported this measure according to the Joint Commission</t>
    </r>
  </si>
  <si>
    <r>
      <rPr>
        <u/>
        <sz val="11"/>
        <color rgb="FF595959"/>
        <rFont val="Arial"/>
        <family val="2"/>
      </rPr>
      <t xml:space="preserve">2019 Annual Review
</t>
    </r>
    <r>
      <rPr>
        <sz val="11"/>
        <color rgb="FF595959"/>
        <rFont val="Arial"/>
        <family val="2"/>
      </rPr>
      <t xml:space="preserve">Elevate to Core status in the Primary Care Set. 
- While RI has high performance, the trend is going in the wrong direction.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</si>
  <si>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</si>
  <si>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
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</si>
  <si>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 xml:space="preserve">-Participants supported retaining the measure for the Acute Care Hospital Measure Set but questioned why it was in use by a payer in Behavioral Health Hospital Contracts, given the measure explicitly excludes admissions primarily for psychiatric disease.
</t>
    </r>
    <r>
      <rPr>
        <u/>
        <sz val="11"/>
        <color rgb="FF595959"/>
        <rFont val="Arial"/>
        <family val="2"/>
      </rPr>
      <t xml:space="preserve">
2015-2016 Work Group Discussions</t>
    </r>
    <r>
      <rPr>
        <sz val="11"/>
        <color rgb="FF595959"/>
        <rFont val="Arial"/>
        <family val="2"/>
      </rPr>
      <t xml:space="preserve">
• RI same as national average - about 15%
• This measure is difficult to risk adjust</t>
    </r>
  </si>
  <si>
    <r>
      <rPr>
        <u/>
        <sz val="11"/>
        <color rgb="FF595959"/>
        <rFont val="Calibri"/>
        <family val="2"/>
        <scheme val="minor"/>
      </rPr>
      <t>2021 Annual Review</t>
    </r>
    <r>
      <rPr>
        <sz val="11"/>
        <color rgb="FF595959"/>
        <rFont val="Calibri"/>
        <family val="2"/>
        <scheme val="minor"/>
      </rPr>
      <t xml:space="preserve">
-Work group decided to add measure to the Maternity Care Measure Set to fill an equity gap for low birthweight.</t>
    </r>
  </si>
  <si>
    <r>
      <t xml:space="preserve">-In RI, the percentage of live births that are less than 2,500 grams at birth is </t>
    </r>
    <r>
      <rPr>
        <b/>
        <sz val="11"/>
        <color rgb="FF595959"/>
        <rFont val="Calibri"/>
        <family val="2"/>
        <scheme val="minor"/>
      </rPr>
      <t>higher among Blacks (12%), Asians (9%), and Hispanics (8%) than among Whites (7%)</t>
    </r>
    <r>
      <rPr>
        <sz val="11"/>
        <color rgb="FF595959"/>
        <rFont val="Calibri"/>
        <family val="2"/>
        <scheme val="minor"/>
      </rPr>
      <t xml:space="preserve"> (America's Health Rankings).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</si>
</sst>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6">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4"/>
      <color rgb="FFDCE6F1"/>
      <name val="Arimo"/>
      <family val="2"/>
    </font>
    <font>
      <sz val="22"/>
      <color rgb="FFFFFFFF"/>
      <name val="Georgia"/>
      <family val="1"/>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i/>
      <sz val="11"/>
      <color rgb="FF595959"/>
      <name val="Arial"/>
      <family val="2"/>
    </font>
    <font>
      <u/>
      <sz val="11"/>
      <color rgb="FF595959"/>
      <name val="Calibri"/>
      <family val="2"/>
      <scheme val="minor"/>
    </font>
    <font>
      <sz val="11"/>
      <color rgb="FF595959"/>
      <name val="Calibri"/>
      <family val="2"/>
      <scheme val="minor"/>
    </font>
    <font>
      <b/>
      <sz val="11"/>
      <color rgb="FF595959"/>
      <name val="Calibri"/>
      <family val="2"/>
      <scheme val="minor"/>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71">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rgb="FF595959"/>
      </bottom>
      <diagonal/>
    </border>
    <border>
      <left style="thin">
        <color theme="3" tint="0.59999389629810485"/>
      </left>
      <right/>
      <top/>
      <bottom style="thin">
        <color theme="3" tint="0.59999389629810485"/>
      </bottom>
      <diagonal/>
    </border>
    <border>
      <left style="thin">
        <color theme="3" tint="0.39997558519241921"/>
      </left>
      <right/>
      <top style="thin">
        <color theme="3" tint="0.39997558519241921"/>
      </top>
      <bottom style="thin">
        <color theme="3" tint="0.39997558519241921"/>
      </bottom>
      <diagonal/>
    </border>
    <border>
      <left style="thin">
        <color theme="3" tint="0.59999389629810485"/>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right/>
      <top/>
      <bottom style="thin">
        <color indexed="64"/>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39">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pplyProtection="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Fill="1" applyBorder="1" applyAlignment="1">
      <alignment horizontal="left" vertical="center" wrapText="1" indent="1"/>
    </xf>
    <xf numFmtId="0" fontId="29" fillId="0" borderId="0" xfId="0" applyFont="1" applyFill="1" applyAlignment="1" applyProtection="1">
      <alignment horizontal="center" wrapText="1"/>
      <protection locked="0"/>
    </xf>
    <xf numFmtId="0" fontId="30" fillId="0" borderId="0" xfId="0" applyFont="1" applyFill="1" applyAlignment="1">
      <alignment horizontal="center"/>
    </xf>
    <xf numFmtId="0" fontId="32" fillId="0" borderId="0" xfId="0" applyFont="1" applyAlignment="1">
      <alignment horizontal="left" vertical="center" indent="1"/>
    </xf>
    <xf numFmtId="0" fontId="29" fillId="0" borderId="0" xfId="0" applyFont="1" applyAlignment="1">
      <alignment horizontal="left" indent="1"/>
    </xf>
    <xf numFmtId="0" fontId="29" fillId="0" borderId="0" xfId="0" applyFont="1" applyFill="1" applyAlignment="1" applyProtection="1">
      <alignment horizontal="left" wrapText="1" indent="1"/>
      <protection locked="0"/>
    </xf>
    <xf numFmtId="0" fontId="31" fillId="0" borderId="0" xfId="0" applyFont="1" applyFill="1" applyAlignment="1">
      <alignment horizontal="left" indent="1"/>
    </xf>
    <xf numFmtId="0" fontId="30" fillId="0" borderId="0" xfId="0" applyFont="1" applyAlignment="1" applyProtection="1">
      <alignment horizontal="left" indent="1"/>
      <protection locked="0"/>
    </xf>
    <xf numFmtId="0" fontId="30" fillId="0" borderId="0" xfId="0" applyFont="1" applyFill="1" applyAlignme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Fill="1" applyBorder="1" applyAlignment="1">
      <alignment horizontal="left" vertical="center" wrapText="1" indent="1"/>
    </xf>
    <xf numFmtId="0" fontId="17" fillId="0" borderId="0" xfId="0" applyFont="1" applyBorder="1" applyAlignment="1">
      <alignment horizontal="left" vertical="center" wrapText="1" indent="1"/>
    </xf>
    <xf numFmtId="0" fontId="17" fillId="0" borderId="0" xfId="0" applyFont="1" applyBorder="1" applyAlignment="1">
      <alignment horizontal="left" vertical="center" indent="1"/>
    </xf>
    <xf numFmtId="0" fontId="25" fillId="0" borderId="0" xfId="0" applyFont="1" applyBorder="1" applyAlignment="1">
      <alignment horizontal="left" vertical="center" wrapText="1"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Fill="1" applyBorder="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4" fillId="0" borderId="0" xfId="0" applyFont="1" applyBorder="1" applyAlignment="1">
      <alignment horizontal="left" vertical="center" wrapText="1" inden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Border="1" applyAlignment="1">
      <alignment horizontal="left" vertical="center" wrapText="1" indent="1"/>
    </xf>
    <xf numFmtId="0" fontId="25" fillId="7" borderId="9" xfId="0" applyNumberFormat="1" applyFont="1" applyFill="1" applyBorder="1" applyAlignment="1">
      <alignment horizontal="left" vertical="center" wrapText="1" indent="1"/>
    </xf>
    <xf numFmtId="0" fontId="63" fillId="0" borderId="33" xfId="0" applyFont="1" applyBorder="1">
      <alignment horizontal="left" indent="1"/>
    </xf>
    <xf numFmtId="0" fontId="0" fillId="24" borderId="0" xfId="0" applyFont="1" applyFill="1">
      <alignment horizontal="left" indent="1"/>
    </xf>
    <xf numFmtId="0" fontId="0" fillId="0" borderId="0" xfId="0" applyFont="1">
      <alignment horizontal="left" indent="1"/>
    </xf>
    <xf numFmtId="0" fontId="0" fillId="0" borderId="34" xfId="0" applyFont="1" applyBorder="1">
      <alignment horizontal="left" indent="1"/>
    </xf>
    <xf numFmtId="0" fontId="63" fillId="0" borderId="0" xfId="0" applyFont="1" applyBorder="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6" fillId="18" borderId="11" xfId="0" applyNumberFormat="1" applyFont="1" applyFill="1" applyBorder="1" applyAlignment="1">
      <alignment horizontal="left" vertical="center" wrapText="1" indent="1"/>
    </xf>
    <xf numFmtId="49" fontId="25" fillId="7" borderId="5" xfId="0" applyNumberFormat="1" applyFont="1" applyFill="1" applyBorder="1" applyAlignment="1">
      <alignment horizontal="left" vertical="center" wrapText="1"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35" fillId="7" borderId="0" xfId="0" applyFont="1" applyFill="1" applyAlignment="1">
      <alignment vertical="top" wrapText="1"/>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6" fillId="19" borderId="38" xfId="0" applyFont="1" applyFill="1" applyBorder="1" applyAlignment="1">
      <alignment vertical="center" wrapText="1"/>
    </xf>
    <xf numFmtId="0" fontId="77"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80" fillId="0" borderId="0" xfId="0" applyFont="1" applyFill="1" applyBorder="1" applyAlignment="1">
      <alignment horizontal="left" vertical="center" wrapText="1" indent="1"/>
    </xf>
    <xf numFmtId="0" fontId="68" fillId="7" borderId="0" xfId="0" applyFont="1" applyFill="1" applyBorder="1" applyAlignment="1">
      <alignment horizontal="left" vertical="center" wrapText="1" indent="1"/>
    </xf>
    <xf numFmtId="0" fontId="81" fillId="0" borderId="0" xfId="0" applyFont="1" applyFill="1" applyBorder="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13" borderId="9" xfId="0" applyFont="1" applyFill="1" applyBorder="1" applyAlignment="1">
      <alignment horizontal="left" vertical="center" wrapText="1" indent="1"/>
    </xf>
    <xf numFmtId="0" fontId="68" fillId="0" borderId="0" xfId="0" applyFont="1" applyFill="1" applyBorder="1" applyAlignment="1">
      <alignment horizontal="left" vertical="center" wrapText="1" indent="1"/>
    </xf>
    <xf numFmtId="0" fontId="25" fillId="13" borderId="9" xfId="0" applyNumberFormat="1" applyFont="1" applyFill="1" applyBorder="1" applyAlignment="1">
      <alignment horizontal="left" vertical="center" wrapText="1" indent="1"/>
    </xf>
    <xf numFmtId="0" fontId="80"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13" borderId="9" xfId="0"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25" fillId="0" borderId="9" xfId="0" applyFont="1" applyFill="1" applyBorder="1" applyAlignment="1">
      <alignment horizontal="left" vertical="center" wrapText="1" indent="1"/>
    </xf>
    <xf numFmtId="0" fontId="85" fillId="28" borderId="52" xfId="0" applyFont="1" applyFill="1" applyBorder="1" applyAlignment="1">
      <alignment vertical="top" wrapText="1"/>
    </xf>
    <xf numFmtId="0" fontId="84" fillId="7" borderId="52" xfId="0" applyFont="1" applyFill="1" applyBorder="1" applyAlignment="1">
      <alignment vertical="top" wrapText="1"/>
    </xf>
    <xf numFmtId="0" fontId="84" fillId="7" borderId="0" xfId="0" applyFont="1" applyFill="1" applyBorder="1" applyAlignment="1">
      <alignment vertical="top" wrapText="1"/>
    </xf>
    <xf numFmtId="0" fontId="84" fillId="7" borderId="57" xfId="0" applyFont="1" applyFill="1" applyBorder="1" applyAlignment="1">
      <alignment vertical="top" wrapText="1"/>
    </xf>
    <xf numFmtId="0" fontId="26" fillId="18" borderId="47" xfId="0" applyFont="1" applyFill="1" applyBorder="1" applyAlignment="1">
      <alignment horizontal="left" vertical="center" wrapText="1" indent="1"/>
    </xf>
    <xf numFmtId="0" fontId="67" fillId="18" borderId="29"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25" fillId="7" borderId="0" xfId="0" applyFont="1" applyFill="1" applyAlignment="1">
      <alignment horizontal="left" vertical="center" wrapText="1" indent="1"/>
    </xf>
    <xf numFmtId="49" fontId="68" fillId="7" borderId="6" xfId="0" quotePrefix="1" applyNumberFormat="1" applyFont="1" applyFill="1" applyBorder="1" applyAlignment="1">
      <alignment horizontal="left" vertical="center" wrapText="1" indent="1"/>
    </xf>
    <xf numFmtId="0" fontId="77"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0" fontId="68" fillId="7" borderId="0" xfId="0" applyFont="1" applyFill="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91"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4" fillId="0" borderId="0" xfId="0" applyFont="1">
      <alignment horizontal="left" indent="1"/>
    </xf>
    <xf numFmtId="0" fontId="95" fillId="7" borderId="26" xfId="0" applyFont="1" applyFill="1" applyBorder="1" applyAlignment="1">
      <alignment horizontal="center" vertical="center" wrapText="1"/>
    </xf>
    <xf numFmtId="0" fontId="85" fillId="31" borderId="58" xfId="0" applyFont="1" applyFill="1" applyBorder="1" applyAlignment="1">
      <alignment horizontal="center" vertical="center" wrapText="1"/>
    </xf>
    <xf numFmtId="0" fontId="84" fillId="0" borderId="52" xfId="0" applyFont="1" applyBorder="1" applyAlignment="1">
      <alignment vertical="top" wrapText="1"/>
    </xf>
    <xf numFmtId="0" fontId="84" fillId="0" borderId="57" xfId="0" applyFont="1" applyBorder="1" applyAlignment="1">
      <alignment vertical="top" wrapText="1"/>
    </xf>
    <xf numFmtId="0" fontId="84" fillId="0" borderId="0" xfId="0" applyFont="1" applyAlignment="1">
      <alignment vertical="top" wrapText="1"/>
    </xf>
    <xf numFmtId="0" fontId="84" fillId="0" borderId="0" xfId="0" applyFont="1" applyBorder="1" applyAlignment="1">
      <alignment vertical="top" wrapText="1"/>
    </xf>
    <xf numFmtId="0" fontId="97" fillId="10" borderId="19" xfId="0" applyFont="1" applyFill="1" applyBorder="1" applyAlignment="1">
      <alignment horizontal="left" vertical="center" wrapText="1"/>
    </xf>
    <xf numFmtId="0" fontId="97" fillId="10" borderId="0" xfId="0" applyFont="1" applyFill="1" applyBorder="1" applyAlignment="1">
      <alignment horizontal="left" vertical="center" wrapText="1"/>
    </xf>
    <xf numFmtId="0" fontId="98" fillId="9" borderId="15" xfId="0" applyFont="1" applyFill="1" applyBorder="1" applyAlignment="1">
      <alignment horizontal="left" vertical="top" wrapText="1" indent="1"/>
    </xf>
    <xf numFmtId="0" fontId="98" fillId="9" borderId="15" xfId="0" applyFont="1" applyFill="1" applyBorder="1" applyAlignment="1">
      <alignment horizontal="left" vertical="top" wrapText="1"/>
    </xf>
    <xf numFmtId="0" fontId="98" fillId="9" borderId="0" xfId="0" applyFont="1" applyFill="1" applyBorder="1" applyAlignment="1">
      <alignment horizontal="left" vertical="top" wrapText="1"/>
    </xf>
    <xf numFmtId="0" fontId="85" fillId="17" borderId="20" xfId="0" applyFont="1" applyFill="1" applyBorder="1" applyAlignment="1" applyProtection="1">
      <alignment horizontal="center" vertical="center" wrapText="1"/>
      <protection locked="0"/>
    </xf>
    <xf numFmtId="0" fontId="85" fillId="17" borderId="20" xfId="0" applyFont="1" applyFill="1" applyBorder="1" applyAlignment="1" applyProtection="1">
      <alignment horizontal="left" vertical="center" wrapText="1" indent="1"/>
      <protection locked="0"/>
    </xf>
    <xf numFmtId="0" fontId="85" fillId="15" borderId="20" xfId="0" applyFont="1" applyFill="1" applyBorder="1" applyAlignment="1" applyProtection="1">
      <alignment horizontal="left" vertical="center" wrapText="1" indent="1"/>
      <protection locked="0"/>
    </xf>
    <xf numFmtId="0" fontId="85" fillId="26" borderId="20" xfId="0" applyFont="1" applyFill="1" applyBorder="1" applyAlignment="1" applyProtection="1">
      <alignment horizontal="left" vertical="center" wrapText="1" indent="1"/>
      <protection locked="0"/>
    </xf>
    <xf numFmtId="0" fontId="85" fillId="20" borderId="20" xfId="0" applyFont="1" applyFill="1" applyBorder="1" applyAlignment="1" applyProtection="1">
      <alignment horizontal="left" vertical="center" wrapText="1" indent="1"/>
      <protection locked="0"/>
    </xf>
    <xf numFmtId="0" fontId="85" fillId="29" borderId="55" xfId="0" applyFont="1" applyFill="1" applyBorder="1" applyAlignment="1" applyProtection="1">
      <alignment horizontal="left" vertical="center" wrapText="1" indent="1"/>
      <protection locked="0"/>
    </xf>
    <xf numFmtId="0" fontId="85" fillId="27" borderId="55" xfId="0" applyFont="1" applyFill="1" applyBorder="1" applyAlignment="1" applyProtection="1">
      <alignment horizontal="left" vertical="center" wrapText="1" indent="1"/>
      <protection locked="0"/>
    </xf>
    <xf numFmtId="0" fontId="95" fillId="12" borderId="24" xfId="0" quotePrefix="1" applyNumberFormat="1" applyFont="1" applyFill="1" applyBorder="1" applyAlignment="1" applyProtection="1">
      <alignment horizontal="center" vertical="center" wrapText="1"/>
      <protection locked="0"/>
    </xf>
    <xf numFmtId="0" fontId="95" fillId="30" borderId="24" xfId="0" applyFont="1" applyFill="1" applyBorder="1" applyAlignment="1" applyProtection="1">
      <alignment horizontal="left" vertical="center" wrapText="1" indent="1"/>
      <protection locked="0"/>
    </xf>
    <xf numFmtId="0" fontId="100" fillId="0" borderId="60" xfId="0" applyFont="1" applyFill="1" applyBorder="1" applyAlignment="1" applyProtection="1">
      <alignment horizontal="left" vertical="center" wrapText="1" indent="1"/>
      <protection locked="0"/>
    </xf>
    <xf numFmtId="0" fontId="100" fillId="0" borderId="8" xfId="0" applyNumberFormat="1" applyFont="1" applyFill="1" applyBorder="1" applyAlignment="1">
      <alignment horizontal="left" vertical="center" wrapText="1" indent="1"/>
    </xf>
    <xf numFmtId="0" fontId="100" fillId="0" borderId="8" xfId="0" applyFont="1" applyFill="1" applyBorder="1" applyAlignment="1" applyProtection="1">
      <alignment horizontal="left" vertical="center" wrapText="1" indent="1"/>
      <protection locked="0"/>
    </xf>
    <xf numFmtId="0" fontId="100" fillId="0" borderId="8" xfId="0" applyNumberFormat="1" applyFont="1" applyFill="1" applyBorder="1" applyAlignment="1" applyProtection="1">
      <alignment horizontal="left" vertical="center" wrapText="1" indent="1"/>
      <protection locked="0"/>
    </xf>
    <xf numFmtId="0" fontId="100" fillId="0" borderId="8" xfId="0" applyFont="1" applyFill="1" applyBorder="1" applyAlignment="1" applyProtection="1">
      <alignment horizontal="left" vertical="top" wrapText="1" indent="1"/>
      <protection locked="0"/>
    </xf>
    <xf numFmtId="0" fontId="100" fillId="0" borderId="51" xfId="0" applyNumberFormat="1" applyFont="1" applyFill="1" applyBorder="1" applyAlignment="1" applyProtection="1">
      <alignment horizontal="left" vertical="center" wrapText="1" indent="1"/>
      <protection locked="0"/>
    </xf>
    <xf numFmtId="0" fontId="95" fillId="12" borderId="24" xfId="0" applyFont="1" applyFill="1" applyBorder="1" applyAlignment="1" applyProtection="1">
      <alignment horizontal="left" vertical="center" wrapText="1" indent="1"/>
      <protection locked="0"/>
    </xf>
    <xf numFmtId="0" fontId="100" fillId="0" borderId="53" xfId="0" applyFont="1" applyFill="1" applyBorder="1" applyAlignment="1" applyProtection="1">
      <alignment horizontal="left" vertical="center" wrapText="1" indent="1"/>
      <protection locked="0"/>
    </xf>
    <xf numFmtId="0" fontId="100" fillId="0" borderId="56" xfId="0" applyNumberFormat="1" applyFont="1" applyFill="1" applyBorder="1" applyAlignment="1" applyProtection="1">
      <alignment horizontal="left" vertical="center" wrapText="1" indent="1"/>
      <protection locked="0"/>
    </xf>
    <xf numFmtId="49" fontId="95" fillId="12" borderId="24" xfId="0" applyNumberFormat="1" applyFont="1" applyFill="1" applyBorder="1" applyAlignment="1" applyProtection="1">
      <alignment horizontal="left" vertical="center" wrapText="1" indent="1"/>
      <protection locked="0"/>
    </xf>
    <xf numFmtId="0" fontId="95" fillId="12" borderId="24" xfId="0" applyNumberFormat="1" applyFont="1" applyFill="1" applyBorder="1" applyAlignment="1" applyProtection="1">
      <alignment horizontal="center" vertical="center" wrapText="1"/>
      <protection locked="0"/>
    </xf>
    <xf numFmtId="49" fontId="95" fillId="18" borderId="11" xfId="0" applyNumberFormat="1" applyFont="1" applyFill="1" applyBorder="1" applyAlignment="1">
      <alignment horizontal="left" vertical="center" wrapText="1" indent="1"/>
    </xf>
    <xf numFmtId="0" fontId="100" fillId="0" borderId="0" xfId="0" applyFont="1" applyBorder="1" applyAlignment="1" applyProtection="1">
      <alignment horizontal="left" vertical="center" indent="1"/>
      <protection locked="0"/>
    </xf>
    <xf numFmtId="0" fontId="95" fillId="12" borderId="49" xfId="0" quotePrefix="1" applyNumberFormat="1" applyFont="1" applyFill="1" applyBorder="1" applyAlignment="1" applyProtection="1">
      <alignment horizontal="center" vertical="center" wrapText="1"/>
      <protection locked="0"/>
    </xf>
    <xf numFmtId="0" fontId="95" fillId="12" borderId="49" xfId="0" applyFont="1" applyFill="1" applyBorder="1" applyAlignment="1" applyProtection="1">
      <alignment horizontal="left" vertical="center" wrapText="1" indent="1"/>
      <protection locked="0"/>
    </xf>
    <xf numFmtId="0" fontId="100" fillId="0" borderId="50" xfId="0" applyFont="1" applyFill="1" applyBorder="1" applyAlignment="1" applyProtection="1">
      <alignment horizontal="left" vertical="center" wrapText="1" indent="1"/>
      <protection locked="0"/>
    </xf>
    <xf numFmtId="0" fontId="100" fillId="0" borderId="51" xfId="0" applyNumberFormat="1" applyFont="1" applyFill="1" applyBorder="1" applyAlignment="1">
      <alignment horizontal="left" vertical="center" wrapText="1" indent="1"/>
    </xf>
    <xf numFmtId="0" fontId="100" fillId="0" borderId="51" xfId="0" applyFont="1" applyFill="1" applyBorder="1" applyAlignment="1" applyProtection="1">
      <alignment horizontal="left" vertical="center" wrapText="1" indent="1"/>
      <protection locked="0"/>
    </xf>
    <xf numFmtId="0" fontId="100" fillId="0" borderId="51" xfId="0" applyFont="1" applyFill="1" applyBorder="1" applyAlignment="1" applyProtection="1">
      <alignment horizontal="left" vertical="top" wrapText="1" indent="1"/>
      <protection locked="0"/>
    </xf>
    <xf numFmtId="0" fontId="100" fillId="0" borderId="54" xfId="0" applyFont="1" applyFill="1" applyBorder="1" applyAlignment="1" applyProtection="1">
      <alignment horizontal="left" vertical="center" wrapText="1" indent="1"/>
      <protection locked="0"/>
    </xf>
    <xf numFmtId="0" fontId="95" fillId="12" borderId="49" xfId="0" applyNumberFormat="1" applyFont="1" applyFill="1" applyBorder="1" applyAlignment="1" applyProtection="1">
      <alignment horizontal="center" vertical="center" wrapText="1"/>
      <protection locked="0"/>
    </xf>
    <xf numFmtId="49" fontId="95" fillId="12" borderId="49" xfId="0" applyNumberFormat="1" applyFont="1" applyFill="1" applyBorder="1" applyAlignment="1" applyProtection="1">
      <alignment horizontal="left" vertical="center" wrapText="1" indent="1"/>
      <protection locked="0"/>
    </xf>
    <xf numFmtId="0" fontId="95" fillId="12" borderId="49" xfId="0" applyNumberFormat="1" applyFont="1" applyFill="1" applyBorder="1" applyAlignment="1" applyProtection="1">
      <alignment horizontal="left" vertical="center" wrapText="1" indent="1"/>
      <protection locked="0"/>
    </xf>
    <xf numFmtId="0" fontId="100" fillId="0" borderId="0" xfId="0" applyFont="1" applyFill="1" applyBorder="1" applyAlignment="1">
      <alignment horizontal="center" vertical="center"/>
    </xf>
    <xf numFmtId="0" fontId="95" fillId="0" borderId="0" xfId="0" applyFont="1" applyFill="1" applyBorder="1" applyAlignment="1" applyProtection="1">
      <alignment horizontal="left" vertical="center" indent="1"/>
      <protection locked="0"/>
    </xf>
    <xf numFmtId="0" fontId="100" fillId="0" borderId="0" xfId="0" applyFont="1" applyFill="1" applyBorder="1" applyAlignment="1" applyProtection="1">
      <alignment horizontal="left" vertical="center" indent="1"/>
      <protection locked="0"/>
    </xf>
    <xf numFmtId="0" fontId="85" fillId="33" borderId="55" xfId="0" applyFont="1" applyFill="1" applyBorder="1" applyAlignment="1" applyProtection="1">
      <alignment horizontal="left" vertical="center" wrapText="1" indent="1"/>
      <protection locked="0"/>
    </xf>
    <xf numFmtId="0" fontId="35" fillId="7" borderId="0" xfId="0" applyFont="1" applyFill="1" applyAlignment="1">
      <alignment horizontal="left" vertical="top" wrapText="1"/>
    </xf>
    <xf numFmtId="0" fontId="57"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35" fillId="7" borderId="0" xfId="0" applyFont="1" applyFill="1" applyBorder="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46" fillId="7" borderId="0" xfId="1" applyFont="1" applyFill="1" applyAlignment="1">
      <alignment vertical="center" wrapText="1"/>
    </xf>
    <xf numFmtId="0" fontId="35" fillId="7" borderId="0" xfId="0" applyFont="1" applyFill="1" applyAlignment="1">
      <alignment vertical="top" wrapText="1"/>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35" fillId="7" borderId="0" xfId="0" applyFont="1" applyFill="1" applyAlignment="1">
      <alignment vertical="center" wrapText="1"/>
    </xf>
    <xf numFmtId="0" fontId="47" fillId="9" borderId="0" xfId="0" applyFont="1" applyFill="1" applyAlignment="1">
      <alignment vertical="center" wrapText="1"/>
    </xf>
    <xf numFmtId="0" fontId="8" fillId="4" borderId="0" xfId="0" applyFont="1" applyFill="1" applyBorder="1" applyAlignment="1">
      <alignment horizontal="center" wrapText="1"/>
    </xf>
    <xf numFmtId="0" fontId="0" fillId="0" borderId="0" xfId="0" applyAlignment="1">
      <alignment horizontal="center"/>
    </xf>
    <xf numFmtId="0" fontId="8" fillId="5" borderId="0" xfId="0" applyFont="1" applyFill="1" applyBorder="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85" fillId="27" borderId="58" xfId="0" applyFont="1" applyFill="1" applyBorder="1" applyAlignment="1">
      <alignment horizontal="center" vertical="top" wrapText="1"/>
    </xf>
    <xf numFmtId="0" fontId="85" fillId="27" borderId="57" xfId="0" applyFont="1" applyFill="1" applyBorder="1" applyAlignment="1">
      <alignment horizontal="center" vertical="top" wrapText="1"/>
    </xf>
    <xf numFmtId="0" fontId="85" fillId="27" borderId="59" xfId="0" applyFont="1" applyFill="1" applyBorder="1" applyAlignment="1">
      <alignment horizontal="center" vertical="top" wrapText="1"/>
    </xf>
    <xf numFmtId="0" fontId="96" fillId="10" borderId="18" xfId="0" applyFont="1" applyFill="1" applyBorder="1" applyAlignment="1">
      <alignment horizontal="center" vertical="center" wrapText="1"/>
    </xf>
    <xf numFmtId="0" fontId="96" fillId="10" borderId="19" xfId="0" applyFont="1" applyFill="1" applyBorder="1" applyAlignment="1">
      <alignment horizontal="center" vertical="center" wrapText="1"/>
    </xf>
    <xf numFmtId="0" fontId="97" fillId="10" borderId="19" xfId="0" applyFont="1" applyFill="1" applyBorder="1" applyAlignment="1">
      <alignment horizontal="left" vertical="center" wrapText="1"/>
    </xf>
    <xf numFmtId="0" fontId="98" fillId="9" borderId="21" xfId="0" applyFont="1" applyFill="1" applyBorder="1" applyAlignment="1">
      <alignment horizontal="left" vertical="top" wrapText="1" indent="1"/>
    </xf>
    <xf numFmtId="0" fontId="98" fillId="9" borderId="15" xfId="0" applyFont="1" applyFill="1" applyBorder="1" applyAlignment="1">
      <alignment horizontal="left" vertical="top" wrapText="1" indent="1"/>
    </xf>
    <xf numFmtId="0" fontId="98" fillId="9" borderId="22" xfId="0" applyFont="1" applyFill="1" applyBorder="1" applyAlignment="1">
      <alignment horizontal="left" vertical="top" wrapText="1" indent="1"/>
    </xf>
    <xf numFmtId="0" fontId="98" fillId="9" borderId="15" xfId="0" applyFont="1" applyFill="1" applyBorder="1" applyAlignment="1">
      <alignment horizontal="left" vertical="top" wrapText="1"/>
    </xf>
    <xf numFmtId="0" fontId="98" fillId="9" borderId="23" xfId="0" applyFont="1" applyFill="1" applyBorder="1" applyAlignment="1">
      <alignment horizontal="left" vertical="top"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4" fillId="32" borderId="0" xfId="0" applyFont="1" applyFill="1" applyAlignment="1">
      <alignment horizontal="left"/>
    </xf>
    <xf numFmtId="0" fontId="95" fillId="12" borderId="62" xfId="0" applyNumberFormat="1" applyFont="1" applyFill="1" applyBorder="1" applyAlignment="1" applyProtection="1">
      <alignment horizontal="left" vertical="center" wrapText="1" indent="1"/>
      <protection locked="0"/>
    </xf>
    <xf numFmtId="0" fontId="95" fillId="12" borderId="62" xfId="0" applyFont="1" applyFill="1" applyBorder="1" applyAlignment="1" applyProtection="1">
      <alignment horizontal="left" vertical="center" wrapText="1" indent="1"/>
      <protection locked="0"/>
    </xf>
    <xf numFmtId="49" fontId="95" fillId="18" borderId="63" xfId="0" quotePrefix="1" applyNumberFormat="1" applyFont="1" applyFill="1" applyBorder="1" applyAlignment="1">
      <alignment horizontal="left" vertical="center" wrapText="1" indent="1"/>
    </xf>
    <xf numFmtId="0" fontId="95" fillId="12" borderId="64" xfId="0" applyFont="1" applyFill="1" applyBorder="1" applyAlignment="1" applyProtection="1">
      <alignment horizontal="left" vertical="center" wrapText="1" indent="1"/>
      <protection locked="0"/>
    </xf>
    <xf numFmtId="0" fontId="95" fillId="12" borderId="64" xfId="0" applyNumberFormat="1" applyFont="1" applyFill="1" applyBorder="1" applyAlignment="1" applyProtection="1">
      <alignment horizontal="left" vertical="center" wrapText="1" indent="1"/>
      <protection locked="0"/>
    </xf>
    <xf numFmtId="0" fontId="84" fillId="0" borderId="65" xfId="0" applyFont="1" applyBorder="1" applyAlignment="1">
      <alignment vertical="top" wrapText="1"/>
    </xf>
    <xf numFmtId="0" fontId="84" fillId="0" borderId="13" xfId="0" applyFont="1" applyBorder="1" applyAlignment="1">
      <alignment vertical="top" wrapText="1"/>
    </xf>
    <xf numFmtId="0" fontId="100" fillId="0" borderId="66" xfId="0" applyNumberFormat="1" applyFont="1" applyFill="1" applyBorder="1" applyAlignment="1" applyProtection="1">
      <alignment horizontal="left" vertical="center" wrapText="1" indent="1"/>
      <protection locked="0"/>
    </xf>
    <xf numFmtId="0" fontId="87" fillId="7" borderId="13" xfId="0" quotePrefix="1" applyFont="1" applyFill="1" applyBorder="1" applyAlignment="1">
      <alignment vertical="top" wrapText="1"/>
    </xf>
    <xf numFmtId="0" fontId="84" fillId="7" borderId="13" xfId="0" applyFont="1" applyFill="1" applyBorder="1" applyAlignment="1">
      <alignment vertical="top" wrapText="1"/>
    </xf>
    <xf numFmtId="0" fontId="84" fillId="0" borderId="65" xfId="0" quotePrefix="1" applyFont="1" applyBorder="1" applyAlignment="1">
      <alignment horizontal="left" vertical="top" wrapText="1"/>
    </xf>
    <xf numFmtId="0" fontId="84" fillId="7" borderId="0" xfId="0" quotePrefix="1" applyFont="1" applyFill="1" applyBorder="1" applyAlignment="1">
      <alignment vertical="top" wrapText="1"/>
    </xf>
    <xf numFmtId="0" fontId="84" fillId="7" borderId="67" xfId="0" quotePrefix="1" applyFont="1" applyFill="1" applyBorder="1" applyAlignment="1">
      <alignment vertical="top" wrapText="1"/>
    </xf>
    <xf numFmtId="0" fontId="100" fillId="0" borderId="68" xfId="0" applyNumberFormat="1" applyFont="1" applyFill="1" applyBorder="1" applyAlignment="1" applyProtection="1">
      <alignment horizontal="left" vertical="center" wrapText="1" indent="1"/>
      <protection locked="0"/>
    </xf>
    <xf numFmtId="0" fontId="87" fillId="0" borderId="69" xfId="0" quotePrefix="1" applyFont="1" applyBorder="1" applyAlignment="1">
      <alignment horizontal="left" vertical="top" wrapText="1"/>
    </xf>
    <xf numFmtId="0" fontId="84" fillId="7" borderId="67" xfId="0" applyFont="1" applyFill="1" applyBorder="1" applyAlignment="1">
      <alignment vertical="top" wrapText="1"/>
    </xf>
    <xf numFmtId="0" fontId="84" fillId="0" borderId="69" xfId="0" quotePrefix="1" applyFont="1" applyBorder="1" applyAlignment="1">
      <alignment horizontal="left" vertical="top" wrapText="1"/>
    </xf>
    <xf numFmtId="0" fontId="84" fillId="0" borderId="70" xfId="0" quotePrefix="1" applyFont="1" applyBorder="1" applyAlignment="1">
      <alignment horizontal="left" vertical="top" wrapText="1"/>
    </xf>
    <xf numFmtId="0" fontId="100" fillId="0" borderId="61" xfId="0" applyFont="1" applyFill="1" applyBorder="1" applyAlignment="1" applyProtection="1">
      <alignment horizontal="left" vertical="center" wrapText="1" indent="1"/>
      <protection locked="0"/>
    </xf>
    <xf numFmtId="0" fontId="100" fillId="0" borderId="61" xfId="0" applyNumberFormat="1" applyFont="1" applyFill="1" applyBorder="1" applyAlignment="1">
      <alignment horizontal="left" vertical="center" wrapText="1" indent="1"/>
    </xf>
    <xf numFmtId="0" fontId="100" fillId="0" borderId="61" xfId="0" applyNumberFormat="1" applyFont="1" applyFill="1" applyBorder="1" applyAlignment="1" applyProtection="1">
      <alignment horizontal="left" vertical="center" wrapText="1" indent="1"/>
      <protection locked="0"/>
    </xf>
    <xf numFmtId="0" fontId="100" fillId="0" borderId="61" xfId="0" applyFont="1" applyFill="1" applyBorder="1" applyAlignment="1" applyProtection="1">
      <alignment horizontal="left" vertical="top" wrapText="1" indent="1"/>
      <protection locked="0"/>
    </xf>
    <xf numFmtId="0" fontId="100" fillId="7" borderId="61" xfId="0" applyFont="1" applyFill="1" applyBorder="1" applyAlignment="1">
      <alignment vertical="top" wrapText="1"/>
    </xf>
    <xf numFmtId="0" fontId="100" fillId="0" borderId="61" xfId="0" quotePrefix="1" applyFont="1" applyBorder="1" applyAlignment="1">
      <alignment horizontal="left" vertical="top" wrapText="1"/>
    </xf>
    <xf numFmtId="0" fontId="100" fillId="7" borderId="61" xfId="0" quotePrefix="1" applyFont="1" applyFill="1" applyBorder="1" applyAlignment="1">
      <alignment vertical="top" wrapText="1"/>
    </xf>
    <xf numFmtId="0" fontId="100" fillId="0" borderId="61" xfId="0" applyFont="1" applyBorder="1" applyAlignment="1" applyProtection="1">
      <alignment horizontal="left" vertical="top" wrapText="1" indent="1"/>
      <protection locked="0"/>
    </xf>
    <xf numFmtId="0" fontId="100" fillId="0" borderId="61" xfId="0" quotePrefix="1" applyFont="1" applyBorder="1" applyAlignment="1">
      <alignment vertical="top" wrapText="1"/>
    </xf>
    <xf numFmtId="0" fontId="100" fillId="0" borderId="61" xfId="0" applyFont="1" applyFill="1" applyBorder="1" applyAlignment="1">
      <alignment vertical="top" wrapText="1"/>
    </xf>
    <xf numFmtId="0" fontId="100" fillId="0" borderId="61" xfId="0" applyFont="1" applyBorder="1" applyAlignment="1">
      <alignment vertical="top" wrapText="1"/>
    </xf>
    <xf numFmtId="0" fontId="100" fillId="7" borderId="61" xfId="0" applyFont="1" applyFill="1" applyBorder="1" applyAlignment="1">
      <alignment horizontal="left" vertical="top" wrapText="1" indent="1"/>
    </xf>
    <xf numFmtId="0" fontId="100" fillId="7" borderId="61" xfId="0" applyFont="1" applyFill="1" applyBorder="1" applyAlignment="1">
      <alignment horizontal="left" vertical="center" wrapText="1" indent="1"/>
    </xf>
    <xf numFmtId="0" fontId="102" fillId="0" borderId="61" xfId="0" applyFont="1" applyBorder="1" applyAlignment="1">
      <alignment horizontal="left" vertical="top" wrapText="1"/>
    </xf>
    <xf numFmtId="0" fontId="102" fillId="0" borderId="61" xfId="0" quotePrefix="1" applyFont="1" applyBorder="1" applyAlignment="1">
      <alignment horizontal="left" vertical="top" wrapText="1"/>
    </xf>
    <xf numFmtId="0" fontId="100" fillId="0" borderId="61" xfId="0" quotePrefix="1" applyNumberFormat="1" applyFont="1" applyFill="1" applyBorder="1" applyAlignment="1" applyProtection="1">
      <alignment horizontal="left" vertical="center" wrapText="1" indent="1"/>
      <protection locked="0"/>
    </xf>
    <xf numFmtId="0" fontId="100" fillId="0" borderId="61" xfId="0" applyFont="1" applyBorder="1" applyAlignment="1">
      <alignment vertical="center" wrapText="1"/>
    </xf>
    <xf numFmtId="0" fontId="100" fillId="0" borderId="61" xfId="0" applyNumberFormat="1" applyFont="1" applyFill="1" applyBorder="1" applyAlignment="1" applyProtection="1">
      <alignment horizontal="left" vertical="center" wrapText="1"/>
      <protection locked="0"/>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36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ont>
        <b/>
        <i val="0"/>
        <strike val="0"/>
        <condense val="0"/>
        <extend val="0"/>
        <outline val="0"/>
        <shadow val="0"/>
        <u val="none"/>
        <vertAlign val="baseline"/>
        <sz val="15"/>
        <color theme="1"/>
        <name val="Arimo"/>
        <scheme val="none"/>
      </font>
      <fill>
        <patternFill patternType="solid">
          <fgColor indexed="64"/>
          <bgColor theme="0" tint="-0.14996795556505021"/>
        </patternFill>
      </fill>
      <alignment horizontal="left" vertical="center" textRotation="0" wrapText="1" indent="1"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820561</xdr:colOff>
      <xdr:row>2</xdr:row>
      <xdr:rowOff>205124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757637</xdr:colOff>
      <xdr:row>2</xdr:row>
      <xdr:rowOff>224174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719635</xdr:colOff>
      <xdr:row>2</xdr:row>
      <xdr:rowOff>224174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687041</xdr:colOff>
      <xdr:row>2</xdr:row>
      <xdr:rowOff>224174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688966</xdr:colOff>
      <xdr:row>2</xdr:row>
      <xdr:rowOff>224174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683481</xdr:colOff>
      <xdr:row>2</xdr:row>
      <xdr:rowOff>224174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707823</xdr:colOff>
      <xdr:row>2</xdr:row>
      <xdr:rowOff>224174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724349</xdr:colOff>
      <xdr:row>2</xdr:row>
      <xdr:rowOff>224174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721678</xdr:colOff>
      <xdr:row>2</xdr:row>
      <xdr:rowOff>243224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820561</xdr:colOff>
      <xdr:row>2</xdr:row>
      <xdr:rowOff>205123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757637</xdr:colOff>
      <xdr:row>2</xdr:row>
      <xdr:rowOff>224173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719635</xdr:colOff>
      <xdr:row>2</xdr:row>
      <xdr:rowOff>224173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687041</xdr:colOff>
      <xdr:row>2</xdr:row>
      <xdr:rowOff>224173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688966</xdr:colOff>
      <xdr:row>2</xdr:row>
      <xdr:rowOff>224173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683481</xdr:colOff>
      <xdr:row>2</xdr:row>
      <xdr:rowOff>224173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707823</xdr:colOff>
      <xdr:row>2</xdr:row>
      <xdr:rowOff>224173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724349</xdr:colOff>
      <xdr:row>2</xdr:row>
      <xdr:rowOff>224173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721678</xdr:colOff>
      <xdr:row>2</xdr:row>
      <xdr:rowOff>243223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740224</xdr:colOff>
      <xdr:row>2</xdr:row>
      <xdr:rowOff>243223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740223</xdr:colOff>
      <xdr:row>2</xdr:row>
      <xdr:rowOff>243224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243224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15</xdr:col>
          <xdr:colOff>666750</xdr:colOff>
          <xdr:row>47</xdr:row>
          <xdr:rowOff>209550</xdr:rowOff>
        </xdr:from>
        <xdr:to>
          <xdr:col>15</xdr:col>
          <xdr:colOff>1609725</xdr:colOff>
          <xdr:row>47</xdr:row>
          <xdr:rowOff>904875</xdr:rowOff>
        </xdr:to>
        <xdr:sp macro="" textlink="">
          <xdr:nvSpPr>
            <xdr:cNvPr id="3085" name="Object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49</xdr:row>
          <xdr:rowOff>304800</xdr:rowOff>
        </xdr:from>
        <xdr:to>
          <xdr:col>15</xdr:col>
          <xdr:colOff>1323975</xdr:colOff>
          <xdr:row>49</xdr:row>
          <xdr:rowOff>1381125</xdr:rowOff>
        </xdr:to>
        <xdr:sp macro="" textlink="">
          <xdr:nvSpPr>
            <xdr:cNvPr id="3086" name="Object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885825</xdr:colOff>
          <xdr:row>65</xdr:row>
          <xdr:rowOff>447675</xdr:rowOff>
        </xdr:from>
        <xdr:to>
          <xdr:col>15</xdr:col>
          <xdr:colOff>1809750</xdr:colOff>
          <xdr:row>65</xdr:row>
          <xdr:rowOff>1133475</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B020000}"/>
            </a:ext>
          </a:extLst>
        </xdr:cNvPr>
        <xdr:cNvSpPr/>
      </xdr:nvSpPr>
      <xdr:spPr>
        <a:xfrm>
          <a:off x="43267313" y="2082006"/>
          <a:ext cx="1776068" cy="230523"/>
        </a:xfrm>
        <a:prstGeom prst="rect">
          <a:avLst/>
        </a:prstGeom>
      </xdr:spPr>
    </xdr:sp>
    <xdr:clientData/>
  </xdr:oneCellAnchor>
  <xdr:twoCellAnchor editAs="oneCell">
    <xdr:from>
      <xdr:col>20</xdr:col>
      <xdr:colOff>0</xdr:colOff>
      <xdr:row>1</xdr:row>
      <xdr:rowOff>0</xdr:rowOff>
    </xdr:from>
    <xdr:to>
      <xdr:col>21</xdr:col>
      <xdr:colOff>817386</xdr:colOff>
      <xdr:row>2</xdr:row>
      <xdr:rowOff>205124</xdr:rowOff>
    </xdr:to>
    <xdr:sp macro="" textlink="">
      <xdr:nvSpPr>
        <xdr:cNvPr id="6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C020000}"/>
            </a:ext>
          </a:extLst>
        </xdr:cNvPr>
        <xdr:cNvSpPr/>
      </xdr:nvSpPr>
      <xdr:spPr>
        <a:xfrm>
          <a:off x="37680900" y="638175"/>
          <a:ext cx="1858786" cy="201949"/>
        </a:xfrm>
        <a:prstGeom prst="rect">
          <a:avLst/>
        </a:prstGeom>
      </xdr:spPr>
    </xdr:sp>
    <xdr:clientData/>
  </xdr:twoCellAnchor>
  <xdr:twoCellAnchor editAs="oneCell">
    <xdr:from>
      <xdr:col>20</xdr:col>
      <xdr:colOff>0</xdr:colOff>
      <xdr:row>1</xdr:row>
      <xdr:rowOff>0</xdr:rowOff>
    </xdr:from>
    <xdr:to>
      <xdr:col>21</xdr:col>
      <xdr:colOff>757637</xdr:colOff>
      <xdr:row>2</xdr:row>
      <xdr:rowOff>226555</xdr:rowOff>
    </xdr:to>
    <xdr:sp macro="" textlink="">
      <xdr:nvSpPr>
        <xdr:cNvPr id="6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D020000}"/>
            </a:ext>
          </a:extLst>
        </xdr:cNvPr>
        <xdr:cNvSpPr/>
      </xdr:nvSpPr>
      <xdr:spPr>
        <a:xfrm>
          <a:off x="37680900" y="638175"/>
          <a:ext cx="1795862" cy="220205"/>
        </a:xfrm>
        <a:prstGeom prst="rect">
          <a:avLst/>
        </a:prstGeom>
      </xdr:spPr>
    </xdr:sp>
    <xdr:clientData/>
  </xdr:twoCellAnchor>
  <xdr:twoCellAnchor editAs="oneCell">
    <xdr:from>
      <xdr:col>20</xdr:col>
      <xdr:colOff>0</xdr:colOff>
      <xdr:row>1</xdr:row>
      <xdr:rowOff>0</xdr:rowOff>
    </xdr:from>
    <xdr:to>
      <xdr:col>21</xdr:col>
      <xdr:colOff>719635</xdr:colOff>
      <xdr:row>2</xdr:row>
      <xdr:rowOff>226555</xdr:rowOff>
    </xdr:to>
    <xdr:sp macro="" textlink="">
      <xdr:nvSpPr>
        <xdr:cNvPr id="6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E020000}"/>
            </a:ext>
          </a:extLst>
        </xdr:cNvPr>
        <xdr:cNvSpPr/>
      </xdr:nvSpPr>
      <xdr:spPr>
        <a:xfrm>
          <a:off x="37680900" y="638175"/>
          <a:ext cx="1757860" cy="220205"/>
        </a:xfrm>
        <a:prstGeom prst="rect">
          <a:avLst/>
        </a:prstGeom>
      </xdr:spPr>
    </xdr:sp>
    <xdr:clientData/>
  </xdr:twoCellAnchor>
  <xdr:twoCellAnchor editAs="oneCell">
    <xdr:from>
      <xdr:col>20</xdr:col>
      <xdr:colOff>0</xdr:colOff>
      <xdr:row>1</xdr:row>
      <xdr:rowOff>0</xdr:rowOff>
    </xdr:from>
    <xdr:to>
      <xdr:col>21</xdr:col>
      <xdr:colOff>683866</xdr:colOff>
      <xdr:row>2</xdr:row>
      <xdr:rowOff>226555</xdr:rowOff>
    </xdr:to>
    <xdr:sp macro="" textlink="">
      <xdr:nvSpPr>
        <xdr:cNvPr id="6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F020000}"/>
            </a:ext>
          </a:extLst>
        </xdr:cNvPr>
        <xdr:cNvSpPr/>
      </xdr:nvSpPr>
      <xdr:spPr>
        <a:xfrm>
          <a:off x="37680900" y="638175"/>
          <a:ext cx="1725266" cy="220205"/>
        </a:xfrm>
        <a:prstGeom prst="rect">
          <a:avLst/>
        </a:prstGeom>
      </xdr:spPr>
    </xdr:sp>
    <xdr:clientData/>
  </xdr:twoCellAnchor>
  <xdr:twoCellAnchor editAs="oneCell">
    <xdr:from>
      <xdr:col>20</xdr:col>
      <xdr:colOff>0</xdr:colOff>
      <xdr:row>1</xdr:row>
      <xdr:rowOff>0</xdr:rowOff>
    </xdr:from>
    <xdr:to>
      <xdr:col>21</xdr:col>
      <xdr:colOff>685791</xdr:colOff>
      <xdr:row>2</xdr:row>
      <xdr:rowOff>226555</xdr:rowOff>
    </xdr:to>
    <xdr:sp macro="" textlink="">
      <xdr:nvSpPr>
        <xdr:cNvPr id="6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0020000}"/>
            </a:ext>
          </a:extLst>
        </xdr:cNvPr>
        <xdr:cNvSpPr/>
      </xdr:nvSpPr>
      <xdr:spPr>
        <a:xfrm>
          <a:off x="37680900" y="638175"/>
          <a:ext cx="1727191" cy="220205"/>
        </a:xfrm>
        <a:prstGeom prst="rect">
          <a:avLst/>
        </a:prstGeom>
      </xdr:spPr>
    </xdr:sp>
    <xdr:clientData/>
  </xdr:twoCellAnchor>
  <xdr:twoCellAnchor editAs="oneCell">
    <xdr:from>
      <xdr:col>20</xdr:col>
      <xdr:colOff>0</xdr:colOff>
      <xdr:row>1</xdr:row>
      <xdr:rowOff>0</xdr:rowOff>
    </xdr:from>
    <xdr:to>
      <xdr:col>21</xdr:col>
      <xdr:colOff>683481</xdr:colOff>
      <xdr:row>2</xdr:row>
      <xdr:rowOff>226555</xdr:rowOff>
    </xdr:to>
    <xdr:sp macro="" textlink="">
      <xdr:nvSpPr>
        <xdr:cNvPr id="6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1020000}"/>
            </a:ext>
          </a:extLst>
        </xdr:cNvPr>
        <xdr:cNvSpPr/>
      </xdr:nvSpPr>
      <xdr:spPr>
        <a:xfrm>
          <a:off x="37680900" y="638175"/>
          <a:ext cx="1721706" cy="220205"/>
        </a:xfrm>
        <a:prstGeom prst="rect">
          <a:avLst/>
        </a:prstGeom>
      </xdr:spPr>
    </xdr:sp>
    <xdr:clientData/>
  </xdr:twoCellAnchor>
  <xdr:twoCellAnchor editAs="oneCell">
    <xdr:from>
      <xdr:col>20</xdr:col>
      <xdr:colOff>0</xdr:colOff>
      <xdr:row>1</xdr:row>
      <xdr:rowOff>0</xdr:rowOff>
    </xdr:from>
    <xdr:to>
      <xdr:col>21</xdr:col>
      <xdr:colOff>704648</xdr:colOff>
      <xdr:row>2</xdr:row>
      <xdr:rowOff>226555</xdr:rowOff>
    </xdr:to>
    <xdr:sp macro="" textlink="">
      <xdr:nvSpPr>
        <xdr:cNvPr id="6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2020000}"/>
            </a:ext>
          </a:extLst>
        </xdr:cNvPr>
        <xdr:cNvSpPr/>
      </xdr:nvSpPr>
      <xdr:spPr>
        <a:xfrm>
          <a:off x="37680900" y="638175"/>
          <a:ext cx="1746048" cy="220205"/>
        </a:xfrm>
        <a:prstGeom prst="rect">
          <a:avLst/>
        </a:prstGeom>
      </xdr:spPr>
    </xdr:sp>
    <xdr:clientData/>
  </xdr:twoCellAnchor>
  <xdr:twoCellAnchor editAs="oneCell">
    <xdr:from>
      <xdr:col>20</xdr:col>
      <xdr:colOff>0</xdr:colOff>
      <xdr:row>1</xdr:row>
      <xdr:rowOff>0</xdr:rowOff>
    </xdr:from>
    <xdr:to>
      <xdr:col>21</xdr:col>
      <xdr:colOff>721174</xdr:colOff>
      <xdr:row>2</xdr:row>
      <xdr:rowOff>226555</xdr:rowOff>
    </xdr:to>
    <xdr:sp macro="" textlink="">
      <xdr:nvSpPr>
        <xdr:cNvPr id="6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3020000}"/>
            </a:ext>
          </a:extLst>
        </xdr:cNvPr>
        <xdr:cNvSpPr/>
      </xdr:nvSpPr>
      <xdr:spPr>
        <a:xfrm>
          <a:off x="37680900" y="638175"/>
          <a:ext cx="1762574" cy="220205"/>
        </a:xfrm>
        <a:prstGeom prst="rect">
          <a:avLst/>
        </a:prstGeom>
      </xdr:spPr>
    </xdr:sp>
    <xdr:clientData/>
  </xdr:twoCellAnchor>
  <xdr:twoCellAnchor editAs="oneCell">
    <xdr:from>
      <xdr:col>20</xdr:col>
      <xdr:colOff>0</xdr:colOff>
      <xdr:row>1</xdr:row>
      <xdr:rowOff>0</xdr:rowOff>
    </xdr:from>
    <xdr:to>
      <xdr:col>21</xdr:col>
      <xdr:colOff>721678</xdr:colOff>
      <xdr:row>2</xdr:row>
      <xdr:rowOff>245605</xdr:rowOff>
    </xdr:to>
    <xdr:sp macro="" textlink="">
      <xdr:nvSpPr>
        <xdr:cNvPr id="6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4020000}"/>
            </a:ext>
          </a:extLst>
        </xdr:cNvPr>
        <xdr:cNvSpPr/>
      </xdr:nvSpPr>
      <xdr:spPr>
        <a:xfrm>
          <a:off x="37680900" y="638175"/>
          <a:ext cx="1759903"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5020000}"/>
            </a:ext>
          </a:extLst>
        </xdr:cNvPr>
        <xdr:cNvSpPr/>
      </xdr:nvSpPr>
      <xdr:spPr>
        <a:xfrm>
          <a:off x="37680900" y="638175"/>
          <a:ext cx="1778449" cy="236080"/>
        </a:xfrm>
        <a:prstGeom prst="rect">
          <a:avLst/>
        </a:prstGeom>
      </xdr:spPr>
    </xdr:sp>
    <xdr:clientData/>
  </xdr:twoCellAnchor>
  <xdr:twoCellAnchor editAs="oneCell">
    <xdr:from>
      <xdr:col>20</xdr:col>
      <xdr:colOff>0</xdr:colOff>
      <xdr:row>2</xdr:row>
      <xdr:rowOff>0</xdr:rowOff>
    </xdr:from>
    <xdr:to>
      <xdr:col>21</xdr:col>
      <xdr:colOff>817386</xdr:colOff>
      <xdr:row>2</xdr:row>
      <xdr:rowOff>205123</xdr:rowOff>
    </xdr:to>
    <xdr:sp macro="" textlink="">
      <xdr:nvSpPr>
        <xdr:cNvPr id="6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6020000}"/>
            </a:ext>
          </a:extLst>
        </xdr:cNvPr>
        <xdr:cNvSpPr/>
      </xdr:nvSpPr>
      <xdr:spPr>
        <a:xfrm>
          <a:off x="37680900" y="638175"/>
          <a:ext cx="1858786" cy="201948"/>
        </a:xfrm>
        <a:prstGeom prst="rect">
          <a:avLst/>
        </a:prstGeom>
      </xdr:spPr>
    </xdr:sp>
    <xdr:clientData/>
  </xdr:twoCellAnchor>
  <xdr:twoCellAnchor editAs="oneCell">
    <xdr:from>
      <xdr:col>20</xdr:col>
      <xdr:colOff>0</xdr:colOff>
      <xdr:row>2</xdr:row>
      <xdr:rowOff>0</xdr:rowOff>
    </xdr:from>
    <xdr:to>
      <xdr:col>21</xdr:col>
      <xdr:colOff>757637</xdr:colOff>
      <xdr:row>2</xdr:row>
      <xdr:rowOff>226554</xdr:rowOff>
    </xdr:to>
    <xdr:sp macro="" textlink="">
      <xdr:nvSpPr>
        <xdr:cNvPr id="6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7020000}"/>
            </a:ext>
          </a:extLst>
        </xdr:cNvPr>
        <xdr:cNvSpPr/>
      </xdr:nvSpPr>
      <xdr:spPr>
        <a:xfrm>
          <a:off x="37680900" y="638175"/>
          <a:ext cx="1795862" cy="220204"/>
        </a:xfrm>
        <a:prstGeom prst="rect">
          <a:avLst/>
        </a:prstGeom>
      </xdr:spPr>
    </xdr:sp>
    <xdr:clientData/>
  </xdr:twoCellAnchor>
  <xdr:twoCellAnchor editAs="oneCell">
    <xdr:from>
      <xdr:col>20</xdr:col>
      <xdr:colOff>0</xdr:colOff>
      <xdr:row>2</xdr:row>
      <xdr:rowOff>0</xdr:rowOff>
    </xdr:from>
    <xdr:to>
      <xdr:col>21</xdr:col>
      <xdr:colOff>719635</xdr:colOff>
      <xdr:row>2</xdr:row>
      <xdr:rowOff>226554</xdr:rowOff>
    </xdr:to>
    <xdr:sp macro="" textlink="">
      <xdr:nvSpPr>
        <xdr:cNvPr id="6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8020000}"/>
            </a:ext>
          </a:extLst>
        </xdr:cNvPr>
        <xdr:cNvSpPr/>
      </xdr:nvSpPr>
      <xdr:spPr>
        <a:xfrm>
          <a:off x="37680900" y="638175"/>
          <a:ext cx="1757860" cy="220204"/>
        </a:xfrm>
        <a:prstGeom prst="rect">
          <a:avLst/>
        </a:prstGeom>
      </xdr:spPr>
    </xdr:sp>
    <xdr:clientData/>
  </xdr:twoCellAnchor>
  <xdr:twoCellAnchor editAs="oneCell">
    <xdr:from>
      <xdr:col>20</xdr:col>
      <xdr:colOff>0</xdr:colOff>
      <xdr:row>2</xdr:row>
      <xdr:rowOff>0</xdr:rowOff>
    </xdr:from>
    <xdr:to>
      <xdr:col>21</xdr:col>
      <xdr:colOff>683866</xdr:colOff>
      <xdr:row>2</xdr:row>
      <xdr:rowOff>226554</xdr:rowOff>
    </xdr:to>
    <xdr:sp macro="" textlink="">
      <xdr:nvSpPr>
        <xdr:cNvPr id="6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9020000}"/>
            </a:ext>
          </a:extLst>
        </xdr:cNvPr>
        <xdr:cNvSpPr/>
      </xdr:nvSpPr>
      <xdr:spPr>
        <a:xfrm>
          <a:off x="37680900" y="638175"/>
          <a:ext cx="1725266" cy="220204"/>
        </a:xfrm>
        <a:prstGeom prst="rect">
          <a:avLst/>
        </a:prstGeom>
      </xdr:spPr>
    </xdr:sp>
    <xdr:clientData/>
  </xdr:twoCellAnchor>
  <xdr:twoCellAnchor editAs="oneCell">
    <xdr:from>
      <xdr:col>20</xdr:col>
      <xdr:colOff>0</xdr:colOff>
      <xdr:row>2</xdr:row>
      <xdr:rowOff>0</xdr:rowOff>
    </xdr:from>
    <xdr:to>
      <xdr:col>21</xdr:col>
      <xdr:colOff>685791</xdr:colOff>
      <xdr:row>2</xdr:row>
      <xdr:rowOff>226554</xdr:rowOff>
    </xdr:to>
    <xdr:sp macro="" textlink="">
      <xdr:nvSpPr>
        <xdr:cNvPr id="6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A020000}"/>
            </a:ext>
          </a:extLst>
        </xdr:cNvPr>
        <xdr:cNvSpPr/>
      </xdr:nvSpPr>
      <xdr:spPr>
        <a:xfrm>
          <a:off x="37680900" y="638175"/>
          <a:ext cx="1727191" cy="220204"/>
        </a:xfrm>
        <a:prstGeom prst="rect">
          <a:avLst/>
        </a:prstGeom>
      </xdr:spPr>
    </xdr:sp>
    <xdr:clientData/>
  </xdr:twoCellAnchor>
  <xdr:twoCellAnchor editAs="oneCell">
    <xdr:from>
      <xdr:col>20</xdr:col>
      <xdr:colOff>0</xdr:colOff>
      <xdr:row>2</xdr:row>
      <xdr:rowOff>0</xdr:rowOff>
    </xdr:from>
    <xdr:to>
      <xdr:col>21</xdr:col>
      <xdr:colOff>683481</xdr:colOff>
      <xdr:row>2</xdr:row>
      <xdr:rowOff>226554</xdr:rowOff>
    </xdr:to>
    <xdr:sp macro="" textlink="">
      <xdr:nvSpPr>
        <xdr:cNvPr id="6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B020000}"/>
            </a:ext>
          </a:extLst>
        </xdr:cNvPr>
        <xdr:cNvSpPr/>
      </xdr:nvSpPr>
      <xdr:spPr>
        <a:xfrm>
          <a:off x="37680900" y="638175"/>
          <a:ext cx="1721706" cy="220204"/>
        </a:xfrm>
        <a:prstGeom prst="rect">
          <a:avLst/>
        </a:prstGeom>
      </xdr:spPr>
    </xdr:sp>
    <xdr:clientData/>
  </xdr:twoCellAnchor>
  <xdr:twoCellAnchor editAs="oneCell">
    <xdr:from>
      <xdr:col>20</xdr:col>
      <xdr:colOff>0</xdr:colOff>
      <xdr:row>2</xdr:row>
      <xdr:rowOff>0</xdr:rowOff>
    </xdr:from>
    <xdr:to>
      <xdr:col>21</xdr:col>
      <xdr:colOff>704648</xdr:colOff>
      <xdr:row>2</xdr:row>
      <xdr:rowOff>226554</xdr:rowOff>
    </xdr:to>
    <xdr:sp macro="" textlink="">
      <xdr:nvSpPr>
        <xdr:cNvPr id="6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C020000}"/>
            </a:ext>
          </a:extLst>
        </xdr:cNvPr>
        <xdr:cNvSpPr/>
      </xdr:nvSpPr>
      <xdr:spPr>
        <a:xfrm>
          <a:off x="37680900" y="638175"/>
          <a:ext cx="1746048" cy="220204"/>
        </a:xfrm>
        <a:prstGeom prst="rect">
          <a:avLst/>
        </a:prstGeom>
      </xdr:spPr>
    </xdr:sp>
    <xdr:clientData/>
  </xdr:twoCellAnchor>
  <xdr:twoCellAnchor editAs="oneCell">
    <xdr:from>
      <xdr:col>20</xdr:col>
      <xdr:colOff>0</xdr:colOff>
      <xdr:row>2</xdr:row>
      <xdr:rowOff>0</xdr:rowOff>
    </xdr:from>
    <xdr:to>
      <xdr:col>21</xdr:col>
      <xdr:colOff>721174</xdr:colOff>
      <xdr:row>2</xdr:row>
      <xdr:rowOff>226554</xdr:rowOff>
    </xdr:to>
    <xdr:sp macro="" textlink="">
      <xdr:nvSpPr>
        <xdr:cNvPr id="6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D020000}"/>
            </a:ext>
          </a:extLst>
        </xdr:cNvPr>
        <xdr:cNvSpPr/>
      </xdr:nvSpPr>
      <xdr:spPr>
        <a:xfrm>
          <a:off x="37680900" y="638175"/>
          <a:ext cx="1762574" cy="220204"/>
        </a:xfrm>
        <a:prstGeom prst="rect">
          <a:avLst/>
        </a:prstGeom>
      </xdr:spPr>
    </xdr:sp>
    <xdr:clientData/>
  </xdr:twoCellAnchor>
  <xdr:twoCellAnchor editAs="oneCell">
    <xdr:from>
      <xdr:col>20</xdr:col>
      <xdr:colOff>0</xdr:colOff>
      <xdr:row>2</xdr:row>
      <xdr:rowOff>0</xdr:rowOff>
    </xdr:from>
    <xdr:to>
      <xdr:col>21</xdr:col>
      <xdr:colOff>721678</xdr:colOff>
      <xdr:row>2</xdr:row>
      <xdr:rowOff>245604</xdr:rowOff>
    </xdr:to>
    <xdr:sp macro="" textlink="">
      <xdr:nvSpPr>
        <xdr:cNvPr id="6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E020000}"/>
            </a:ext>
          </a:extLst>
        </xdr:cNvPr>
        <xdr:cNvSpPr/>
      </xdr:nvSpPr>
      <xdr:spPr>
        <a:xfrm>
          <a:off x="37680900" y="638175"/>
          <a:ext cx="1759903" cy="236079"/>
        </a:xfrm>
        <a:prstGeom prst="rect">
          <a:avLst/>
        </a:prstGeom>
      </xdr:spPr>
    </xdr:sp>
    <xdr:clientData/>
  </xdr:twoCellAnchor>
  <xdr:twoCellAnchor editAs="oneCell">
    <xdr:from>
      <xdr:col>20</xdr:col>
      <xdr:colOff>0</xdr:colOff>
      <xdr:row>2</xdr:row>
      <xdr:rowOff>0</xdr:rowOff>
    </xdr:from>
    <xdr:to>
      <xdr:col>21</xdr:col>
      <xdr:colOff>740224</xdr:colOff>
      <xdr:row>2</xdr:row>
      <xdr:rowOff>245604</xdr:rowOff>
    </xdr:to>
    <xdr:sp macro="" textlink="">
      <xdr:nvSpPr>
        <xdr:cNvPr id="6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F020000}"/>
            </a:ext>
          </a:extLst>
        </xdr:cNvPr>
        <xdr:cNvSpPr/>
      </xdr:nvSpPr>
      <xdr:spPr>
        <a:xfrm>
          <a:off x="37680900" y="638175"/>
          <a:ext cx="1778449" cy="236079"/>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0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740223</xdr:colOff>
      <xdr:row>2</xdr:row>
      <xdr:rowOff>245605</xdr:rowOff>
    </xdr:to>
    <xdr:sp macro="" textlink="">
      <xdr:nvSpPr>
        <xdr:cNvPr id="67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1020000}"/>
            </a:ext>
          </a:extLst>
        </xdr:cNvPr>
        <xdr:cNvSpPr/>
      </xdr:nvSpPr>
      <xdr:spPr>
        <a:xfrm>
          <a:off x="37680900" y="638175"/>
          <a:ext cx="1778448"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2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3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4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5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6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7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8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8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9020000}"/>
            </a:ext>
          </a:extLst>
        </xdr:cNvPr>
        <xdr:cNvSpPr/>
      </xdr:nvSpPr>
      <xdr:spPr>
        <a:xfrm>
          <a:off x="37680900" y="638175"/>
          <a:ext cx="1778449" cy="236080"/>
        </a:xfrm>
        <a:prstGeom prst="rect">
          <a:avLst/>
        </a:prstGeom>
      </xdr:spPr>
    </xdr:sp>
    <xdr:clientData/>
  </xdr:twoCellAnchor>
  <xdr:oneCellAnchor>
    <xdr:from>
      <xdr:col>20</xdr:col>
      <xdr:colOff>0</xdr:colOff>
      <xdr:row>2</xdr:row>
      <xdr:rowOff>0</xdr:rowOff>
    </xdr:from>
    <xdr:ext cx="1856405" cy="205123"/>
    <xdr:sp macro="" textlink="">
      <xdr:nvSpPr>
        <xdr:cNvPr id="6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A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B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C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D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E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F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0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1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6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2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6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3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6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4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5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6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7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8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9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A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B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7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C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7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D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E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F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0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1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2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3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4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5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6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7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8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9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A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B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C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D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E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F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0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1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2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3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4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5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6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7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8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9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A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B020000}"/>
            </a:ext>
          </a:extLst>
        </xdr:cNvPr>
        <xdr:cNvSpPr/>
      </xdr:nvSpPr>
      <xdr:spPr>
        <a:xfrm>
          <a:off x="37680900" y="803275"/>
          <a:ext cx="1776068" cy="230523"/>
        </a:xfrm>
        <a:prstGeom prst="rect">
          <a:avLst/>
        </a:prstGeom>
      </xdr:spPr>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354" dataDxfId="353">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352" totalsRowDxfId="351">
      <calculatedColumnFormula>Table1[[#This Row],['# for order]]</calculatedColumnFormula>
    </tableColumn>
    <tableColumn id="1" xr3:uid="{00000000-0010-0000-0000-000001000000}" name="Measure Name" dataDxfId="350" totalsRowDxfId="349">
      <calculatedColumnFormula>Table1[[#This Row],[Measure Name]]</calculatedColumnFormula>
    </tableColumn>
    <tableColumn id="2" xr3:uid="{00000000-0010-0000-0000-000002000000}" name="NQF Number" dataDxfId="348" totalsRowDxfId="347">
      <calculatedColumnFormula>Table1[[#This Row],[NQF Number]]</calculatedColumnFormula>
    </tableColumn>
    <tableColumn id="3" xr3:uid="{00000000-0010-0000-0000-000003000000}" name="Steward" dataDxfId="346" totalsRowDxfId="345">
      <calculatedColumnFormula>Table1[[#This Row],[Steward]]</calculatedColumnFormula>
    </tableColumn>
    <tableColumn id="62" xr3:uid="{00000000-0010-0000-0000-00003E000000}" name="Aligned with other measure sets?" dataDxfId="344" totalsRowDxfId="343"/>
    <tableColumn id="5" xr3:uid="{00000000-0010-0000-0000-000005000000}" name="State Measure Set A" dataDxfId="342" totalsRowDxfId="341"/>
    <tableColumn id="63" xr3:uid="{00000000-0010-0000-0000-00003F000000}" name="State Measure Set B" dataDxfId="340" totalsRowDxfId="339"/>
    <tableColumn id="64" xr3:uid="{00000000-0010-0000-0000-000040000000}" name="State Measure Set C" dataDxfId="338" totalsRowDxfId="337"/>
    <tableColumn id="65" xr3:uid="{00000000-0010-0000-0000-000041000000}" name="State Measure Set D" dataDxfId="336" totalsRowDxfId="335"/>
    <tableColumn id="66" xr3:uid="{00000000-0010-0000-0000-000042000000}" name="State Measure Set E" dataDxfId="334" totalsRowDxfId="333"/>
    <tableColumn id="67" xr3:uid="{00000000-0010-0000-0000-000043000000}" name="Commercial Measure Set A" dataDxfId="332" totalsRowDxfId="331"/>
    <tableColumn id="68" xr3:uid="{00000000-0010-0000-0000-000044000000}" name="Commercial Measure Set B" dataDxfId="330" totalsRowDxfId="329"/>
    <tableColumn id="6" xr3:uid="{00000000-0010-0000-0000-000006000000}" name="CHIPRA Initial Core Set of Children’s Health Care Quality Measures _x000a_as of 12/2013" dataDxfId="328" totalsRowDxfId="327">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326" totalsRowDxfId="325"/>
    <tableColumn id="69" xr3:uid="{00000000-0010-0000-0000-000045000000}" name="CMS Health Home Measure Set (proposed) _x000a_as of 1/15/2013" dataDxfId="324" totalsRowDxfId="323"/>
    <tableColumn id="70" xr3:uid="{00000000-0010-0000-0000-000046000000}" name="CMS Initial Core Set of Adult Health Care Quality Measures_x000a_as of 01/2014" dataDxfId="322" totalsRowDxfId="321"/>
    <tableColumn id="71" xr3:uid="{00000000-0010-0000-0000-000047000000}" name="CMS Medicare Shared Savings Program (MSSP) ACO for 2013_x000a_as of 12/21/2013" dataDxfId="320" totalsRowDxfId="319"/>
    <tableColumn id="72" xr3:uid="{00000000-0010-0000-0000-000048000000}" name="Comprehensive Primary Care Initiative_x000a_as of 04/01/2013" dataDxfId="318" totalsRowDxfId="317"/>
    <tableColumn id="73" xr3:uid="{00000000-0010-0000-0000-000049000000}" name="Meaningful Use Clinical Quality Measures (CQMs) for 2014 _x000a_as of 5/2014" dataDxfId="316" totalsRowDxfId="315"/>
    <tableColumn id="74" xr3:uid="{00000000-0010-0000-0000-00004A000000}" name="Medicare-Medicaid Plans (MMPs) Capitated Financial Alignment Model (Duals Demonstrations)_x000a_as of 01/07/2014" dataDxfId="314" totalsRowDxfId="313"/>
    <tableColumn id="75" xr3:uid="{00000000-0010-0000-0000-00004B000000}" name="PQRS-Medicare EHR Incentive Pilot Clinical Quality Measures (CQMs) _x000a_as of 4/18/2013 " dataDxfId="312" totalsRowDxfId="311"/>
    <tableColumn id="76" xr3:uid="{00000000-0010-0000-0000-00004C000000}" name="SIM Suggested Population Level Measures" dataDxfId="310" totalsRowDxfId="309"/>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AA106" totalsRowShown="0" headerRowDxfId="138" dataDxfId="136" totalsRowDxfId="135" headerRowBorderDxfId="137">
  <autoFilter ref="A4:AA106" xr:uid="{8C0F7690-F678-49D8-BE04-BDB85A9C3882}">
    <filterColumn colId="19">
      <filters>
        <filter val="Yes"/>
      </filters>
    </filterColumn>
  </autoFilter>
  <sortState xmlns:xlrd2="http://schemas.microsoft.com/office/spreadsheetml/2017/richdata2" ref="A10:AA103">
    <sortCondition ref="C4:C105"/>
  </sortState>
  <tableColumns count="27">
    <tableColumn id="39" xr3:uid="{00000000-0010-0000-0100-000027000000}" name="# for order" dataDxfId="134" totalsRowDxfId="133"/>
    <tableColumn id="10" xr3:uid="{00000000-0010-0000-0100-00000A000000}" name="#" dataDxfId="132" totalsRowDxfId="131"/>
    <tableColumn id="1" xr3:uid="{00000000-0010-0000-0100-000001000000}" name="Measure Name" dataDxfId="130" totalsRowDxfId="129"/>
    <tableColumn id="4" xr3:uid="{00000000-0010-0000-0100-000004000000}" name="NQF Number" dataDxfId="128"/>
    <tableColumn id="88" xr3:uid="{FE01939E-DF61-4D8C-A022-F23136D796E9}" name="NQF Endorsement Status as of February 2021" dataDxfId="127" totalsRowDxfId="126"/>
    <tableColumn id="3" xr3:uid="{00000000-0010-0000-0100-000003000000}" name="Steward" dataDxfId="125" totalsRowDxfId="124"/>
    <tableColumn id="67" xr3:uid="{00000000-0010-0000-0100-000043000000}" name="Description" dataDxfId="123" totalsRowDxfId="122"/>
    <tableColumn id="24" xr3:uid="{00000000-0010-0000-0100-000018000000}" name="Domain" dataDxfId="121" totalsRowDxfId="120"/>
    <tableColumn id="29" xr3:uid="{00000000-0010-0000-0100-00001D000000}" name="Condition" dataDxfId="119" totalsRowDxfId="118"/>
    <tableColumn id="35" xr3:uid="{00000000-0010-0000-0100-000023000000}" name="Measure Type" dataDxfId="117" totalsRowDxfId="116"/>
    <tableColumn id="23" xr3:uid="{00000000-0010-0000-0100-000017000000}" name="Populations" dataDxfId="115" totalsRowDxfId="114"/>
    <tableColumn id="28" xr3:uid="{00000000-0010-0000-0100-00001C000000}" name="Data Source" dataDxfId="113" totalsRowDxfId="112"/>
    <tableColumn id="90" xr3:uid="{76A1BD27-5336-41D3-AEA8-54ED959F6D40}" name="Facility-based or Professional-based" dataDxfId="111" totalsRowDxfId="110"/>
    <tableColumn id="83" xr3:uid="{00000000-0010-0000-0100-000053000000}" name="Rationale" dataDxfId="109"/>
    <tableColumn id="8" xr3:uid="{00000000-0010-0000-0100-000008000000}" name="Special Notes" dataDxfId="108" totalsRowDxfId="107"/>
    <tableColumn id="2" xr3:uid="{00FE83D9-8238-47E9-B5DE-0416720FB748}" name="Link to Measure Specifications_x000a_(Note: Deferred to HEDIS MY 2020 specifications, then to CMS specifications (first MIPS 2020 then eCQM 2021) before other sources.  CTC-RI specifications are provided for all measures in the PCMH Measure Set.)" dataDxfId="106" totalsRowDxfId="105"/>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104" totalsRowDxfId="103"/>
    <tableColumn id="17" xr3:uid="{FF0949FD-6CFE-4188-8EA8-09702C93EDB9}" name="Summary of Changes for MY 2021 / MY 2022" dataDxfId="102" totalsRowDxfId="101"/>
    <tableColumn id="19" xr3:uid="{6F908508-7F31-493D-B5C9-DA7E318B7497}" name="Degree of Change and Proposed Action" dataDxfId="100" totalsRowDxfId="99"/>
    <tableColumn id="5" xr3:uid="{77D7B09D-2F38-426A-B7F6-327C1CD8A88B}" name="In Aligned Measure Set?" dataDxfId="98" totalsRowDxfId="97"/>
    <tableColumn id="7" xr3:uid="{854D2FC8-2AC2-44AB-8BD4-B08D0D14EAC1}" name="ACO" dataDxfId="96" totalsRowDxfId="95"/>
    <tableColumn id="9" xr3:uid="{8509F010-D0F0-4BA2-8BEE-963E29AF7EF7}" name="Primary Care" dataDxfId="94" totalsRowDxfId="93"/>
    <tableColumn id="11" xr3:uid="{60F64810-4827-482A-AD75-92D02E069B8D}" name="Acute Care Hospital " dataDxfId="92" totalsRowDxfId="91"/>
    <tableColumn id="12" xr3:uid="{2CCFEF26-FF1B-457E-B6C0-4FC76ACD7534}" name="Behavioral Health Hospital" dataDxfId="90" totalsRowDxfId="89"/>
    <tableColumn id="13" xr3:uid="{F6BF4440-04C8-4326-A03B-03892EF0F647}" name="Maternity  Care" dataDxfId="88" totalsRowDxfId="87"/>
    <tableColumn id="14" xr3:uid="{72EFA782-9780-4BEE-AB2A-7194EBBD28D2}" name="Outpatient Behavioral Health - Mental Health" dataDxfId="86" totalsRowDxfId="85"/>
    <tableColumn id="15" xr3:uid="{EA16D5A6-0AFB-41F3-84D7-C9234E95E788}" name="Outpatient Behavioral Health  - Substance Use Treatment" dataDxfId="84" totalsRowDxfId="83"/>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78" dataDxfId="76" headerRowBorderDxfId="77" tableBorderDxfId="75" totalsRowBorderDxfId="74">
  <autoFilter ref="A2:M76" xr:uid="{00000000-0009-0000-0100-000002000000}"/>
  <sortState xmlns:xlrd2="http://schemas.microsoft.com/office/spreadsheetml/2017/richdata2" ref="A2:L53">
    <sortCondition ref="A1:A53"/>
  </sortState>
  <tableColumns count="13">
    <tableColumn id="1" xr3:uid="{00000000-0010-0000-0200-000001000000}" name="#" dataDxfId="73">
      <calculatedColumnFormula>'Crosswalk of OHIC Measure Sets'!#REF!</calculatedColumnFormula>
    </tableColumn>
    <tableColumn id="2" xr3:uid="{00000000-0010-0000-0200-000002000000}" name="Measure Name" dataDxfId="72">
      <calculatedColumnFormula>IF(VLOOKUP(Table2[[#This Row],['#]],Table1[[#Headers],[#Data]],2,FALSE)=0,"",VLOOKUP(Table2[[#This Row],['#]],Table1[[#Headers],[#Data]],2,FALSE))</calculatedColumnFormula>
    </tableColumn>
    <tableColumn id="13" xr3:uid="{00000000-0010-0000-0200-00000D000000}" name="NQF Number" dataDxfId="71">
      <calculatedColumnFormula>IF(VLOOKUP(Table2[[#This Row],['#]],Table1[[#Headers],[#Data]],3,FALSE)=0,"",VLOOKUP(Table2[[#This Row],['#]],Table1[[#Headers],[#Data]],3,FALSE))</calculatedColumnFormula>
    </tableColumn>
    <tableColumn id="3" xr3:uid="{00000000-0010-0000-0200-000003000000}" name="Steward" dataDxfId="70">
      <calculatedColumnFormula>IF(VLOOKUP(Table2[[#This Row],['#]],Table1[[#Headers],[#Data]],4,FALSE)=0,"",VLOOKUP(Table2[[#This Row],['#]],Table1[[#Headers],[#Data]],4,FALSE))</calculatedColumnFormula>
    </tableColumn>
    <tableColumn id="4" xr3:uid="{00000000-0010-0000-0200-000004000000}" name="Domain" dataDxfId="69">
      <calculatedColumnFormula>IF(VLOOKUP(Table2[[#This Row],['#]],Table1[[#Headers],[#Data]],7,FALSE)=0,"",VLOOKUP(Table2[[#This Row],['#]],Table1[[#Headers],[#Data]],7,FALSE))</calculatedColumnFormula>
    </tableColumn>
    <tableColumn id="5" xr3:uid="{00000000-0010-0000-0200-000005000000}" name="Condition" dataDxfId="68">
      <calculatedColumnFormula>IF(VLOOKUP(Table2[[#This Row],['#]],Table1[[#Headers],[#Data]],8,FALSE)=0,"",VLOOKUP(Table2[[#This Row],['#]],Table1[[#Headers],[#Data]],8,FALSE))</calculatedColumnFormula>
    </tableColumn>
    <tableColumn id="6" xr3:uid="{00000000-0010-0000-0200-000006000000}" name="Measure Type" dataDxfId="67">
      <calculatedColumnFormula>IF(VLOOKUP(Table2[[#This Row],['#]],Table1[[#Headers],[#Data]],9,FALSE)=0,"",VLOOKUP(Table2[[#This Row],['#]],Table1[[#Headers],[#Data]],9,FALSE))</calculatedColumnFormula>
    </tableColumn>
    <tableColumn id="7" xr3:uid="{00000000-0010-0000-0200-000007000000}" name="Populations" dataDxfId="66">
      <calculatedColumnFormula>IF(VLOOKUP(Table2[[#This Row],['#]],Table1[[#Headers],[#Data]],10,FALSE)=0,"",VLOOKUP(Table2[[#This Row],['#]],Table1[[#Headers],[#Data]],10,FALSE))</calculatedColumnFormula>
    </tableColumn>
    <tableColumn id="8" xr3:uid="{00000000-0010-0000-0200-000008000000}" name="Data Source" dataDxfId="65">
      <calculatedColumnFormula>IF(VLOOKUP(Table2[[#This Row],['#]],Table1[[#Headers],[#Data]],11,FALSE)=0,"",VLOOKUP(Table2[[#This Row],['#]],Table1[[#Headers],[#Data]],11,FALSE))</calculatedColumnFormula>
    </tableColumn>
    <tableColumn id="9" xr3:uid="{00000000-0010-0000-0200-000009000000}" name="Recommended for Inclusion" dataDxfId="64"/>
    <tableColumn id="10" xr3:uid="{00000000-0010-0000-0200-00000A000000}" name="Total Selection Criteria Points" dataDxfId="63">
      <calculatedColumnFormula>+IF(VLOOKUP(Table2[[#This Row],['#]],Table1[[#Headers],[#Data]],16,FALSE)=0,"",VLOOKUP(Table2[[#This Row],['#]],Table1[[#Headers],[#Data]],16,FALSE))</calculatedColumnFormula>
    </tableColumn>
    <tableColumn id="11" xr3:uid="{00000000-0010-0000-0200-00000B000000}" name="Aligned with other measure sets?" dataDxfId="62">
      <calculatedColumnFormula>+IF(VLOOKUP(Table2[[#This Row],['#]],Table1[[#Headers],[#Data]],47,FALSE)=0,"",VLOOKUP(Table2[[#This Row],['#]],Table1[[#Headers],[#Data]],47,FALSE))</calculatedColumnFormula>
    </tableColumn>
    <tableColumn id="12" xr3:uid="{00000000-0010-0000-0200-00000C000000}" name="Comments" dataDxfId="61"/>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K816" totalsRowShown="0" headerRowDxfId="52" dataDxfId="50" headerRowBorderDxfId="51" tableBorderDxfId="49">
  <autoFilter ref="A3:AK816" xr:uid="{DF5521CA-B5B1-446D-8D61-A242B4A1B194}"/>
  <sortState xmlns:xlrd2="http://schemas.microsoft.com/office/spreadsheetml/2017/richdata2" ref="A4:AK701">
    <sortCondition ref="A3:A701"/>
  </sortState>
  <tableColumns count="37">
    <tableColumn id="22" xr3:uid="{0FD83F2D-9048-4C0E-9C97-B402850E8B4F}" name="BV Library #" dataDxfId="48"/>
    <tableColumn id="1" xr3:uid="{2BBDE1BE-E04C-4DBD-AB59-E48777A849DD}" name="Measure Name" dataDxfId="47"/>
    <tableColumn id="2" xr3:uid="{2EA67017-913A-4C1B-9A03-472503508204}" name="NQF #" dataDxfId="46"/>
    <tableColumn id="48" xr3:uid="{CA4F174A-57AE-437B-AA6C-35AB808D8D2D}" name="NQF Endorsement Status as of February 2021" dataDxfId="45"/>
    <tableColumn id="38" xr3:uid="{CF44BE7C-CBF2-4975-BC28-19B9A6823F26}" name="Steward" dataDxfId="44"/>
    <tableColumn id="47" xr3:uid="{64FC9501-6B47-44E2-9D1B-7C55392C1E7D}" name="CMS Quality ID" dataDxfId="43"/>
    <tableColumn id="21" xr3:uid="{A8397BDE-9287-4480-9F1F-24DD3C49982E}" name="CMS eCQM ID as of June 2020" dataDxfId="42"/>
    <tableColumn id="37" xr3:uid="{C057464F-AA30-4EA6-B7CF-8706D67598BD}" name="Description" dataDxfId="41"/>
    <tableColumn id="4" xr3:uid="{6AA76390-E5CF-4E22-822C-88BB50D9B73C}" name="Domain" dataDxfId="40"/>
    <tableColumn id="30" xr3:uid="{52DAD016-9E04-4A50-B306-E7AC30EF1F57}" name="Condition" dataDxfId="39"/>
    <tableColumn id="29" xr3:uid="{10972E87-3266-4B58-A2D6-46A889FC61A6}" name="Measure Type" dataDxfId="38"/>
    <tableColumn id="28" xr3:uid="{EC058C01-1660-4E87-BAF9-D7E63217C23F}" name="Populations" dataDxfId="37"/>
    <tableColumn id="12" xr3:uid="{83A70887-E28F-418A-90F4-25FDFDBFF81C}" name="Data Source" dataDxfId="36"/>
    <tableColumn id="20" xr3:uid="{6F3E3B8B-ADC7-4272-B181-B3DDB05C4DFF}" name="Disparities-sensitive Status" dataDxfId="35"/>
    <tableColumn id="5" xr3:uid="{F8F98210-471A-4321-9592-926F82FCA3FF}" name="Count of Federal Programs used by:" dataDxfId="34">
      <calculatedColumnFormula>COUNTIF(Table487[[#This Row],[CMMI Comprehensive Primary Care Plus (CPC+)
Version Date: CY 2021]:[CMS Medicare Hospital Compare
Version Date: January 2021]],"*yes*")</calculatedColumnFormula>
    </tableColumn>
    <tableColumn id="11" xr3:uid="{B9C687B7-4EDD-4C29-B8D5-54969C4C6F85}" name="CMMI Comprehensive Primary Care Plus (CPC+)_x000a__x000a__x000a_Version Date: CY 2021" dataDxfId="33"/>
    <tableColumn id="6" xr3:uid="{37EF57E8-7EDF-43D5-825C-7A027A17BA8C}" name="CMS Core Set of Children’s Health Care Quality Measures for Medicaid and CHIP (Child Core Set)_x000a__x000a_Version Date: CY 2021" dataDxfId="32"/>
    <tableColumn id="9" xr3:uid="{871DEFBB-B42C-40B1-882F-FEAF1AB5D450}" name="CMS Core Set of Health Care Quality Measures for Adults Enrolled in Medicaid (Medicaid Adult Core Set)_x000a__x000a_Version Date: CY 2021" dataDxfId="31"/>
    <tableColumn id="15" xr3:uid="{B818E243-6E27-4A89-BF95-3AB1D646A468}" name="CMS Electronic Clinical Quality Measures (eCQMs) for Eligible Professionals (EP)/Eligible Clinicians_x000a__x000a_Version Date: CY 2021" dataDxfId="30"/>
    <tableColumn id="13" xr3:uid="{20F7D61F-E6C0-48A5-96B8-EEE0EFC7C9E1}" name="CMS Health Home Measure Set _x000a__x000a__x000a__x000a_Version Date: FY 2020" dataDxfId="29"/>
    <tableColumn id="31" xr3:uid="{2B2EF26A-79F7-478D-8C6D-B3644D4C6D80}" name="CMS Medicare Part C &amp; D Star Ratings Measures_x000a__x000a__x000a_Version Date: Contract Year 2021" dataDxfId="28"/>
    <tableColumn id="14" xr3:uid="{560C31A4-F43F-4434-8BE3-56B97AC68B38}" name="CMS Medicare Shared Savings Program (MSSP) ACO and Next Generation ACO_x000a__x000a_Version Date: CY 2021" dataDxfId="27"/>
    <tableColumn id="8" xr3:uid="{D18FC593-44D2-467D-BB80-364E1A783296}" name="CMS Merit-based Incentive Payment System (MIPS)_x000a__x000a__x000a_Version Date: CY 2021" dataDxfId="26"/>
    <tableColumn id="26" xr3:uid="{95320AE0-8AA5-4E5C-9464-1B3D6C072FBB}" name="Core Quality Measures Collaborative Core Sets_x000a__x000a__x000a_Version Date: October 2020" dataDxfId="25"/>
    <tableColumn id="10" xr3:uid="{9B63D181-4BC3-4889-B2E9-03D7ABD37EFA}" name="CMS Hospital Value-Based Purchasing_x000a__x000a__x000a_Version Date: FY 2021" dataDxfId="24"/>
    <tableColumn id="32" xr3:uid="{8248F0B2-0EA6-4FBD-9565-9058B78A87DB}" name="CMS Medicare Hospital Compare_x000a__x000a__x000a__x000a_Version Date: January 2021" dataDxfId="23"/>
    <tableColumn id="18" xr3:uid="{69D33955-F1DB-4293-9666-07553F48BDEE}" name="Joint Commission Performance  Measure List_x000a__x000a__x000a_Version Date: CY 2021" dataDxfId="22"/>
    <tableColumn id="17" xr3:uid="{A9DD8E04-F7DA-4DA9-98BF-BF2AFE2BAE3F}" name="Catalyst for Payment Reform Employer-Purchaser Measure Set_x000a__x000a__x000a_Version Date: October 2015" dataDxfId="21"/>
    <tableColumn id="33" xr3:uid="{8C5EFA3C-4F7E-4639-A8D9-BBAC6E4230D2}" name="California AMP Commercial ACO Measure Set_x000a__x000a__x000a_Version Date: CY 2021" dataDxfId="20"/>
    <tableColumn id="7" xr3:uid="{849647F7-8858-4E0F-AD4D-7EE0D1530169}" name="California AMP Medi-Cal Managed Care Measure Set_x000a__x000a__x000a_Version Date: CY 2021" dataDxfId="19"/>
    <tableColumn id="35" xr3:uid="{E82CA72E-3B3F-453A-9671-5457846A2A53}" name="Minnesota Integrated Health Partnership Measures_x000a__x000a__x000a_Version Date: CY 2021" dataDxfId="18"/>
    <tableColumn id="19" xr3:uid="{A099AC84-E54F-4B10-8D89-A2E683AEFF17}" name="Oregon CCO Incentive Measures _x000a__x000a__x000a__x000a_Version Date: CY 2021" dataDxfId="17"/>
    <tableColumn id="3" xr3:uid="{708DAC9D-124F-4492-B5B4-FE4C08BECB43}" name="Rhode Island OHIC Aligned Measure Set for ACOs_x000a__x000a__x000a_Version Date: CY 2021" dataDxfId="16"/>
    <tableColumn id="23" xr3:uid="{8D6DE2F4-9F9F-4061-A9BA-5D31AE4927F1}" name="Washington State Common Measure Set for Health Care Quality and Cost_x000a__x000a_Version Date: CY 2021" dataDxfId="15"/>
    <tableColumn id="24" xr3:uid="{B8F0D767-8E47-43AE-93CC-6AAA5746EBD9}" name="Oregon CCO State Performance “Test” Measures _x000a__x000a__x000a_Version Date: CY 2018" dataDxfId="14"/>
    <tableColumn id="16" xr3:uid="{3F3F2F28-311B-443D-92A3-316DB358B7F4}" name="Rhode Island SIM Aligned Measure Set for ACOs_x000a__x000a__x000a_Version Date: CY 2018" dataDxfId="13"/>
    <tableColumn id="27" xr3:uid="{7F6EDDCD-DC05-4C33-A712-12D7745526A8}" name="Washington State Common Measure Set for Health Care Quality and Cost_x000a__x000a_Version Date: CY 2018" dataDxfId="1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docx"/><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edicaid.gov/state-resource-center/medicaid-state-technical-assistance/health-home-information-resource-center/downloads/2020-health-home-core-set.pdf" TargetMode="External"/><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3" Type="http://schemas.openxmlformats.org/officeDocument/2006/relationships/hyperlink" Target="https://www.cms.gov/Medicare/Quality-Initiatives-Patient-Assessment-Instruments/QualityMeasures/Downloads/ACO-and-PCMH-Primary-Care-Measures.pdf" TargetMode="Externa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3.bin"/><Relationship Id="rId7" Type="http://schemas.openxmlformats.org/officeDocument/2006/relationships/hyperlink" Target="https://www.catalyze.org/product/quality-measures-matter-2/"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29" Type="http://schemas.openxmlformats.org/officeDocument/2006/relationships/hyperlink" Target="https://www.iha.org/performance-measurement/amp-program/measure-set/" TargetMode="External"/><Relationship Id="rId41" Type="http://schemas.openxmlformats.org/officeDocument/2006/relationships/image" Target="../media/image3.emf"/><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4.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s>
</file>

<file path=xl/worksheets/_rels/sheet7.xml.rels><?xml version="1.0" encoding="UTF-8" standalone="yes"?>
<Relationships xmlns="http://schemas.openxmlformats.org/package/2006/relationships"><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26" Type="http://schemas.openxmlformats.org/officeDocument/2006/relationships/hyperlink" Target="https://www.ncbi.nlm.nih.gov/pmc/articles/PMC3774052/" TargetMode="External"/><Relationship Id="rId39" Type="http://schemas.openxmlformats.org/officeDocument/2006/relationships/hyperlink" Target="https://www.marchofdimes.org/peristats/tools/prematurityprofile.aspx?reg=44." TargetMode="External"/><Relationship Id="rId21" Type="http://schemas.openxmlformats.org/officeDocument/2006/relationships/hyperlink" Target="https://www.healthaffairs.org/doi/abs/10.1377/hlthaff.2018.05381?journalCode=hlthaff." TargetMode="External"/><Relationship Id="rId34" Type="http://schemas.openxmlformats.org/officeDocument/2006/relationships/hyperlink" Target="https://ps.psychiatryonline.org/doi/full/10.1176/appi.ps.201300182."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76" Type="http://schemas.openxmlformats.org/officeDocument/2006/relationships/hyperlink" Target="https://www.cdc.gov/mmwr/volumes/70/wr/mm7008a1.htm." TargetMode="External"/><Relationship Id="rId84" Type="http://schemas.openxmlformats.org/officeDocument/2006/relationships/hyperlink" Target="https://www.ncbi.nlm.nih.gov/pmc/articles/PMC6150791/"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16" Type="http://schemas.openxmlformats.org/officeDocument/2006/relationships/hyperlink" Target="https://www.cdc.gov/nchs/data/misc/disability2001-2005.pdf" TargetMode="External"/><Relationship Id="rId29" Type="http://schemas.openxmlformats.org/officeDocument/2006/relationships/hyperlink" Target="https://health.gov/healthypeople/objectives-and-data/social-determinants-health." TargetMode="External"/><Relationship Id="rId11" Type="http://schemas.openxmlformats.org/officeDocument/2006/relationships/hyperlink" Target="https://pubmed.ncbi.nlm.nih.gov/21769588/" TargetMode="External"/><Relationship Id="rId24" Type="http://schemas.openxmlformats.org/officeDocument/2006/relationships/hyperlink" Target="https://www.ncbi.nlm.nih.gov/pmc/articles/PMC6315577/"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66" Type="http://schemas.openxmlformats.org/officeDocument/2006/relationships/hyperlink" Target="https://health.ri.gov/publications/progressreports/2010RITaskForcePrematureBirths.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 Id="rId10" Type="http://schemas.openxmlformats.org/officeDocument/2006/relationships/hyperlink" Target="https://www.cdc.gov/mmwr/volumes/68/wr/mm6834a3.htm."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5" customWidth="1"/>
    <col min="2" max="2" width="5.7109375" style="60" customWidth="1"/>
    <col min="3" max="3" width="5.42578125" style="60" customWidth="1"/>
    <col min="4" max="4" width="134.85546875" style="60" customWidth="1"/>
    <col min="5" max="16384" width="8.85546875" style="60"/>
  </cols>
  <sheetData>
    <row r="1" spans="1:6" s="74" customFormat="1" ht="89.1" customHeight="1">
      <c r="A1" s="270" t="s">
        <v>583</v>
      </c>
      <c r="B1" s="270"/>
      <c r="C1" s="270"/>
      <c r="D1" s="270"/>
    </row>
    <row r="2" spans="1:6" s="79" customFormat="1" ht="51" customHeight="1">
      <c r="A2" s="78"/>
      <c r="B2" s="274" t="s">
        <v>2152</v>
      </c>
      <c r="C2" s="274"/>
      <c r="D2" s="274"/>
    </row>
    <row r="3" spans="1:6" s="24" customFormat="1" ht="124.5" customHeight="1">
      <c r="A3" s="61"/>
      <c r="B3" s="268" t="s">
        <v>605</v>
      </c>
      <c r="C3" s="268"/>
      <c r="D3" s="268"/>
    </row>
    <row r="4" spans="1:6" s="24" customFormat="1" ht="87.95" customHeight="1">
      <c r="A4" s="61"/>
      <c r="B4" s="273" t="s">
        <v>1858</v>
      </c>
      <c r="C4" s="273"/>
      <c r="D4" s="273"/>
    </row>
    <row r="5" spans="1:6" s="24" customFormat="1" ht="57.75" customHeight="1" thickBot="1">
      <c r="A5" s="61"/>
      <c r="B5" s="261" t="s">
        <v>2140</v>
      </c>
      <c r="C5" s="261"/>
      <c r="D5" s="261"/>
    </row>
    <row r="6" spans="1:6" s="87" customFormat="1" ht="62.1" customHeight="1" thickTop="1">
      <c r="B6" s="269" t="s">
        <v>602</v>
      </c>
      <c r="C6" s="269"/>
      <c r="D6" s="269"/>
    </row>
    <row r="7" spans="1:6" s="84" customFormat="1" ht="35.1" customHeight="1">
      <c r="B7" s="271" t="s">
        <v>664</v>
      </c>
      <c r="C7" s="271"/>
      <c r="D7" s="271"/>
    </row>
    <row r="8" spans="1:6" s="84" customFormat="1" ht="35.1" customHeight="1">
      <c r="B8" s="271" t="s">
        <v>665</v>
      </c>
      <c r="C8" s="271"/>
      <c r="D8" s="271"/>
    </row>
    <row r="9" spans="1:6" s="84" customFormat="1" ht="35.1" customHeight="1">
      <c r="B9" s="267" t="s">
        <v>666</v>
      </c>
      <c r="C9" s="267"/>
      <c r="D9" s="267"/>
      <c r="F9" s="110"/>
    </row>
    <row r="10" spans="1:6" s="84" customFormat="1" ht="35.1" customHeight="1">
      <c r="B10" s="271" t="s">
        <v>667</v>
      </c>
      <c r="C10" s="271"/>
      <c r="D10" s="271"/>
    </row>
    <row r="11" spans="1:6" s="85" customFormat="1" ht="30" customHeight="1">
      <c r="B11" s="86"/>
      <c r="C11" s="86"/>
    </row>
    <row r="12" spans="1:6" s="88" customFormat="1" ht="30" customHeight="1" thickBot="1">
      <c r="A12" s="272"/>
      <c r="B12" s="272"/>
      <c r="C12" s="272"/>
      <c r="D12" s="272"/>
    </row>
    <row r="13" spans="1:6" s="68" customFormat="1" ht="69.95" customHeight="1" thickTop="1">
      <c r="A13" s="262" t="s">
        <v>603</v>
      </c>
      <c r="B13" s="262"/>
      <c r="C13" s="262"/>
      <c r="D13" s="262"/>
    </row>
    <row r="14" spans="1:6" s="67" customFormat="1" ht="39.950000000000003" customHeight="1">
      <c r="A14" s="66"/>
      <c r="B14" s="265" t="s">
        <v>600</v>
      </c>
      <c r="C14" s="265"/>
      <c r="D14" s="265"/>
    </row>
    <row r="15" spans="1:6" s="64" customFormat="1" ht="198.95" customHeight="1" thickBot="1">
      <c r="A15" s="63"/>
      <c r="B15" s="257" t="s">
        <v>2143</v>
      </c>
      <c r="C15" s="257"/>
      <c r="D15" s="257"/>
    </row>
    <row r="16" spans="1:6" s="68" customFormat="1" ht="69.95" customHeight="1" thickTop="1">
      <c r="A16" s="262" t="s">
        <v>584</v>
      </c>
      <c r="B16" s="262"/>
      <c r="C16" s="262"/>
      <c r="D16" s="262"/>
    </row>
    <row r="17" spans="1:6" s="64" customFormat="1" ht="39.950000000000003" customHeight="1">
      <c r="A17" s="63"/>
      <c r="B17" s="265" t="s">
        <v>599</v>
      </c>
      <c r="C17" s="265"/>
      <c r="D17" s="265"/>
    </row>
    <row r="18" spans="1:6" s="68" customFormat="1" ht="129.75" customHeight="1">
      <c r="A18" s="63"/>
      <c r="B18" s="257" t="s">
        <v>2198</v>
      </c>
      <c r="C18" s="257"/>
      <c r="D18" s="257"/>
    </row>
    <row r="19" spans="1:6" s="68" customFormat="1" ht="179.25" customHeight="1">
      <c r="A19" s="63"/>
      <c r="B19" s="263" t="s">
        <v>2142</v>
      </c>
      <c r="C19" s="263"/>
      <c r="D19" s="263"/>
      <c r="E19" s="70"/>
      <c r="F19" s="70"/>
    </row>
    <row r="20" spans="1:6" s="68" customFormat="1" ht="156" customHeight="1" thickBot="1">
      <c r="A20" s="63"/>
      <c r="B20" s="263" t="s">
        <v>2003</v>
      </c>
      <c r="C20" s="263"/>
      <c r="D20" s="263"/>
    </row>
    <row r="21" spans="1:6" s="68" customFormat="1" ht="69.95" customHeight="1" thickTop="1">
      <c r="A21" s="262" t="s">
        <v>2125</v>
      </c>
      <c r="B21" s="262"/>
      <c r="C21" s="262"/>
      <c r="D21" s="262"/>
    </row>
    <row r="22" spans="1:6" s="64" customFormat="1" ht="39.950000000000003" customHeight="1">
      <c r="A22" s="63"/>
      <c r="B22" s="265" t="s">
        <v>598</v>
      </c>
      <c r="C22" s="265"/>
      <c r="D22" s="265"/>
    </row>
    <row r="23" spans="1:6" s="64" customFormat="1" ht="75" customHeight="1">
      <c r="A23" s="63"/>
      <c r="B23" s="257" t="s">
        <v>2126</v>
      </c>
      <c r="C23" s="257"/>
      <c r="D23" s="257"/>
    </row>
    <row r="24" spans="1:6" s="64" customFormat="1" ht="61.5" customHeight="1">
      <c r="A24" s="63"/>
      <c r="B24" s="142"/>
      <c r="C24" s="142"/>
      <c r="D24" s="73" t="s">
        <v>2110</v>
      </c>
    </row>
    <row r="25" spans="1:6" s="64" customFormat="1" ht="61.5" customHeight="1">
      <c r="A25" s="63"/>
      <c r="B25" s="142"/>
      <c r="C25" s="142"/>
      <c r="D25" s="73" t="s">
        <v>2111</v>
      </c>
    </row>
    <row r="26" spans="1:6" s="64" customFormat="1" ht="61.5" customHeight="1">
      <c r="A26" s="63"/>
      <c r="B26" s="142"/>
      <c r="C26" s="142"/>
      <c r="D26" s="73" t="s">
        <v>2112</v>
      </c>
    </row>
    <row r="27" spans="1:6" s="64" customFormat="1" ht="61.5" customHeight="1">
      <c r="A27" s="63"/>
      <c r="B27" s="142"/>
      <c r="C27" s="142"/>
      <c r="D27" s="73" t="s">
        <v>2113</v>
      </c>
    </row>
    <row r="28" spans="1:6" s="64" customFormat="1" ht="60.75" customHeight="1">
      <c r="A28" s="63"/>
      <c r="B28" s="142"/>
      <c r="C28" s="142"/>
      <c r="D28" s="73" t="s">
        <v>2114</v>
      </c>
    </row>
    <row r="29" spans="1:6" s="64" customFormat="1" ht="76.5" customHeight="1">
      <c r="A29" s="63"/>
      <c r="B29" s="257" t="s">
        <v>2005</v>
      </c>
      <c r="C29" s="257"/>
      <c r="D29" s="257"/>
    </row>
    <row r="30" spans="1:6" s="64" customFormat="1" ht="75" customHeight="1">
      <c r="A30" s="63"/>
      <c r="B30" s="257" t="s">
        <v>601</v>
      </c>
      <c r="C30" s="257"/>
      <c r="D30" s="257"/>
    </row>
    <row r="31" spans="1:6" s="64" customFormat="1" ht="30" customHeight="1">
      <c r="A31" s="63"/>
      <c r="B31" s="72"/>
      <c r="C31" s="72"/>
      <c r="D31" s="72"/>
    </row>
    <row r="32" spans="1:6" s="71" customFormat="1" ht="123" customHeight="1">
      <c r="A32" s="63"/>
      <c r="B32" s="65" t="s">
        <v>585</v>
      </c>
      <c r="C32" s="266" t="s">
        <v>2139</v>
      </c>
      <c r="D32" s="266"/>
    </row>
    <row r="33" spans="1:4" s="71" customFormat="1" ht="30.95" customHeight="1">
      <c r="A33" s="69"/>
      <c r="B33" s="65"/>
      <c r="C33" s="70"/>
      <c r="D33" s="73" t="s">
        <v>2115</v>
      </c>
    </row>
    <row r="34" spans="1:4" s="71" customFormat="1" ht="30.95" customHeight="1">
      <c r="A34" s="69"/>
      <c r="B34" s="65"/>
      <c r="C34" s="70"/>
      <c r="D34" s="73" t="s">
        <v>2116</v>
      </c>
    </row>
    <row r="35" spans="1:4" s="71" customFormat="1" ht="30.95" customHeight="1">
      <c r="A35" s="69"/>
      <c r="B35" s="65"/>
      <c r="C35" s="70"/>
      <c r="D35" s="73" t="s">
        <v>2117</v>
      </c>
    </row>
    <row r="36" spans="1:4" s="71" customFormat="1" ht="30.95" customHeight="1">
      <c r="A36" s="69"/>
      <c r="B36" s="65"/>
      <c r="C36" s="70"/>
      <c r="D36" s="73" t="s">
        <v>2118</v>
      </c>
    </row>
    <row r="37" spans="1:4" s="71" customFormat="1" ht="30.95" customHeight="1">
      <c r="A37" s="69"/>
      <c r="B37" s="65"/>
      <c r="C37" s="140"/>
      <c r="D37" s="73" t="s">
        <v>2119</v>
      </c>
    </row>
    <row r="38" spans="1:4" s="71" customFormat="1" ht="30.95" customHeight="1">
      <c r="A38" s="69"/>
      <c r="B38" s="65"/>
      <c r="C38" s="140"/>
      <c r="D38" s="73" t="s">
        <v>2120</v>
      </c>
    </row>
    <row r="39" spans="1:4" s="71" customFormat="1" ht="30.95" customHeight="1">
      <c r="A39" s="69"/>
      <c r="B39" s="65"/>
      <c r="C39" s="140"/>
      <c r="D39" s="73" t="s">
        <v>2121</v>
      </c>
    </row>
    <row r="40" spans="1:4" s="71" customFormat="1" ht="30.95" customHeight="1">
      <c r="A40" s="69"/>
      <c r="B40" s="65"/>
      <c r="C40" s="140"/>
      <c r="D40" s="73" t="s">
        <v>2122</v>
      </c>
    </row>
    <row r="41" spans="1:4" s="71" customFormat="1" ht="30.95" customHeight="1">
      <c r="A41" s="69"/>
      <c r="B41" s="65"/>
      <c r="C41" s="70"/>
      <c r="D41" s="73" t="s">
        <v>2123</v>
      </c>
    </row>
    <row r="42" spans="1:4" s="64" customFormat="1" ht="23.1" customHeight="1">
      <c r="A42" s="69"/>
      <c r="B42" s="65"/>
      <c r="C42" s="70"/>
      <c r="D42" s="73" t="s">
        <v>2124</v>
      </c>
    </row>
    <row r="43" spans="1:4" s="64" customFormat="1" ht="32.1" customHeight="1">
      <c r="A43" s="69"/>
      <c r="B43" s="65"/>
      <c r="C43" s="70"/>
      <c r="D43" s="73" t="s">
        <v>2199</v>
      </c>
    </row>
    <row r="44" spans="1:4" s="63" customFormat="1" ht="84.75" customHeight="1">
      <c r="B44" s="62"/>
      <c r="C44" s="62"/>
      <c r="D44" s="77" t="s">
        <v>1859</v>
      </c>
    </row>
    <row r="45" spans="1:4" s="67" customFormat="1" ht="81.95" customHeight="1">
      <c r="A45" s="63"/>
      <c r="B45" s="65" t="s">
        <v>586</v>
      </c>
      <c r="C45" s="266" t="s">
        <v>587</v>
      </c>
      <c r="D45" s="266"/>
    </row>
    <row r="46" spans="1:4" s="71" customFormat="1" ht="29.1" customHeight="1">
      <c r="A46" s="69"/>
      <c r="B46" s="65"/>
      <c r="C46" s="70"/>
      <c r="D46" s="73" t="s">
        <v>2115</v>
      </c>
    </row>
    <row r="47" spans="1:4" s="71" customFormat="1" ht="29.1" customHeight="1">
      <c r="A47" s="69"/>
      <c r="B47" s="65"/>
      <c r="C47" s="70"/>
      <c r="D47" s="73" t="s">
        <v>2116</v>
      </c>
    </row>
    <row r="48" spans="1:4" s="71" customFormat="1" ht="29.1" customHeight="1">
      <c r="A48" s="69"/>
      <c r="B48" s="65"/>
      <c r="C48" s="70"/>
      <c r="D48" s="73" t="s">
        <v>2117</v>
      </c>
    </row>
    <row r="49" spans="1:4" s="71" customFormat="1" ht="29.1" customHeight="1">
      <c r="A49" s="69"/>
      <c r="B49" s="65"/>
      <c r="C49" s="70"/>
      <c r="D49" s="73" t="s">
        <v>2118</v>
      </c>
    </row>
    <row r="50" spans="1:4" s="71" customFormat="1" ht="29.1" customHeight="1">
      <c r="A50" s="69"/>
      <c r="B50" s="65"/>
      <c r="C50" s="140"/>
      <c r="D50" s="73" t="s">
        <v>2119</v>
      </c>
    </row>
    <row r="51" spans="1:4" s="71" customFormat="1" ht="29.1" customHeight="1">
      <c r="A51" s="69"/>
      <c r="B51" s="65"/>
      <c r="C51" s="140"/>
      <c r="D51" s="73" t="s">
        <v>2120</v>
      </c>
    </row>
    <row r="52" spans="1:4" s="71" customFormat="1" ht="29.1" customHeight="1">
      <c r="A52" s="69"/>
      <c r="B52" s="65"/>
      <c r="C52" s="140"/>
      <c r="D52" s="73" t="s">
        <v>2121</v>
      </c>
    </row>
    <row r="53" spans="1:4" s="71" customFormat="1" ht="29.1" customHeight="1">
      <c r="A53" s="69"/>
      <c r="B53" s="65"/>
      <c r="C53" s="140"/>
      <c r="D53" s="73" t="s">
        <v>2122</v>
      </c>
    </row>
    <row r="54" spans="1:4" s="71" customFormat="1" ht="29.1" customHeight="1">
      <c r="A54" s="69"/>
      <c r="B54" s="65"/>
      <c r="C54" s="140"/>
      <c r="D54" s="73" t="s">
        <v>2123</v>
      </c>
    </row>
    <row r="55" spans="1:4" s="71" customFormat="1" ht="29.1" customHeight="1">
      <c r="A55" s="69"/>
      <c r="B55" s="65"/>
      <c r="C55" s="140"/>
      <c r="D55" s="73" t="s">
        <v>2124</v>
      </c>
    </row>
    <row r="56" spans="1:4" s="69" customFormat="1" ht="50.1" customHeight="1">
      <c r="B56" s="65"/>
      <c r="C56" s="70"/>
      <c r="D56" s="73" t="s">
        <v>2199</v>
      </c>
    </row>
    <row r="57" spans="1:4" s="67" customFormat="1" ht="35.25" customHeight="1">
      <c r="A57" s="63"/>
      <c r="B57" s="65" t="s">
        <v>588</v>
      </c>
      <c r="C57" s="266" t="s">
        <v>2127</v>
      </c>
      <c r="D57" s="266"/>
    </row>
    <row r="58" spans="1:4" s="69" customFormat="1" ht="90" customHeight="1">
      <c r="B58" s="65"/>
      <c r="C58" s="70"/>
      <c r="D58" s="73" t="s">
        <v>2128</v>
      </c>
    </row>
    <row r="59" spans="1:4" s="63" customFormat="1" ht="210" customHeight="1">
      <c r="B59" s="65" t="s">
        <v>589</v>
      </c>
      <c r="C59" s="266" t="s">
        <v>2004</v>
      </c>
      <c r="D59" s="266"/>
    </row>
    <row r="60" spans="1:4" ht="228" customHeight="1" thickBot="1">
      <c r="A60" s="63"/>
      <c r="B60" s="65" t="s">
        <v>590</v>
      </c>
      <c r="C60" s="266" t="s">
        <v>2129</v>
      </c>
      <c r="D60" s="266"/>
    </row>
    <row r="61" spans="1:4" s="68" customFormat="1" ht="69.95" customHeight="1" thickTop="1">
      <c r="A61" s="262" t="s">
        <v>591</v>
      </c>
      <c r="B61" s="262"/>
      <c r="C61" s="262"/>
      <c r="D61" s="262"/>
    </row>
    <row r="62" spans="1:4" s="64" customFormat="1" ht="39.950000000000003" customHeight="1">
      <c r="A62" s="63"/>
      <c r="B62" s="265" t="s">
        <v>598</v>
      </c>
      <c r="C62" s="265"/>
      <c r="D62" s="265"/>
    </row>
    <row r="63" spans="1:4" s="64" customFormat="1" ht="108" customHeight="1">
      <c r="A63" s="63"/>
      <c r="B63" s="257" t="s">
        <v>2131</v>
      </c>
      <c r="C63" s="257"/>
      <c r="D63" s="257"/>
    </row>
    <row r="64" spans="1:4" s="67" customFormat="1" ht="32.1" customHeight="1">
      <c r="A64" s="66"/>
      <c r="B64" s="109" t="s">
        <v>592</v>
      </c>
      <c r="C64" s="264" t="s">
        <v>2135</v>
      </c>
      <c r="D64" s="264"/>
    </row>
    <row r="65" spans="1:4" s="67" customFormat="1" ht="32.1" customHeight="1">
      <c r="A65" s="66"/>
      <c r="B65" s="109" t="s">
        <v>593</v>
      </c>
      <c r="C65" s="264" t="s">
        <v>2136</v>
      </c>
      <c r="D65" s="264"/>
    </row>
    <row r="66" spans="1:4" s="67" customFormat="1" ht="32.1" customHeight="1">
      <c r="A66" s="66"/>
      <c r="B66" s="109" t="s">
        <v>594</v>
      </c>
      <c r="C66" s="264" t="s">
        <v>2137</v>
      </c>
      <c r="D66" s="264"/>
    </row>
    <row r="67" spans="1:4" s="63" customFormat="1" ht="73.5" customHeight="1">
      <c r="A67" s="66"/>
      <c r="B67" s="109" t="s">
        <v>595</v>
      </c>
      <c r="C67" s="258" t="s">
        <v>2132</v>
      </c>
      <c r="D67" s="258"/>
    </row>
    <row r="68" spans="1:4" s="63" customFormat="1" ht="63" customHeight="1">
      <c r="A68" s="66"/>
      <c r="B68" s="109" t="s">
        <v>596</v>
      </c>
      <c r="C68" s="258" t="s">
        <v>2133</v>
      </c>
      <c r="D68" s="258"/>
    </row>
    <row r="69" spans="1:4" ht="63" customHeight="1">
      <c r="B69" s="109" t="s">
        <v>597</v>
      </c>
      <c r="C69" s="258" t="s">
        <v>2134</v>
      </c>
      <c r="D69" s="258"/>
    </row>
    <row r="70" spans="1:4" ht="63" customHeight="1">
      <c r="B70" s="257" t="s">
        <v>2138</v>
      </c>
      <c r="C70" s="257"/>
      <c r="D70" s="257"/>
    </row>
    <row r="71" spans="1:4" s="64" customFormat="1" ht="141.94999999999999" customHeight="1">
      <c r="A71" s="63"/>
      <c r="B71" s="257" t="s">
        <v>2141</v>
      </c>
      <c r="C71" s="257"/>
      <c r="D71" s="257"/>
    </row>
    <row r="72" spans="1:4" s="108" customFormat="1" ht="18" customHeight="1">
      <c r="A72" s="106"/>
      <c r="B72" s="107"/>
      <c r="C72" s="107"/>
      <c r="D72" s="107"/>
    </row>
    <row r="73" spans="1:4" s="81" customFormat="1" ht="51.75" customHeight="1">
      <c r="A73" s="80"/>
      <c r="B73" s="259" t="s">
        <v>1861</v>
      </c>
      <c r="C73" s="259"/>
      <c r="D73" s="259"/>
    </row>
    <row r="74" spans="1:4" s="81" customFormat="1" ht="117" customHeight="1">
      <c r="A74" s="80"/>
      <c r="B74" s="260" t="s">
        <v>2130</v>
      </c>
      <c r="C74" s="260"/>
      <c r="D74" s="260"/>
    </row>
    <row r="75" spans="1:4" s="83" customFormat="1">
      <c r="A75" s="82"/>
    </row>
    <row r="76" spans="1:4" s="76" customFormat="1">
      <c r="A76" s="75"/>
    </row>
    <row r="77" spans="1:4" s="76" customFormat="1">
      <c r="A77" s="75"/>
    </row>
    <row r="78" spans="1:4" s="76" customFormat="1">
      <c r="A78" s="75"/>
    </row>
    <row r="79" spans="1:4" s="76" customFormat="1">
      <c r="A79" s="75"/>
    </row>
    <row r="80" spans="1:4" s="76" customFormat="1">
      <c r="A80" s="75"/>
    </row>
    <row r="81" spans="1:1" s="76" customFormat="1">
      <c r="A81" s="75"/>
    </row>
    <row r="82" spans="1:1" s="76" customFormat="1">
      <c r="A82" s="75"/>
    </row>
    <row r="83" spans="1:1" s="76" customFormat="1">
      <c r="A83" s="75"/>
    </row>
    <row r="84" spans="1:1" s="76" customFormat="1">
      <c r="A84" s="75"/>
    </row>
    <row r="85" spans="1:1" s="76" customFormat="1">
      <c r="A85" s="75"/>
    </row>
    <row r="86" spans="1:1" s="76" customFormat="1">
      <c r="A86" s="75"/>
    </row>
    <row r="87" spans="1:1" s="76" customFormat="1">
      <c r="A87" s="75"/>
    </row>
    <row r="88" spans="1:1" s="76" customFormat="1">
      <c r="A88" s="75"/>
    </row>
    <row r="89" spans="1:1" s="76" customFormat="1">
      <c r="A89" s="75"/>
    </row>
    <row r="90" spans="1:1" s="76" customFormat="1">
      <c r="A90" s="75"/>
    </row>
    <row r="91" spans="1:1" s="76" customFormat="1">
      <c r="A91" s="75"/>
    </row>
    <row r="92" spans="1:1" s="76" customFormat="1">
      <c r="A92" s="75"/>
    </row>
    <row r="93" spans="1:1" s="76" customFormat="1">
      <c r="A93" s="75"/>
    </row>
    <row r="94" spans="1:1" s="76" customFormat="1">
      <c r="A94" s="75"/>
    </row>
    <row r="95" spans="1:1" s="76" customFormat="1">
      <c r="A95" s="75"/>
    </row>
    <row r="96" spans="1:1" s="76" customFormat="1">
      <c r="A96" s="75"/>
    </row>
    <row r="97" spans="1:1" s="76" customFormat="1">
      <c r="A97" s="75"/>
    </row>
    <row r="98" spans="1:1" s="76" customFormat="1">
      <c r="A98" s="75"/>
    </row>
    <row r="99" spans="1:1" s="76" customFormat="1">
      <c r="A99" s="75"/>
    </row>
    <row r="100" spans="1:1" s="76" customFormat="1">
      <c r="A100" s="75"/>
    </row>
    <row r="101" spans="1:1" s="76" customFormat="1">
      <c r="A101" s="75"/>
    </row>
    <row r="102" spans="1:1" s="76" customFormat="1">
      <c r="A102" s="75"/>
    </row>
    <row r="103" spans="1:1" s="76" customFormat="1">
      <c r="A103" s="75"/>
    </row>
    <row r="104" spans="1:1" s="76" customFormat="1">
      <c r="A104" s="75"/>
    </row>
    <row r="105" spans="1:1" s="76" customFormat="1">
      <c r="A105" s="75"/>
    </row>
    <row r="106" spans="1:1" s="76" customFormat="1">
      <c r="A106" s="75"/>
    </row>
    <row r="107" spans="1:1" s="76" customFormat="1">
      <c r="A107" s="75"/>
    </row>
    <row r="108" spans="1:1" s="76" customFormat="1">
      <c r="A108" s="75"/>
    </row>
    <row r="109" spans="1:1" s="76" customFormat="1">
      <c r="A109" s="75"/>
    </row>
    <row r="110" spans="1:1" s="76" customFormat="1">
      <c r="A110" s="75"/>
    </row>
    <row r="111" spans="1:1" s="76" customFormat="1">
      <c r="A111" s="75"/>
    </row>
    <row r="112" spans="1:1" s="76" customFormat="1">
      <c r="A112" s="75"/>
    </row>
    <row r="113" spans="1:1" s="76" customFormat="1">
      <c r="A113" s="75"/>
    </row>
    <row r="114" spans="1:1" s="76" customFormat="1">
      <c r="A114" s="75"/>
    </row>
    <row r="115" spans="1:1" s="76" customFormat="1">
      <c r="A115" s="75"/>
    </row>
    <row r="116" spans="1:1" s="76" customFormat="1">
      <c r="A116" s="75"/>
    </row>
    <row r="117" spans="1:1" s="76" customFormat="1">
      <c r="A117" s="75"/>
    </row>
    <row r="118" spans="1:1" s="76" customFormat="1">
      <c r="A118" s="75"/>
    </row>
    <row r="119" spans="1:1" s="76" customFormat="1">
      <c r="A119" s="75"/>
    </row>
    <row r="120" spans="1:1" s="76" customFormat="1">
      <c r="A120" s="75"/>
    </row>
    <row r="121" spans="1:1" s="76" customFormat="1">
      <c r="A121" s="75"/>
    </row>
    <row r="122" spans="1:1" s="76" customFormat="1">
      <c r="A122" s="75"/>
    </row>
    <row r="123" spans="1:1" s="76" customFormat="1">
      <c r="A123" s="75"/>
    </row>
    <row r="124" spans="1:1" s="76" customFormat="1">
      <c r="A124" s="75"/>
    </row>
    <row r="125" spans="1:1" s="76" customFormat="1">
      <c r="A125" s="75"/>
    </row>
    <row r="126" spans="1:1" s="76" customFormat="1">
      <c r="A126" s="75"/>
    </row>
    <row r="127" spans="1:1" s="76" customFormat="1">
      <c r="A127" s="75"/>
    </row>
    <row r="128" spans="1:1" s="76" customFormat="1">
      <c r="A128" s="75"/>
    </row>
    <row r="129" spans="1:1" s="76" customFormat="1">
      <c r="A129" s="75"/>
    </row>
    <row r="130" spans="1:1" s="76" customFormat="1">
      <c r="A130" s="75"/>
    </row>
    <row r="131" spans="1:1" s="76" customFormat="1">
      <c r="A131" s="75"/>
    </row>
    <row r="132" spans="1:1" s="76" customFormat="1">
      <c r="A132" s="75"/>
    </row>
    <row r="133" spans="1:1" s="76" customFormat="1">
      <c r="A133" s="75"/>
    </row>
    <row r="134" spans="1:1" s="76" customFormat="1">
      <c r="A134" s="75"/>
    </row>
    <row r="135" spans="1:1" s="76" customFormat="1">
      <c r="A135" s="75"/>
    </row>
    <row r="136" spans="1:1" s="76" customFormat="1">
      <c r="A136" s="75"/>
    </row>
    <row r="137" spans="1:1" s="76" customFormat="1">
      <c r="A137" s="75"/>
    </row>
    <row r="138" spans="1:1" s="76" customFormat="1">
      <c r="A138" s="75"/>
    </row>
    <row r="139" spans="1:1" s="76" customFormat="1">
      <c r="A139" s="75"/>
    </row>
  </sheetData>
  <mergeCells count="42">
    <mergeCell ref="B9:D9"/>
    <mergeCell ref="B3:D3"/>
    <mergeCell ref="B6:D6"/>
    <mergeCell ref="B15:D15"/>
    <mergeCell ref="A1:D1"/>
    <mergeCell ref="B7:D7"/>
    <mergeCell ref="B8:D8"/>
    <mergeCell ref="B10:D10"/>
    <mergeCell ref="A12:D12"/>
    <mergeCell ref="B14:D14"/>
    <mergeCell ref="B4:D4"/>
    <mergeCell ref="B2:D2"/>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5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7" customWidth="1"/>
    <col min="5" max="5" width="15.28515625" style="7" customWidth="1"/>
    <col min="6" max="12" width="17.42578125" style="8" customWidth="1"/>
    <col min="13" max="13" width="19.7109375" style="7" bestFit="1" customWidth="1"/>
    <col min="14" max="14" width="18.140625" style="7"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278" t="s">
        <v>23</v>
      </c>
      <c r="B1" s="279"/>
      <c r="C1" s="279"/>
      <c r="D1" s="279"/>
      <c r="E1" s="20" t="s">
        <v>22</v>
      </c>
      <c r="F1" s="275" t="s">
        <v>108</v>
      </c>
      <c r="G1" s="276"/>
      <c r="H1" s="276"/>
      <c r="I1" s="276"/>
      <c r="J1" s="276"/>
      <c r="K1" s="276"/>
      <c r="L1" s="276"/>
      <c r="M1" s="277" t="s">
        <v>24</v>
      </c>
      <c r="N1" s="276"/>
      <c r="O1" s="276"/>
      <c r="P1" s="276"/>
      <c r="Q1" s="276"/>
      <c r="R1" s="276"/>
      <c r="S1" s="276"/>
      <c r="T1" s="276"/>
      <c r="U1" s="276"/>
      <c r="V1" s="276"/>
    </row>
    <row r="2" spans="1:22" s="19" customFormat="1" ht="199.5">
      <c r="A2" s="14" t="s">
        <v>14</v>
      </c>
      <c r="B2" s="15" t="s">
        <v>0</v>
      </c>
      <c r="C2" s="15" t="s">
        <v>25</v>
      </c>
      <c r="D2" s="16" t="s">
        <v>3</v>
      </c>
      <c r="E2" s="17" t="s">
        <v>17</v>
      </c>
      <c r="F2" s="18" t="s">
        <v>109</v>
      </c>
      <c r="G2" s="18" t="s">
        <v>110</v>
      </c>
      <c r="H2" s="18" t="s">
        <v>111</v>
      </c>
      <c r="I2" s="18" t="s">
        <v>114</v>
      </c>
      <c r="J2" s="18" t="s">
        <v>115</v>
      </c>
      <c r="K2" s="18" t="s">
        <v>112</v>
      </c>
      <c r="L2" s="18" t="s">
        <v>113</v>
      </c>
      <c r="M2" s="18" t="s">
        <v>117</v>
      </c>
      <c r="N2" s="18" t="s">
        <v>118</v>
      </c>
      <c r="O2" s="18" t="s">
        <v>119</v>
      </c>
      <c r="P2" s="18" t="s">
        <v>120</v>
      </c>
      <c r="Q2" s="18" t="s">
        <v>121</v>
      </c>
      <c r="R2" s="18" t="s">
        <v>122</v>
      </c>
      <c r="S2" s="18" t="s">
        <v>123</v>
      </c>
      <c r="T2" s="18" t="s">
        <v>124</v>
      </c>
      <c r="U2" s="18" t="s">
        <v>125</v>
      </c>
      <c r="V2" s="18" t="s">
        <v>126</v>
      </c>
    </row>
    <row r="3" spans="1:22">
      <c r="A3" s="3" t="e">
        <f>Table1[[#This Row],['# for order]]</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60">
      <c r="A5" s="3">
        <f>Table1[[#This Row],['# for order]]</f>
        <v>14</v>
      </c>
      <c r="B5" s="2" t="str">
        <f>Table1[[#This Row],[Measure Name]]</f>
        <v>Adherence to Antipsychotic Medications for Individuals with Schizophrenia</v>
      </c>
      <c r="C5" s="21"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30">
      <c r="A6" s="3">
        <f>Table1[[#This Row],['# for order]]</f>
        <v>0</v>
      </c>
      <c r="B6" s="2" t="str">
        <f>Table1[[#This Row],[Measure Name]]</f>
        <v>Adolescent Transition and Transfer to Adult Services (concept)</v>
      </c>
      <c r="C6" s="21"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56</v>
      </c>
      <c r="B7" s="2" t="str">
        <f>Table1[[#This Row],[Measure Name]]</f>
        <v>Adolescent Well-Care Visit</v>
      </c>
      <c r="C7" s="21"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23</v>
      </c>
      <c r="B8" s="2" t="str">
        <f>Table1[[#This Row],[Measure Name]]</f>
        <v>Screening for Clinical Depression and Follow-Up Plan</v>
      </c>
      <c r="C8" s="21"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21"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60">
      <c r="A10" s="3">
        <f>Table1[[#This Row],['# for order]]</f>
        <v>65</v>
      </c>
      <c r="B10" s="2" t="str">
        <f>Table1[[#This Row],[Measure Name]]</f>
        <v>30-Day All-Cause Unplanned Readmission following Psychiatric Hospitalization in an Inpatient Psychiatric Facility (IPF)</v>
      </c>
      <c r="C10" s="21">
        <f>Table1[[#This Row],[NQF Number]]</f>
        <v>2860</v>
      </c>
      <c r="D10" s="3" t="str">
        <f>Table1[[#This Row],[Steward]]</f>
        <v>Centers for Medicare &amp; Medicaid Services</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 for order]]</f>
        <v>15</v>
      </c>
      <c r="B11" s="2" t="str">
        <f>Table1[[#This Row],[Measure Name]]</f>
        <v>Adult Major Depressive Disorder (MDD): Coordination of Care of Patients with Specific Comorbid Conditions</v>
      </c>
      <c r="C11" s="21" t="str">
        <f>Table1[[#This Row],[NQF Number]]</f>
        <v>NA</v>
      </c>
      <c r="D11" s="3" t="str">
        <f>Table1[[#This Row],[Steward]]</f>
        <v>American Psychological Association</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165">
      <c r="A12" s="3">
        <f>Table1[[#This Row],['# for order]]</f>
        <v>16</v>
      </c>
      <c r="B12" s="2" t="str">
        <f>Table1[[#This Row],[Measure Name]]</f>
        <v>Adult Major Depressive Disorder (MDD): Suicide Risk Assessment</v>
      </c>
      <c r="C12" s="21" t="str">
        <f>Table1[[#This Row],[NQF Number]]</f>
        <v>0104</v>
      </c>
      <c r="D12" s="3" t="str">
        <f>Table1[[#This Row],[Steward]]</f>
        <v>AMA-PCPI (American Medical Association-convened Physician Consortium for Performance Improvement)</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c r="A13" s="3">
        <f>Table1[[#This Row],['# for order]]</f>
        <v>0</v>
      </c>
      <c r="B13" s="2" t="str">
        <f>Table1[[#This Row],[Measure Name]]</f>
        <v>Advance Care Plan</v>
      </c>
      <c r="C13" s="21" t="str">
        <f>Table1[[#This Row],[NQF Number]]</f>
        <v>0326</v>
      </c>
      <c r="D13" s="3" t="str">
        <f>Table1[[#This Row],[Steward]]</f>
        <v>CMS</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5">
      <c r="A14" s="3">
        <f>Table1[[#This Row],['# for order]]</f>
        <v>0</v>
      </c>
      <c r="B14" s="2" t="str">
        <f>Table1[[#This Row],[Measure Name]]</f>
        <v>Alcohol and Drug Misuse: Screening, Brief Intervention and Referral for Treatment (SBIRT)</v>
      </c>
      <c r="C14" s="21"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ht="75">
      <c r="A15" s="3">
        <f>Table1[[#This Row],['# for order]]</f>
        <v>48</v>
      </c>
      <c r="B15" s="2" t="str">
        <f>Table1[[#This Row],[Measure Name]]</f>
        <v>Alcohol &amp; Other Drug Use Disorder Treatment Provided or Offered at Discharge (SUB-3) and 
Alcohol &amp; Other Drug Use Disorder Treatment at Discharge (SUB-3a)</v>
      </c>
      <c r="C15" s="21" t="str">
        <f>Table1[[#This Row],[NQF Number]]</f>
        <v>1664</v>
      </c>
      <c r="D15" s="3" t="str">
        <f>Table1[[#This Row],[Steward]]</f>
        <v>The Joint Commission</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 for order]]</f>
        <v>83</v>
      </c>
      <c r="B16" s="2" t="str">
        <f>Table1[[#This Row],[Measure Name]]</f>
        <v>Annual Dental Visits</v>
      </c>
      <c r="C16" s="21"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180">
      <c r="A17" s="3">
        <f>Table1[[#This Row],['# for order]]</f>
        <v>33</v>
      </c>
      <c r="B17"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7" s="21">
        <f>Table1[[#This Row],[NQF Number]]</f>
        <v>753</v>
      </c>
      <c r="D17" s="3" t="str">
        <f>Table1[[#This Row],[Steward]]</f>
        <v>Center for Disease Control and Prevention</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60">
      <c r="A18" s="3">
        <f>Table1[[#This Row],['# for order]]</f>
        <v>75</v>
      </c>
      <c r="B18" s="2" t="str">
        <f>Table1[[#This Row],[Measure Name]]</f>
        <v>Antidepressant Medication Management</v>
      </c>
      <c r="C18" s="21" t="str">
        <f>Table1[[#This Row],[NQF Number]]</f>
        <v>0105</v>
      </c>
      <c r="D18" s="3" t="str">
        <f>Table1[[#This Row],[Steward]]</f>
        <v>National Committee for Quality Assurance</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65">
      <c r="A19" s="3">
        <f>Table1[[#This Row],['# for order]]</f>
        <v>50</v>
      </c>
      <c r="B19" s="2" t="str">
        <f>Table1[[#This Row],[Measure Name]]</f>
        <v>Behavioral Health Risk Assessment Screenings</v>
      </c>
      <c r="C19" s="21" t="str">
        <f>Table1[[#This Row],[NQF Number]]</f>
        <v>NA</v>
      </c>
      <c r="D19" s="3" t="str">
        <f>Table1[[#This Row],[Steward]]</f>
        <v>AMA-PCPI (American Medical Association-convened Physician Consortium for Performance Improvement)</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60">
      <c r="A20" s="3">
        <f>Table1[[#This Row],['# for order]]</f>
        <v>6</v>
      </c>
      <c r="B20" s="2" t="str">
        <f>Table1[[#This Row],[Measure Name]]</f>
        <v>CAHPS® Clinician/Group Surveys - (Adult Primary Care, Pediatric Care, and Specialist Care Surveys)</v>
      </c>
      <c r="C20" s="21"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50">
      <c r="A21" s="3">
        <f>Table1[[#This Row],['# for order]]</f>
        <v>5</v>
      </c>
      <c r="B21" s="2" t="str">
        <f>Table1[[#This Row],[Measure Name]]</f>
        <v>CAHPS® Survey for Accountable Care Organizations (ACOs) Participating in Medicare Initiatives</v>
      </c>
      <c r="C21" s="21"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 for order]]</f>
        <v>9</v>
      </c>
      <c r="B22" s="2" t="str">
        <f>Table1[[#This Row],[Measure Name]]</f>
        <v>Breast Cancer Screening</v>
      </c>
      <c r="C22" s="21" t="str">
        <f>Table1[[#This Row],[NQF Number]]</f>
        <v>2372</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60">
      <c r="A23" s="3">
        <f>Table1[[#This Row],['# for order]]</f>
        <v>37</v>
      </c>
      <c r="B23" s="2" t="str">
        <f>Table1[[#This Row],[Measure Name]]</f>
        <v>CAUTI: Cather-Associated Urinary Tract Infection (HAI-2)</v>
      </c>
      <c r="C23" s="21" t="str">
        <f>Table1[[#This Row],[NQF Number]]</f>
        <v>0138</v>
      </c>
      <c r="D23" s="3" t="str">
        <f>Table1[[#This Row],[Steward]]</f>
        <v>Center for Disease Control and Prevention</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57</v>
      </c>
      <c r="B24" s="2" t="str">
        <f>Table1[[#This Row],[Measure Name]]</f>
        <v>Cervical Cancer Screening</v>
      </c>
      <c r="C24" s="21" t="str">
        <f>Table1[[#This Row],[NQF Number]]</f>
        <v>0032</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21"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30">
      <c r="A26" s="3">
        <f>Table1[[#This Row],['# for order]]</f>
        <v>41</v>
      </c>
      <c r="B26" s="2" t="str">
        <f>Table1[[#This Row],[Measure Name]]</f>
        <v>Cesarean Rate for Nulliparous Singleton Vertex (PC-02)</v>
      </c>
      <c r="C26" s="21" t="str">
        <f>Table1[[#This Row],[NQF Number]]</f>
        <v>0471</v>
      </c>
      <c r="D26" s="3" t="str">
        <f>Table1[[#This Row],[Steward]]</f>
        <v>The Joint Commission</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165">
      <c r="A27" s="3">
        <f>Table1[[#This Row],['# for order]]</f>
        <v>17</v>
      </c>
      <c r="B27" s="2" t="str">
        <f>Table1[[#This Row],[Measure Name]]</f>
        <v>Child and Adolescent Major Depressive Disorder: Suicide Risk Assessment</v>
      </c>
      <c r="C27" s="21" t="str">
        <f>Table1[[#This Row],[NQF Number]]</f>
        <v>1365</v>
      </c>
      <c r="D27" s="3" t="str">
        <f>Table1[[#This Row],[Steward]]</f>
        <v>AMA-PCPI (American Medical Association-convened Physician Consortium for Performance Improvement)</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0</v>
      </c>
      <c r="B28" s="2" t="str">
        <f>Table1[[#This Row],[Measure Name]]</f>
        <v>Child and Adolescent Well-Care Visits</v>
      </c>
      <c r="C28" s="21" t="str">
        <f>Table1[[#This Row],[NQF Number]]</f>
        <v>NA</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58</v>
      </c>
      <c r="B29" s="2" t="str">
        <f>Table1[[#This Row],[Measure Name]]</f>
        <v>Childhood Immunization Status (Combo 10)</v>
      </c>
      <c r="C29" s="21"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60">
      <c r="A30" s="3">
        <f>Table1[[#This Row],['# for order]]</f>
        <v>59</v>
      </c>
      <c r="B30" s="2" t="str">
        <f>Table1[[#This Row],[Measure Name]]</f>
        <v>Chlamydia Screening</v>
      </c>
      <c r="C30" s="21" t="str">
        <f>Table1[[#This Row],[NQF Number]]</f>
        <v>0033</v>
      </c>
      <c r="D30" s="3" t="str">
        <f>Table1[[#This Row],[Steward]]</f>
        <v>National Committee for Quality Assurance</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60">
      <c r="A31" s="3">
        <f>Table1[[#This Row],['# for order]]</f>
        <v>36</v>
      </c>
      <c r="B31" s="2" t="str">
        <f>Table1[[#This Row],[Measure Name]]</f>
        <v>CLABSI: Central Line-Associated Blood Stream Infection (HAI-1)</v>
      </c>
      <c r="C31" s="21" t="str">
        <f>Table1[[#This Row],[NQF Number]]</f>
        <v>0139</v>
      </c>
      <c r="D31" s="3" t="str">
        <f>Table1[[#This Row],[Steward]]</f>
        <v>Center for Disease Control and Prevention</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80</v>
      </c>
      <c r="B32" s="2" t="str">
        <f>Table1[[#This Row],[Measure Name]]</f>
        <v>Comprehensive Diabetes Care: Blood Pressure Control (&lt;140/90 mm Hg)</v>
      </c>
      <c r="C32" s="21" t="str">
        <f>Table1[[#This Row],[NQF Number]]</f>
        <v>0061</v>
      </c>
      <c r="D32" s="3" t="str">
        <f>Table1[[#This Row],[Steward]]</f>
        <v>National Committee for Quality Assurance</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39</v>
      </c>
      <c r="B33" s="2" t="str">
        <f>Table1[[#This Row],[Measure Name]]</f>
        <v>Clostridium Difficile (C.diff.) Infections (HAI-6)</v>
      </c>
      <c r="C33" s="21" t="str">
        <f>Table1[[#This Row],[NQF Number]]</f>
        <v>1717</v>
      </c>
      <c r="D33" s="3" t="str">
        <f>Table1[[#This Row],[Steward]]</f>
        <v>Center for Disease Control and Prevention</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10</v>
      </c>
      <c r="B34" s="2" t="str">
        <f>Table1[[#This Row],[Measure Name]]</f>
        <v>Colorectal Cancer Screening</v>
      </c>
      <c r="C34" s="21" t="str">
        <f>Table1[[#This Row],[NQF Number]]</f>
        <v>0034</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60">
      <c r="A35" s="3">
        <f>Table1[[#This Row],['# for order]]</f>
        <v>29</v>
      </c>
      <c r="B35" s="2" t="str">
        <f>Table1[[#This Row],[Measure Name]]</f>
        <v>Comprehensive Diabetes Care: HbA1c Poor Control (&gt;9.0%)</v>
      </c>
      <c r="C35" s="21" t="str">
        <f>Table1[[#This Row],[NQF Number]]</f>
        <v>0059</v>
      </c>
      <c r="D35" s="3" t="str">
        <f>Table1[[#This Row],[Steward]]</f>
        <v>National Committee for Quality Assurance</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60">
      <c r="A36" s="3">
        <f>Table1[[#This Row],['# for order]]</f>
        <v>30</v>
      </c>
      <c r="B36" s="2" t="str">
        <f>Table1[[#This Row],[Measure Name]]</f>
        <v>Comprehensive Diabetes Care: Medical Attention for Nephropathy</v>
      </c>
      <c r="C36" s="21" t="str">
        <f>Table1[[#This Row],[NQF Number]]</f>
        <v>0062</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28</v>
      </c>
      <c r="B37" s="2" t="str">
        <f>Table1[[#This Row],[Measure Name]]</f>
        <v>Comprehensive Diabetes Care: Eye Exam</v>
      </c>
      <c r="C37" s="21" t="str">
        <f>Table1[[#This Row],[NQF Number]]</f>
        <v>0055</v>
      </c>
      <c r="D37" s="3" t="str">
        <f>Table1[[#This Row],[Steward]]</f>
        <v>National Committee for Quality Assurance</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v>
      </c>
      <c r="B38" s="2" t="str">
        <f>Table1[[#This Row],[Measure Name]]</f>
        <v>Comprehensive Diabetes Care: HbA1c Control (&lt;8.0%)</v>
      </c>
      <c r="C38" s="21" t="str">
        <f>Table1[[#This Row],[NQF Number]]</f>
        <v>0575</v>
      </c>
      <c r="D38" s="3" t="str">
        <f>Table1[[#This Row],[Steward]]</f>
        <v>National Committee for Quality Assurance</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45">
      <c r="A39" s="3">
        <f>Table1[[#This Row],['# for order]]</f>
        <v>18</v>
      </c>
      <c r="B39" s="2" t="str">
        <f>Table1[[#This Row],[Measure Name]]</f>
        <v>Concurrent Use of Opioids and Benzodiazepines</v>
      </c>
      <c r="C39" s="21">
        <f>Table1[[#This Row],[NQF Number]]</f>
        <v>3389</v>
      </c>
      <c r="D39" s="3" t="str">
        <f>Table1[[#This Row],[Steward]]</f>
        <v>Pharmacy Quality Alliance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60">
      <c r="A40" s="3">
        <f>Table1[[#This Row],['# for order]]</f>
        <v>4</v>
      </c>
      <c r="B40" s="2" t="str">
        <f>Table1[[#This Row],[Measure Name]]</f>
        <v>Controlling High Blood Pressure</v>
      </c>
      <c r="C40" s="21" t="str">
        <f>Table1[[#This Row],[NQF Number]]</f>
        <v>0018</v>
      </c>
      <c r="D40" s="3" t="str">
        <f>Table1[[#This Row],[Steward]]</f>
        <v>National Committee for Quality Assurance</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5">
      <c r="A41" s="3">
        <f>Table1[[#This Row],['# for order]]</f>
        <v>71</v>
      </c>
      <c r="B41" s="2" t="str">
        <f>Table1[[#This Row],[Measure Name]]</f>
        <v>Depression Screening (Postpartum Care)</v>
      </c>
      <c r="C41" s="21" t="str">
        <f>Table1[[#This Row],[NQF Number]]</f>
        <v>NA</v>
      </c>
      <c r="D41" s="3" t="str">
        <f>Table1[[#This Row],[Steward]]</f>
        <v>Women &amp; Infants Hospital</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60">
      <c r="A42" s="3">
        <f>Table1[[#This Row],['# for order]]</f>
        <v>0</v>
      </c>
      <c r="B42" s="2" t="str">
        <f>Table1[[#This Row],[Measure Name]]</f>
        <v>Depression Remission at Six Months</v>
      </c>
      <c r="C42" s="21" t="str">
        <f>Table1[[#This Row],[NQF Number]]</f>
        <v>0711</v>
      </c>
      <c r="D42" s="3" t="str">
        <f>Table1[[#This Row],[Steward]]</f>
        <v>Minnesota Community Management</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 for order]]</f>
        <v>19</v>
      </c>
      <c r="B43" s="2" t="str">
        <f>Table1[[#This Row],[Measure Name]]</f>
        <v>Depression Remission or Response for Adolescents and Adults</v>
      </c>
      <c r="C43" s="21" t="str">
        <f>Table1[[#This Row],[NQF Number]]</f>
        <v>NA</v>
      </c>
      <c r="D43" s="3" t="str">
        <f>Table1[[#This Row],[Steward]]</f>
        <v>National Committee for Quality Assurance</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 for order]]</f>
        <v>76</v>
      </c>
      <c r="B44" s="2" t="str">
        <f>Table1[[#This Row],[Measure Name]]</f>
        <v>Depression Screening and Follow-Up for Adolescents and Adults</v>
      </c>
      <c r="C44" s="21" t="str">
        <f>Table1[[#This Row],[NQF Number]]</f>
        <v>NA</v>
      </c>
      <c r="D44" s="3" t="str">
        <f>Table1[[#This Row],[Steward]]</f>
        <v>National Committee for Quality Assurance</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60">
      <c r="A45" s="3">
        <f>Table1[[#This Row],['# for order]]</f>
        <v>11</v>
      </c>
      <c r="B45" s="2" t="str">
        <f>Table1[[#This Row],[Measure Name]]</f>
        <v>Developmental Screening in the First Three Years of Life</v>
      </c>
      <c r="C45" s="21" t="str">
        <f>Table1[[#This Row],[NQF Number]]</f>
        <v>1448</v>
      </c>
      <c r="D45" s="3" t="str">
        <f>Table1[[#This Row],[Steward]]</f>
        <v>Oregon Health &amp; Science University</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73</v>
      </c>
      <c r="B46" s="2" t="str">
        <f>Table1[[#This Row],[Measure Name]]</f>
        <v>Diabetes Screening for People with Schizophrenia or Bipolar Disorder who Are Using Antipsychotic Medications</v>
      </c>
      <c r="C46" s="21" t="str">
        <f>Table1[[#This Row],[NQF Number]]</f>
        <v>1932</v>
      </c>
      <c r="D46" s="3" t="str">
        <f>Table1[[#This Row],[Steward]]</f>
        <v>National Committee for Quality Assurance</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30">
      <c r="A47" s="3">
        <f>Table1[[#This Row],['# for order]]</f>
        <v>40</v>
      </c>
      <c r="B47" s="2" t="str">
        <f>Table1[[#This Row],[Measure Name]]</f>
        <v>Elective Delivery Prior to 39 Completed Weeks Gestation (PC-01)</v>
      </c>
      <c r="C47" s="21" t="str">
        <f>Table1[[#This Row],[NQF Number]]</f>
        <v>0469</v>
      </c>
      <c r="D47" s="3" t="str">
        <f>Table1[[#This Row],[Steward]]</f>
        <v>The Joint Commission</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63</v>
      </c>
      <c r="B48" s="2" t="str">
        <f>Table1[[#This Row],[Measure Name]]</f>
        <v>Emergency Department (ED) Visits per 1,000</v>
      </c>
      <c r="C48" s="21"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30">
      <c r="A49" s="3">
        <f>Table1[[#This Row],['# for order]]</f>
        <v>42</v>
      </c>
      <c r="B49" s="2" t="str">
        <f>Table1[[#This Row],[Measure Name]]</f>
        <v>Exclusive Breast Milk Feeding (PC-05)</v>
      </c>
      <c r="C49" s="21" t="str">
        <f>Table1[[#This Row],[NQF Number]]</f>
        <v>0480</v>
      </c>
      <c r="D49" s="3" t="str">
        <f>Table1[[#This Row],[Steward]]</f>
        <v>The Joint Commission</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45">
      <c r="A50" s="3">
        <f>Table1[[#This Row],['# for order]]</f>
        <v>78</v>
      </c>
      <c r="B50" s="2" t="str">
        <f>Table1[[#This Row],[Measure Name]]</f>
        <v>Fluoride Varnish</v>
      </c>
      <c r="C50" s="21" t="str">
        <f>Table1[[#This Row],[NQF Number]]</f>
        <v>NA</v>
      </c>
      <c r="D50" s="3" t="str">
        <f>Table1[[#This Row],[Steward]]</f>
        <v>RI Department of Health</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60">
      <c r="A51" s="3">
        <f>Table1[[#This Row],['# for order]]</f>
        <v>34</v>
      </c>
      <c r="B51" s="2" t="str">
        <f>Table1[[#This Row],[Measure Name]]</f>
        <v>Follow-Up After Emergency Department Visit for Alcohol and Other Drug Dependence</v>
      </c>
      <c r="C51" s="21" t="str">
        <f>Table1[[#This Row],[NQF Number]]</f>
        <v>3488</v>
      </c>
      <c r="D51" s="3" t="str">
        <f>Table1[[#This Row],[Steward]]</f>
        <v>National Committee for Quality Assurance</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60">
      <c r="A52" s="3">
        <f>Table1[[#This Row],['# for order]]</f>
        <v>35</v>
      </c>
      <c r="B52" s="2" t="str">
        <f>Table1[[#This Row],[Measure Name]]</f>
        <v>Follow-Up After Emergency Department Visit for Mental Illness</v>
      </c>
      <c r="C52" s="21" t="str">
        <f>Table1[[#This Row],[NQF Number]]</f>
        <v>3489</v>
      </c>
      <c r="D52" s="3" t="str">
        <f>Table1[[#This Row],[Steward]]</f>
        <v>National Committee for Quality Assurance</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60">
      <c r="A53" s="3">
        <f>Table1[[#This Row],['# for order]]</f>
        <v>2</v>
      </c>
      <c r="B53" s="2" t="str">
        <f>Table1[[#This Row],[Measure Name]]</f>
        <v>Follow-Up After Hospitalization for Mental Illness (7-Day)</v>
      </c>
      <c r="C53" s="21" t="str">
        <f>Table1[[#This Row],[NQF Number]]</f>
        <v>NA</v>
      </c>
      <c r="D53" s="3" t="str">
        <f>Table1[[#This Row],[Steward]]</f>
        <v>Centers for Medicare &amp; Medicaid Services</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20</v>
      </c>
      <c r="B54" s="2" t="str">
        <f>Table1[[#This Row],[Measure Name]]</f>
        <v>Follow-Up Care for Children Prescribed ADHD Medication</v>
      </c>
      <c r="C54" s="21" t="str">
        <f>Table1[[#This Row],[NQF Number]]</f>
        <v>0108</v>
      </c>
      <c r="D54" s="3" t="str">
        <f>Table1[[#This Row],[Steward]]</f>
        <v>National Committee for Quality Assurance</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 for order]]</f>
        <v>81</v>
      </c>
      <c r="B55" s="2" t="str">
        <f>Table1[[#This Row],[Measure Name]]</f>
        <v>Frequency of Ongoing Prenatal Care</v>
      </c>
      <c r="C55" s="21" t="str">
        <f>Table1[[#This Row],[NQF Number]]</f>
        <v>1391</v>
      </c>
      <c r="D55" s="3" t="str">
        <f>Table1[[#This Row],[Steward]]</f>
        <v>National Committee for Quality Assurance</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1</v>
      </c>
      <c r="B56" s="2" t="str">
        <f>Table1[[#This Row],[Measure Name]]</f>
        <v>Follow-Up After Hospitalization for Mental Illness (7-Day)</v>
      </c>
      <c r="C56" s="21">
        <f>Table1[[#This Row],[NQF Number]]</f>
        <v>576</v>
      </c>
      <c r="D56" s="3" t="str">
        <f>Table1[[#This Row],[Steward]]</f>
        <v>National Committee for Quality Assurance</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60">
      <c r="A57" s="3">
        <f>Table1[[#This Row],['# for order]]</f>
        <v>43</v>
      </c>
      <c r="B57" s="2" t="str">
        <f>Table1[[#This Row],[Measure Name]]</f>
        <v>Heart Attack Readmit (READM-30-AMI)</v>
      </c>
      <c r="C57" s="21" t="str">
        <f>Table1[[#This Row],[NQF Number]]</f>
        <v>0505</v>
      </c>
      <c r="D57" s="3" t="str">
        <f>Table1[[#This Row],[Steward]]</f>
        <v>Centers for Medicare &amp; Medicaid Services</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44</v>
      </c>
      <c r="B58" s="2" t="str">
        <f>Table1[[#This Row],[Measure Name]]</f>
        <v>Heart Failure Readmit (READM-30-HF)</v>
      </c>
      <c r="C58" s="21" t="str">
        <f>Table1[[#This Row],[NQF Number]]</f>
        <v>0330</v>
      </c>
      <c r="D58" s="3" t="str">
        <f>Table1[[#This Row],[Steward]]</f>
        <v>Centers for Medicare &amp; Medicaid Services</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32</v>
      </c>
      <c r="B59" s="2" t="str">
        <f>Table1[[#This Row],[Measure Name]]</f>
        <v>HCAHPS</v>
      </c>
      <c r="C59" s="21" t="str">
        <f>Table1[[#This Row],[NQF Number]]</f>
        <v>0166</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45</v>
      </c>
      <c r="B60" s="2" t="str">
        <f>Table1[[#This Row],[Measure Name]]</f>
        <v>Hospital-wide Readmit (READM-30-HOSP-WIDE)</v>
      </c>
      <c r="C60" s="21" t="str">
        <f>Table1[[#This Row],[NQF Number]]</f>
        <v>1789</v>
      </c>
      <c r="D60" s="3" t="str">
        <f>Table1[[#This Row],[Steward]]</f>
        <v>Centers for Medicare &amp; Medicaid Services</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30">
      <c r="A61" s="3">
        <f>Table1[[#This Row],['# for order]]</f>
        <v>0</v>
      </c>
      <c r="B61" s="2" t="str">
        <f>Table1[[#This Row],[Measure Name]]</f>
        <v>Hours of physical restraint use (HBIPS-2)</v>
      </c>
      <c r="C61" s="21" t="str">
        <f>Table1[[#This Row],[NQF Number]]</f>
        <v>0640</v>
      </c>
      <c r="D61" s="3" t="str">
        <f>Table1[[#This Row],[Steward]]</f>
        <v>The Joint Commission</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30">
      <c r="A62" s="3">
        <f>Table1[[#This Row],['# for order]]</f>
        <v>0</v>
      </c>
      <c r="B62" s="2" t="str">
        <f>Table1[[#This Row],[Measure Name]]</f>
        <v>Hours of seclusion use (HBIPS-3)</v>
      </c>
      <c r="C62" s="21" t="str">
        <f>Table1[[#This Row],[NQF Number]]</f>
        <v>0641</v>
      </c>
      <c r="D62" s="3" t="str">
        <f>Table1[[#This Row],[Steward]]</f>
        <v>The Joint Commission</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60</v>
      </c>
      <c r="B63" s="2" t="str">
        <f>Table1[[#This Row],[Measure Name]]</f>
        <v>Immunizations for Adolescents (Combo 2)</v>
      </c>
      <c r="C63" s="21" t="str">
        <f>Table1[[#This Row],[NQF Number]]</f>
        <v>1407</v>
      </c>
      <c r="D63" s="3" t="str">
        <f>Table1[[#This Row],[Steward]]</f>
        <v>National Committee for Quality Assurance</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75">
      <c r="B68" s="10"/>
      <c r="C68" s="10"/>
    </row>
  </sheetData>
  <mergeCells count="3">
    <mergeCell ref="F1:L1"/>
    <mergeCell ref="M1:V1"/>
    <mergeCell ref="A1:D1"/>
  </mergeCells>
  <conditionalFormatting sqref="F3:N3 A64:N1048576 A3:E63 F4:L60 N4:N60 A2:L2 M4:M63">
    <cfRule type="cellIs" dxfId="360" priority="9" operator="equal">
      <formula>"?"</formula>
    </cfRule>
  </conditionalFormatting>
  <conditionalFormatting sqref="F61:L62 N61:N62">
    <cfRule type="cellIs" dxfId="359" priority="7" operator="equal">
      <formula>"?"</formula>
    </cfRule>
  </conditionalFormatting>
  <conditionalFormatting sqref="F1">
    <cfRule type="cellIs" dxfId="358" priority="5" operator="equal">
      <formula>"?"</formula>
    </cfRule>
  </conditionalFormatting>
  <conditionalFormatting sqref="M1">
    <cfRule type="cellIs" dxfId="357" priority="4" operator="equal">
      <formula>"?"</formula>
    </cfRule>
  </conditionalFormatting>
  <conditionalFormatting sqref="A1">
    <cfRule type="cellIs" dxfId="356" priority="3" operator="equal">
      <formula>"?"</formula>
    </cfRule>
  </conditionalFormatting>
  <conditionalFormatting sqref="M2:V2">
    <cfRule type="cellIs" dxfId="355"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AA106"/>
  <sheetViews>
    <sheetView tabSelected="1" topLeftCell="B1" zoomScale="55" zoomScaleNormal="55" workbookViewId="0">
      <pane xSplit="4" ySplit="4" topLeftCell="Q103" activePane="bottomRight" state="frozen"/>
      <selection activeCell="B1" sqref="B1"/>
      <selection pane="topRight" activeCell="F1" sqref="F1"/>
      <selection pane="bottomLeft" activeCell="B5" sqref="B5"/>
      <selection pane="bottomRight" activeCell="S115" sqref="S115"/>
    </sheetView>
  </sheetViews>
  <sheetFormatPr defaultColWidth="8.85546875" defaultRowHeight="15"/>
  <cols>
    <col min="1" max="1" width="14.140625" style="253" hidden="1" customWidth="1"/>
    <col min="2" max="2" width="8.140625" style="253" bestFit="1" customWidth="1"/>
    <col min="3" max="3" width="39" style="254" customWidth="1"/>
    <col min="4" max="5" width="15.7109375" style="255" customWidth="1"/>
    <col min="6" max="6" width="15.7109375" style="242" customWidth="1"/>
    <col min="7" max="7" width="45.7109375" style="242" customWidth="1"/>
    <col min="8" max="10" width="15.7109375" style="242" customWidth="1"/>
    <col min="11" max="11" width="15.7109375" style="255" customWidth="1"/>
    <col min="12" max="13" width="15.7109375" style="242" customWidth="1"/>
    <col min="14" max="14" width="75.7109375" style="242" customWidth="1"/>
    <col min="15" max="15" width="60" style="242" customWidth="1"/>
    <col min="16" max="16" width="55.140625" style="242" customWidth="1"/>
    <col min="17" max="17" width="87.7109375" style="242" customWidth="1"/>
    <col min="18" max="18" width="49.7109375" style="242" customWidth="1"/>
    <col min="19" max="20" width="17" style="242" customWidth="1"/>
    <col min="21" max="25" width="15.5703125" style="209" customWidth="1"/>
    <col min="26" max="27" width="19.42578125" style="209" customWidth="1"/>
    <col min="28" max="16384" width="8.85546875" style="209"/>
  </cols>
  <sheetData>
    <row r="1" spans="1:27" ht="50.25" customHeight="1" thickBot="1">
      <c r="A1" s="283" t="s">
        <v>2261</v>
      </c>
      <c r="B1" s="284"/>
      <c r="C1" s="284"/>
      <c r="D1" s="284"/>
      <c r="E1" s="284"/>
      <c r="F1" s="284"/>
      <c r="G1" s="284"/>
      <c r="H1" s="285" t="s">
        <v>4291</v>
      </c>
      <c r="I1" s="285"/>
      <c r="J1" s="285"/>
      <c r="K1" s="285"/>
      <c r="L1" s="285"/>
      <c r="M1" s="216"/>
      <c r="N1" s="285" t="s">
        <v>4409</v>
      </c>
      <c r="O1" s="285"/>
      <c r="P1" s="217"/>
      <c r="Q1" s="217"/>
      <c r="R1" s="217"/>
      <c r="S1" s="217"/>
      <c r="T1" s="217"/>
      <c r="U1" s="217"/>
      <c r="V1" s="217"/>
      <c r="W1" s="217"/>
      <c r="X1" s="217"/>
      <c r="Y1" s="217"/>
      <c r="Z1" s="217"/>
      <c r="AA1" s="217"/>
    </row>
    <row r="2" spans="1:27" ht="87" hidden="1" customHeight="1" thickTop="1">
      <c r="A2" s="286"/>
      <c r="B2" s="287"/>
      <c r="C2" s="287"/>
      <c r="D2" s="288"/>
      <c r="E2" s="218"/>
      <c r="F2" s="289" t="s">
        <v>4218</v>
      </c>
      <c r="G2" s="289"/>
      <c r="H2" s="289"/>
      <c r="I2" s="289"/>
      <c r="J2" s="289"/>
      <c r="K2" s="289"/>
      <c r="L2" s="290"/>
      <c r="M2" s="219"/>
      <c r="N2" s="219"/>
      <c r="O2" s="219"/>
      <c r="P2" s="220"/>
      <c r="Q2" s="220"/>
      <c r="R2" s="220"/>
      <c r="S2" s="220"/>
      <c r="T2" s="220"/>
      <c r="U2" s="220"/>
      <c r="V2" s="220"/>
      <c r="W2" s="220"/>
      <c r="X2" s="220"/>
      <c r="Y2" s="220"/>
      <c r="Z2" s="220"/>
      <c r="AA2" s="220"/>
    </row>
    <row r="3" spans="1:27" ht="39.75" customHeight="1" thickTop="1">
      <c r="A3" s="210"/>
      <c r="B3" s="209"/>
      <c r="C3" s="209"/>
      <c r="D3" s="209"/>
      <c r="E3" s="209"/>
      <c r="F3" s="209"/>
      <c r="G3" s="209"/>
      <c r="H3" s="209"/>
      <c r="I3" s="209"/>
      <c r="J3" s="209"/>
      <c r="K3" s="209"/>
      <c r="L3" s="209"/>
      <c r="M3" s="209"/>
      <c r="N3" s="209"/>
      <c r="O3" s="209"/>
      <c r="P3" s="209"/>
      <c r="Q3" s="209"/>
      <c r="R3" s="209"/>
      <c r="S3" s="209"/>
      <c r="T3" s="209"/>
      <c r="U3" s="280" t="s">
        <v>4408</v>
      </c>
      <c r="V3" s="281"/>
      <c r="W3" s="281"/>
      <c r="X3" s="281"/>
      <c r="Y3" s="281"/>
      <c r="Z3" s="281"/>
      <c r="AA3" s="282"/>
    </row>
    <row r="4" spans="1:27" ht="90" customHeight="1">
      <c r="A4" s="221" t="s">
        <v>2259</v>
      </c>
      <c r="B4" s="221" t="s">
        <v>14</v>
      </c>
      <c r="C4" s="222" t="s">
        <v>0</v>
      </c>
      <c r="D4" s="222" t="s">
        <v>25</v>
      </c>
      <c r="E4" s="222" t="s">
        <v>3230</v>
      </c>
      <c r="F4" s="223" t="s">
        <v>3</v>
      </c>
      <c r="G4" s="223" t="s">
        <v>27</v>
      </c>
      <c r="H4" s="223" t="s">
        <v>2</v>
      </c>
      <c r="I4" s="223" t="s">
        <v>1869</v>
      </c>
      <c r="J4" s="223" t="s">
        <v>1930</v>
      </c>
      <c r="K4" s="223" t="s">
        <v>1870</v>
      </c>
      <c r="L4" s="223" t="s">
        <v>4</v>
      </c>
      <c r="M4" s="224" t="s">
        <v>3097</v>
      </c>
      <c r="N4" s="225" t="s">
        <v>313</v>
      </c>
      <c r="O4" s="225" t="s">
        <v>2201</v>
      </c>
      <c r="P4" s="175" t="s">
        <v>3196</v>
      </c>
      <c r="Q4" s="211" t="s">
        <v>4342</v>
      </c>
      <c r="R4" s="226" t="s">
        <v>4327</v>
      </c>
      <c r="S4" s="226" t="s">
        <v>4328</v>
      </c>
      <c r="T4" s="256" t="s">
        <v>3162</v>
      </c>
      <c r="U4" s="227" t="s">
        <v>3163</v>
      </c>
      <c r="V4" s="227" t="s">
        <v>3164</v>
      </c>
      <c r="W4" s="227" t="s">
        <v>3165</v>
      </c>
      <c r="X4" s="227" t="s">
        <v>3166</v>
      </c>
      <c r="Y4" s="227" t="s">
        <v>3185</v>
      </c>
      <c r="Z4" s="227" t="s">
        <v>3167</v>
      </c>
      <c r="AA4" s="227" t="s">
        <v>3168</v>
      </c>
    </row>
    <row r="5" spans="1:27" ht="113.25" hidden="1" customHeight="1">
      <c r="A5" s="228">
        <v>14</v>
      </c>
      <c r="B5" s="228"/>
      <c r="C5" s="229" t="s">
        <v>839</v>
      </c>
      <c r="D5" s="229" t="s">
        <v>1309</v>
      </c>
      <c r="E5" s="229" t="s">
        <v>2279</v>
      </c>
      <c r="F5" s="230" t="s">
        <v>1639</v>
      </c>
      <c r="G5" s="231" t="s">
        <v>1519</v>
      </c>
      <c r="H5" s="232" t="s">
        <v>1928</v>
      </c>
      <c r="I5" s="232" t="s">
        <v>1888</v>
      </c>
      <c r="J5" s="232" t="s">
        <v>1873</v>
      </c>
      <c r="K5" s="232" t="s">
        <v>1880</v>
      </c>
      <c r="L5" s="233" t="s">
        <v>1746</v>
      </c>
      <c r="M5" s="233" t="s">
        <v>3098</v>
      </c>
      <c r="N5" s="234" t="s">
        <v>4219</v>
      </c>
      <c r="O5" s="232"/>
      <c r="P5" s="176" t="s">
        <v>3198</v>
      </c>
      <c r="Q5" s="177"/>
      <c r="R5" s="233"/>
      <c r="S5" s="235"/>
      <c r="T5" s="233" t="s">
        <v>7</v>
      </c>
      <c r="U5" s="233"/>
      <c r="V5" s="233"/>
      <c r="W5" s="233"/>
      <c r="X5" s="233"/>
      <c r="Y5" s="233"/>
      <c r="Z5" s="233"/>
      <c r="AA5" s="233"/>
    </row>
    <row r="6" spans="1:27" ht="113.25" hidden="1" customHeight="1">
      <c r="A6" s="228"/>
      <c r="B6" s="228"/>
      <c r="C6" s="236" t="s">
        <v>3108</v>
      </c>
      <c r="D6" s="236" t="s">
        <v>97</v>
      </c>
      <c r="E6" s="236" t="s">
        <v>97</v>
      </c>
      <c r="F6" s="232" t="s">
        <v>1255</v>
      </c>
      <c r="G6" s="231" t="s">
        <v>1255</v>
      </c>
      <c r="H6" s="232" t="s">
        <v>1255</v>
      </c>
      <c r="I6" s="232" t="s">
        <v>1255</v>
      </c>
      <c r="J6" s="232" t="s">
        <v>1255</v>
      </c>
      <c r="K6" s="232" t="s">
        <v>2251</v>
      </c>
      <c r="L6" s="233" t="s">
        <v>1255</v>
      </c>
      <c r="M6" s="233"/>
      <c r="N6" s="234" t="s">
        <v>4220</v>
      </c>
      <c r="O6" s="237"/>
      <c r="P6" s="235"/>
      <c r="Q6" s="235"/>
      <c r="R6" s="235"/>
      <c r="S6" s="235"/>
      <c r="T6" s="235" t="s">
        <v>7</v>
      </c>
      <c r="U6" s="238"/>
      <c r="V6" s="238"/>
      <c r="W6" s="238"/>
      <c r="X6" s="238"/>
      <c r="Y6" s="238"/>
      <c r="Z6" s="238"/>
      <c r="AA6" s="238"/>
    </row>
    <row r="7" spans="1:27" ht="113.25" hidden="1" customHeight="1">
      <c r="A7" s="228">
        <v>56</v>
      </c>
      <c r="B7" s="228"/>
      <c r="C7" s="236" t="s">
        <v>1710</v>
      </c>
      <c r="D7" s="236" t="s">
        <v>97</v>
      </c>
      <c r="E7" s="236" t="s">
        <v>97</v>
      </c>
      <c r="F7" s="232" t="s">
        <v>1960</v>
      </c>
      <c r="G7" s="231" t="s">
        <v>1464</v>
      </c>
      <c r="H7" s="232" t="s">
        <v>1882</v>
      </c>
      <c r="I7" s="232" t="s">
        <v>97</v>
      </c>
      <c r="J7" s="232" t="s">
        <v>1873</v>
      </c>
      <c r="K7" s="232" t="s">
        <v>2251</v>
      </c>
      <c r="L7" s="233" t="s">
        <v>5</v>
      </c>
      <c r="M7" s="233" t="s">
        <v>3098</v>
      </c>
      <c r="N7" s="234" t="s">
        <v>4221</v>
      </c>
      <c r="O7" s="237"/>
      <c r="P7" s="212" t="s">
        <v>3116</v>
      </c>
      <c r="Q7" s="213"/>
      <c r="R7" s="214" t="s">
        <v>3171</v>
      </c>
      <c r="S7" s="238" t="s">
        <v>3174</v>
      </c>
      <c r="T7" s="238" t="s">
        <v>7</v>
      </c>
      <c r="U7" s="238"/>
      <c r="V7" s="238"/>
      <c r="W7" s="238"/>
      <c r="X7" s="238"/>
      <c r="Y7" s="238"/>
      <c r="Z7" s="238"/>
      <c r="AA7" s="238"/>
    </row>
    <row r="8" spans="1:27" ht="113.25" hidden="1" customHeight="1">
      <c r="A8" s="228">
        <v>23</v>
      </c>
      <c r="B8" s="228"/>
      <c r="C8" s="236" t="s">
        <v>142</v>
      </c>
      <c r="D8" s="236" t="s">
        <v>43</v>
      </c>
      <c r="E8" s="236" t="s">
        <v>2279</v>
      </c>
      <c r="F8" s="232" t="s">
        <v>1639</v>
      </c>
      <c r="G8" s="231" t="s">
        <v>1401</v>
      </c>
      <c r="H8" s="232" t="s">
        <v>2297</v>
      </c>
      <c r="I8" s="232" t="s">
        <v>1888</v>
      </c>
      <c r="J8" s="232" t="s">
        <v>1873</v>
      </c>
      <c r="K8" s="232" t="s">
        <v>2252</v>
      </c>
      <c r="L8" s="233" t="s">
        <v>1746</v>
      </c>
      <c r="M8" s="233" t="s">
        <v>3098</v>
      </c>
      <c r="N8" s="234" t="s">
        <v>4222</v>
      </c>
      <c r="O8" s="232" t="s">
        <v>4223</v>
      </c>
      <c r="P8" s="212" t="s">
        <v>3150</v>
      </c>
      <c r="Q8" s="215"/>
      <c r="R8" s="233" t="s">
        <v>4333</v>
      </c>
      <c r="S8" s="235" t="s">
        <v>3184</v>
      </c>
      <c r="T8" s="233" t="s">
        <v>7</v>
      </c>
      <c r="U8" s="238"/>
      <c r="V8" s="238"/>
      <c r="W8" s="233"/>
      <c r="X8" s="233"/>
      <c r="Y8" s="233"/>
      <c r="Z8" s="233"/>
      <c r="AA8" s="233"/>
    </row>
    <row r="9" spans="1:27" ht="150" hidden="1" customHeight="1">
      <c r="A9" s="228">
        <v>8</v>
      </c>
      <c r="B9" s="228"/>
      <c r="C9" s="236" t="s">
        <v>1841</v>
      </c>
      <c r="D9" s="236" t="s">
        <v>97</v>
      </c>
      <c r="E9" s="236" t="s">
        <v>97</v>
      </c>
      <c r="F9" s="247" t="s">
        <v>1960</v>
      </c>
      <c r="G9" s="246" t="s">
        <v>2211</v>
      </c>
      <c r="H9" s="247" t="s">
        <v>1882</v>
      </c>
      <c r="I9" s="247" t="s">
        <v>1881</v>
      </c>
      <c r="J9" s="247" t="s">
        <v>1873</v>
      </c>
      <c r="K9" s="247" t="s">
        <v>1880</v>
      </c>
      <c r="L9" s="235" t="s">
        <v>2224</v>
      </c>
      <c r="M9" s="235" t="s">
        <v>3098</v>
      </c>
      <c r="N9" s="248" t="s">
        <v>4224</v>
      </c>
      <c r="O9" s="249"/>
      <c r="P9" s="308" t="s">
        <v>3118</v>
      </c>
      <c r="Q9" s="309"/>
      <c r="R9" s="214" t="s">
        <v>3172</v>
      </c>
      <c r="S9" s="310" t="s">
        <v>3169</v>
      </c>
      <c r="T9" s="310" t="s">
        <v>7</v>
      </c>
      <c r="U9" s="310"/>
      <c r="V9" s="310"/>
      <c r="W9" s="310"/>
      <c r="X9" s="310"/>
      <c r="Y9" s="310"/>
      <c r="Z9" s="310"/>
      <c r="AA9" s="310"/>
    </row>
    <row r="10" spans="1:27" ht="332.25">
      <c r="A10" s="228">
        <v>65</v>
      </c>
      <c r="B10" s="228">
        <v>1</v>
      </c>
      <c r="C10" s="236" t="s">
        <v>3197</v>
      </c>
      <c r="D10" s="239">
        <v>2860</v>
      </c>
      <c r="E10" s="303" t="s">
        <v>2279</v>
      </c>
      <c r="F10" s="321" t="s">
        <v>1639</v>
      </c>
      <c r="G10" s="322" t="s">
        <v>1767</v>
      </c>
      <c r="H10" s="321" t="s">
        <v>1906</v>
      </c>
      <c r="I10" s="321" t="s">
        <v>1890</v>
      </c>
      <c r="J10" s="321" t="s">
        <v>1879</v>
      </c>
      <c r="K10" s="321" t="s">
        <v>1880</v>
      </c>
      <c r="L10" s="323" t="s">
        <v>5</v>
      </c>
      <c r="M10" s="323" t="s">
        <v>3096</v>
      </c>
      <c r="N10" s="324" t="s">
        <v>4389</v>
      </c>
      <c r="O10" s="321"/>
      <c r="P10" s="325" t="s">
        <v>3153</v>
      </c>
      <c r="Q10" s="326" t="s">
        <v>4344</v>
      </c>
      <c r="R10" s="323" t="s">
        <v>4385</v>
      </c>
      <c r="S10" s="323" t="s">
        <v>3170</v>
      </c>
      <c r="T10" s="323" t="s">
        <v>1</v>
      </c>
      <c r="U10" s="323"/>
      <c r="V10" s="323"/>
      <c r="W10" s="323" t="s">
        <v>3117</v>
      </c>
      <c r="X10" s="323" t="s">
        <v>3117</v>
      </c>
      <c r="Y10" s="323"/>
      <c r="Z10" s="323"/>
      <c r="AA10" s="323"/>
    </row>
    <row r="11" spans="1:27" ht="409.5">
      <c r="A11" s="228">
        <v>15</v>
      </c>
      <c r="B11" s="228">
        <v>2</v>
      </c>
      <c r="C11" s="236" t="s">
        <v>934</v>
      </c>
      <c r="D11" s="236" t="s">
        <v>97</v>
      </c>
      <c r="E11" s="304" t="s">
        <v>97</v>
      </c>
      <c r="F11" s="321" t="s">
        <v>1950</v>
      </c>
      <c r="G11" s="322" t="s">
        <v>1799</v>
      </c>
      <c r="H11" s="321" t="s">
        <v>2212</v>
      </c>
      <c r="I11" s="321" t="s">
        <v>1888</v>
      </c>
      <c r="J11" s="321" t="s">
        <v>1873</v>
      </c>
      <c r="K11" s="321" t="s">
        <v>1880</v>
      </c>
      <c r="L11" s="323" t="s">
        <v>2224</v>
      </c>
      <c r="M11" s="323" t="s">
        <v>3098</v>
      </c>
      <c r="N11" s="324" t="s">
        <v>4411</v>
      </c>
      <c r="O11" s="321"/>
      <c r="P11" s="325" t="s">
        <v>3119</v>
      </c>
      <c r="Q11" s="326" t="s">
        <v>4345</v>
      </c>
      <c r="R11" s="323"/>
      <c r="S11" s="323"/>
      <c r="T11" s="323" t="s">
        <v>1</v>
      </c>
      <c r="U11" s="323"/>
      <c r="V11" s="323"/>
      <c r="W11" s="323"/>
      <c r="X11" s="323"/>
      <c r="Y11" s="323"/>
      <c r="Z11" s="323" t="s">
        <v>3189</v>
      </c>
      <c r="AA11" s="323"/>
    </row>
    <row r="12" spans="1:27" ht="278.25" customHeight="1">
      <c r="A12" s="228">
        <v>16</v>
      </c>
      <c r="B12" s="228">
        <v>3</v>
      </c>
      <c r="C12" s="236" t="s">
        <v>608</v>
      </c>
      <c r="D12" s="236" t="s">
        <v>609</v>
      </c>
      <c r="E12" s="304" t="s">
        <v>2279</v>
      </c>
      <c r="F12" s="321" t="s">
        <v>1944</v>
      </c>
      <c r="G12" s="322" t="s">
        <v>1389</v>
      </c>
      <c r="H12" s="321" t="s">
        <v>4341</v>
      </c>
      <c r="I12" s="321" t="s">
        <v>1888</v>
      </c>
      <c r="J12" s="321" t="s">
        <v>1873</v>
      </c>
      <c r="K12" s="321" t="s">
        <v>1880</v>
      </c>
      <c r="L12" s="323" t="s">
        <v>314</v>
      </c>
      <c r="M12" s="323" t="s">
        <v>3098</v>
      </c>
      <c r="N12" s="324" t="s">
        <v>4225</v>
      </c>
      <c r="O12" s="321"/>
      <c r="P12" s="325" t="s">
        <v>3199</v>
      </c>
      <c r="Q12" s="327" t="s">
        <v>4387</v>
      </c>
      <c r="R12" s="323"/>
      <c r="S12" s="323"/>
      <c r="T12" s="323" t="s">
        <v>1</v>
      </c>
      <c r="U12" s="323" t="s">
        <v>3117</v>
      </c>
      <c r="V12" s="323"/>
      <c r="W12" s="323"/>
      <c r="X12" s="323"/>
      <c r="Y12" s="323"/>
      <c r="Z12" s="323" t="s">
        <v>3117</v>
      </c>
      <c r="AA12" s="323"/>
    </row>
    <row r="13" spans="1:27" ht="150.75" customHeight="1">
      <c r="A13" s="240"/>
      <c r="B13" s="228">
        <v>4</v>
      </c>
      <c r="C13" s="236" t="s">
        <v>1321</v>
      </c>
      <c r="D13" s="239" t="s">
        <v>1019</v>
      </c>
      <c r="E13" s="303" t="s">
        <v>2279</v>
      </c>
      <c r="F13" s="321" t="s">
        <v>2009</v>
      </c>
      <c r="G13" s="323" t="s">
        <v>1600</v>
      </c>
      <c r="H13" s="323" t="s">
        <v>1917</v>
      </c>
      <c r="I13" s="323" t="s">
        <v>1890</v>
      </c>
      <c r="J13" s="323" t="s">
        <v>1873</v>
      </c>
      <c r="K13" s="323" t="s">
        <v>1885</v>
      </c>
      <c r="L13" s="323" t="s">
        <v>2224</v>
      </c>
      <c r="M13" s="323"/>
      <c r="N13" s="324" t="s">
        <v>4226</v>
      </c>
      <c r="O13" s="321"/>
      <c r="P13" s="325" t="s">
        <v>3200</v>
      </c>
      <c r="Q13" s="327" t="s">
        <v>4292</v>
      </c>
      <c r="R13" s="323"/>
      <c r="S13" s="323"/>
      <c r="T13" s="323" t="s">
        <v>1</v>
      </c>
      <c r="U13" s="323" t="s">
        <v>3117</v>
      </c>
      <c r="V13" s="323"/>
      <c r="W13" s="323"/>
      <c r="X13" s="323"/>
      <c r="Y13" s="323"/>
      <c r="Z13" s="323"/>
      <c r="AA13" s="323"/>
    </row>
    <row r="14" spans="1:27" ht="141" hidden="1" customHeight="1">
      <c r="A14" s="228"/>
      <c r="B14" s="228"/>
      <c r="C14" s="236" t="s">
        <v>2404</v>
      </c>
      <c r="D14" s="236" t="s">
        <v>97</v>
      </c>
      <c r="E14" s="236" t="s">
        <v>97</v>
      </c>
      <c r="F14" s="247" t="s">
        <v>1913</v>
      </c>
      <c r="G14" s="246" t="s">
        <v>2405</v>
      </c>
      <c r="H14" s="247" t="s">
        <v>2297</v>
      </c>
      <c r="I14" s="247" t="s">
        <v>1876</v>
      </c>
      <c r="J14" s="247" t="s">
        <v>1873</v>
      </c>
      <c r="K14" s="247" t="s">
        <v>1880</v>
      </c>
      <c r="L14" s="235" t="s">
        <v>3110</v>
      </c>
      <c r="M14" s="235"/>
      <c r="N14" s="248" t="s">
        <v>4227</v>
      </c>
      <c r="O14" s="249"/>
      <c r="P14" s="235"/>
      <c r="Q14" s="314" t="s">
        <v>3229</v>
      </c>
      <c r="R14" s="235"/>
      <c r="S14" s="235"/>
      <c r="T14" s="235" t="s">
        <v>7</v>
      </c>
      <c r="U14" s="235"/>
      <c r="V14" s="235"/>
      <c r="W14" s="235"/>
      <c r="X14" s="235"/>
      <c r="Y14" s="235"/>
      <c r="Z14" s="235"/>
      <c r="AA14" s="235"/>
    </row>
    <row r="15" spans="1:27" ht="409.5">
      <c r="A15" s="228">
        <v>48</v>
      </c>
      <c r="B15" s="228">
        <v>5</v>
      </c>
      <c r="C15" s="236" t="s">
        <v>2667</v>
      </c>
      <c r="D15" s="236" t="s">
        <v>1356</v>
      </c>
      <c r="E15" s="304" t="s">
        <v>2271</v>
      </c>
      <c r="F15" s="321" t="s">
        <v>229</v>
      </c>
      <c r="G15" s="322" t="s">
        <v>1357</v>
      </c>
      <c r="H15" s="321" t="s">
        <v>1889</v>
      </c>
      <c r="I15" s="321" t="s">
        <v>1876</v>
      </c>
      <c r="J15" s="321" t="s">
        <v>1873</v>
      </c>
      <c r="K15" s="321" t="s">
        <v>1880</v>
      </c>
      <c r="L15" s="323" t="s">
        <v>314</v>
      </c>
      <c r="M15" s="323" t="s">
        <v>3098</v>
      </c>
      <c r="N15" s="324" t="s">
        <v>4412</v>
      </c>
      <c r="O15" s="321"/>
      <c r="P15" s="325" t="s">
        <v>3201</v>
      </c>
      <c r="Q15" s="327" t="s">
        <v>4346</v>
      </c>
      <c r="R15" s="323" t="s">
        <v>3183</v>
      </c>
      <c r="S15" s="323" t="s">
        <v>4388</v>
      </c>
      <c r="T15" s="323" t="s">
        <v>1</v>
      </c>
      <c r="U15" s="323"/>
      <c r="V15" s="323"/>
      <c r="W15" s="323" t="s">
        <v>3189</v>
      </c>
      <c r="X15" s="323" t="s">
        <v>3189</v>
      </c>
      <c r="Y15" s="323"/>
      <c r="Z15" s="323"/>
      <c r="AA15" s="323"/>
    </row>
    <row r="16" spans="1:27" ht="201.75" hidden="1">
      <c r="A16" s="228">
        <v>83</v>
      </c>
      <c r="B16" s="228"/>
      <c r="C16" s="236" t="s">
        <v>1568</v>
      </c>
      <c r="D16" s="236" t="s">
        <v>208</v>
      </c>
      <c r="E16" s="236" t="s">
        <v>2271</v>
      </c>
      <c r="F16" s="247" t="s">
        <v>1960</v>
      </c>
      <c r="G16" s="246" t="s">
        <v>2752</v>
      </c>
      <c r="H16" s="247" t="s">
        <v>2297</v>
      </c>
      <c r="I16" s="247" t="s">
        <v>1896</v>
      </c>
      <c r="J16" s="247" t="s">
        <v>1873</v>
      </c>
      <c r="K16" s="247" t="s">
        <v>2360</v>
      </c>
      <c r="L16" s="235" t="s">
        <v>5</v>
      </c>
      <c r="M16" s="235" t="s">
        <v>3098</v>
      </c>
      <c r="N16" s="248" t="s">
        <v>4228</v>
      </c>
      <c r="O16" s="249"/>
      <c r="P16" s="235"/>
      <c r="Q16" s="314" t="s">
        <v>3228</v>
      </c>
      <c r="R16" s="235"/>
      <c r="S16" s="235"/>
      <c r="T16" s="235" t="s">
        <v>7</v>
      </c>
      <c r="U16" s="235"/>
      <c r="V16" s="235"/>
      <c r="W16" s="235"/>
      <c r="X16" s="235"/>
      <c r="Y16" s="235"/>
      <c r="Z16" s="235"/>
      <c r="AA16" s="235"/>
    </row>
    <row r="17" spans="1:27" ht="84" customHeight="1">
      <c r="A17" s="228">
        <v>33</v>
      </c>
      <c r="B17" s="228">
        <v>6</v>
      </c>
      <c r="C17" s="236" t="s">
        <v>1567</v>
      </c>
      <c r="D17" s="236">
        <v>753</v>
      </c>
      <c r="E17" s="304" t="s">
        <v>2279</v>
      </c>
      <c r="F17" s="321" t="s">
        <v>1959</v>
      </c>
      <c r="G17" s="322" t="s">
        <v>1445</v>
      </c>
      <c r="H17" s="321" t="s">
        <v>1889</v>
      </c>
      <c r="I17" s="321" t="s">
        <v>1890</v>
      </c>
      <c r="J17" s="321" t="s">
        <v>1879</v>
      </c>
      <c r="K17" s="321" t="s">
        <v>1880</v>
      </c>
      <c r="L17" s="323" t="s">
        <v>314</v>
      </c>
      <c r="M17" s="323" t="s">
        <v>3096</v>
      </c>
      <c r="N17" s="324" t="s">
        <v>4390</v>
      </c>
      <c r="O17" s="321"/>
      <c r="P17" s="325" t="s">
        <v>3120</v>
      </c>
      <c r="Q17" s="327" t="s">
        <v>4293</v>
      </c>
      <c r="R17" s="323" t="s">
        <v>3177</v>
      </c>
      <c r="S17" s="323" t="s">
        <v>3178</v>
      </c>
      <c r="T17" s="323" t="s">
        <v>1</v>
      </c>
      <c r="U17" s="323"/>
      <c r="V17" s="323"/>
      <c r="W17" s="323" t="s">
        <v>3117</v>
      </c>
      <c r="X17" s="323"/>
      <c r="Y17" s="323"/>
      <c r="Z17" s="323"/>
      <c r="AA17" s="323"/>
    </row>
    <row r="18" spans="1:27" ht="168.75" customHeight="1">
      <c r="A18" s="228">
        <v>75</v>
      </c>
      <c r="B18" s="228">
        <v>7</v>
      </c>
      <c r="C18" s="236" t="s">
        <v>2228</v>
      </c>
      <c r="D18" s="236" t="s">
        <v>86</v>
      </c>
      <c r="E18" s="304" t="s">
        <v>2279</v>
      </c>
      <c r="F18" s="321" t="s">
        <v>1960</v>
      </c>
      <c r="G18" s="322" t="s">
        <v>2675</v>
      </c>
      <c r="H18" s="321" t="s">
        <v>1928</v>
      </c>
      <c r="I18" s="321" t="s">
        <v>1888</v>
      </c>
      <c r="J18" s="321" t="s">
        <v>1873</v>
      </c>
      <c r="K18" s="321" t="s">
        <v>1880</v>
      </c>
      <c r="L18" s="323" t="s">
        <v>5</v>
      </c>
      <c r="M18" s="323" t="s">
        <v>3098</v>
      </c>
      <c r="N18" s="324" t="s">
        <v>4229</v>
      </c>
      <c r="O18" s="321"/>
      <c r="P18" s="325" t="s">
        <v>3121</v>
      </c>
      <c r="Q18" s="326" t="s">
        <v>4349</v>
      </c>
      <c r="R18" s="331"/>
      <c r="S18" s="323"/>
      <c r="T18" s="323" t="s">
        <v>1</v>
      </c>
      <c r="U18" s="323"/>
      <c r="V18" s="323"/>
      <c r="W18" s="323"/>
      <c r="X18" s="323"/>
      <c r="Y18" s="323"/>
      <c r="Z18" s="323" t="s">
        <v>3117</v>
      </c>
      <c r="AA18" s="323"/>
    </row>
    <row r="19" spans="1:27" ht="190.5" customHeight="1">
      <c r="A19" s="228">
        <v>50</v>
      </c>
      <c r="B19" s="228">
        <v>8</v>
      </c>
      <c r="C19" s="236" t="s">
        <v>1998</v>
      </c>
      <c r="D19" s="236" t="s">
        <v>97</v>
      </c>
      <c r="E19" s="304" t="s">
        <v>97</v>
      </c>
      <c r="F19" s="321" t="s">
        <v>1944</v>
      </c>
      <c r="G19" s="322" t="s">
        <v>2002</v>
      </c>
      <c r="H19" s="321" t="s">
        <v>4341</v>
      </c>
      <c r="I19" s="321" t="s">
        <v>1888</v>
      </c>
      <c r="J19" s="321" t="s">
        <v>1873</v>
      </c>
      <c r="K19" s="321" t="s">
        <v>1880</v>
      </c>
      <c r="L19" s="323" t="s">
        <v>6</v>
      </c>
      <c r="M19" s="323" t="s">
        <v>3098</v>
      </c>
      <c r="N19" s="328" t="s">
        <v>4401</v>
      </c>
      <c r="O19" s="321" t="s">
        <v>3107</v>
      </c>
      <c r="P19" s="325" t="s">
        <v>3122</v>
      </c>
      <c r="Q19" s="327" t="s">
        <v>4350</v>
      </c>
      <c r="R19" s="323" t="s">
        <v>3177</v>
      </c>
      <c r="S19" s="323" t="s">
        <v>3178</v>
      </c>
      <c r="T19" s="323" t="s">
        <v>1</v>
      </c>
      <c r="U19" s="323" t="s">
        <v>3117</v>
      </c>
      <c r="V19" s="323"/>
      <c r="W19" s="323"/>
      <c r="X19" s="323"/>
      <c r="Y19" s="323" t="s">
        <v>3124</v>
      </c>
      <c r="Z19" s="323"/>
      <c r="AA19" s="323"/>
    </row>
    <row r="20" spans="1:27" ht="113.25" hidden="1" customHeight="1">
      <c r="A20" s="228">
        <v>6</v>
      </c>
      <c r="B20" s="228"/>
      <c r="C20" s="236" t="s">
        <v>184</v>
      </c>
      <c r="D20" s="236" t="s">
        <v>165</v>
      </c>
      <c r="E20" s="236" t="s">
        <v>2279</v>
      </c>
      <c r="F20" s="232" t="s">
        <v>574</v>
      </c>
      <c r="G20" s="231" t="s">
        <v>1509</v>
      </c>
      <c r="H20" s="232" t="s">
        <v>1917</v>
      </c>
      <c r="I20" s="232" t="s">
        <v>97</v>
      </c>
      <c r="J20" s="232" t="s">
        <v>1877</v>
      </c>
      <c r="K20" s="232" t="s">
        <v>2250</v>
      </c>
      <c r="L20" s="233" t="s">
        <v>6</v>
      </c>
      <c r="M20" s="233" t="s">
        <v>3098</v>
      </c>
      <c r="N20" s="234" t="s">
        <v>4230</v>
      </c>
      <c r="O20" s="237"/>
      <c r="P20" s="235"/>
      <c r="Q20" s="315" t="s">
        <v>3227</v>
      </c>
      <c r="R20" s="235"/>
      <c r="S20" s="235"/>
      <c r="T20" s="235" t="s">
        <v>7</v>
      </c>
      <c r="U20" s="316"/>
      <c r="V20" s="316"/>
      <c r="W20" s="316"/>
      <c r="X20" s="316"/>
      <c r="Y20" s="316"/>
      <c r="Z20" s="316"/>
      <c r="AA20" s="316"/>
    </row>
    <row r="21" spans="1:27" ht="113.25" hidden="1" customHeight="1">
      <c r="A21" s="228">
        <v>5</v>
      </c>
      <c r="B21" s="228"/>
      <c r="C21" s="236" t="s">
        <v>1712</v>
      </c>
      <c r="D21" s="236" t="s">
        <v>97</v>
      </c>
      <c r="E21" s="236" t="s">
        <v>97</v>
      </c>
      <c r="F21" s="247" t="s">
        <v>1968</v>
      </c>
      <c r="G21" s="246" t="s">
        <v>1972</v>
      </c>
      <c r="H21" s="247" t="s">
        <v>97</v>
      </c>
      <c r="I21" s="247" t="s">
        <v>97</v>
      </c>
      <c r="J21" s="247" t="s">
        <v>1877</v>
      </c>
      <c r="K21" s="247" t="s">
        <v>97</v>
      </c>
      <c r="L21" s="235" t="s">
        <v>6</v>
      </c>
      <c r="M21" s="235" t="s">
        <v>3098</v>
      </c>
      <c r="N21" s="248" t="s">
        <v>4230</v>
      </c>
      <c r="O21" s="249"/>
      <c r="P21" s="235"/>
      <c r="Q21" s="311" t="s">
        <v>3227</v>
      </c>
      <c r="R21" s="235"/>
      <c r="S21" s="235"/>
      <c r="T21" s="235" t="s">
        <v>7</v>
      </c>
      <c r="U21" s="310"/>
      <c r="V21" s="310"/>
      <c r="W21" s="310"/>
      <c r="X21" s="310"/>
      <c r="Y21" s="310"/>
      <c r="Z21" s="310"/>
      <c r="AA21" s="310"/>
    </row>
    <row r="22" spans="1:27" ht="409.5">
      <c r="A22" s="228">
        <v>9</v>
      </c>
      <c r="B22" s="228">
        <v>9</v>
      </c>
      <c r="C22" s="236" t="s">
        <v>290</v>
      </c>
      <c r="D22" s="236" t="s">
        <v>1254</v>
      </c>
      <c r="E22" s="304" t="s">
        <v>2279</v>
      </c>
      <c r="F22" s="321" t="s">
        <v>1960</v>
      </c>
      <c r="G22" s="322" t="s">
        <v>1532</v>
      </c>
      <c r="H22" s="321" t="s">
        <v>4341</v>
      </c>
      <c r="I22" s="321" t="s">
        <v>1883</v>
      </c>
      <c r="J22" s="321" t="s">
        <v>1873</v>
      </c>
      <c r="K22" s="321" t="s">
        <v>2290</v>
      </c>
      <c r="L22" s="323" t="s">
        <v>5</v>
      </c>
      <c r="M22" s="323" t="s">
        <v>3098</v>
      </c>
      <c r="N22" s="324" t="s">
        <v>4413</v>
      </c>
      <c r="O22" s="321"/>
      <c r="P22" s="325" t="s">
        <v>3202</v>
      </c>
      <c r="Q22" s="327" t="s">
        <v>4294</v>
      </c>
      <c r="R22" s="331"/>
      <c r="S22" s="323"/>
      <c r="T22" s="323" t="s">
        <v>1</v>
      </c>
      <c r="U22" s="323"/>
      <c r="V22" s="323" t="s">
        <v>3124</v>
      </c>
      <c r="W22" s="323"/>
      <c r="X22" s="323"/>
      <c r="Y22" s="323"/>
      <c r="Z22" s="323"/>
      <c r="AA22" s="323"/>
    </row>
    <row r="23" spans="1:27" ht="113.25" customHeight="1">
      <c r="A23" s="228">
        <v>37</v>
      </c>
      <c r="B23" s="228">
        <v>10</v>
      </c>
      <c r="C23" s="236" t="s">
        <v>2765</v>
      </c>
      <c r="D23" s="236" t="s">
        <v>226</v>
      </c>
      <c r="E23" s="304" t="s">
        <v>2279</v>
      </c>
      <c r="F23" s="321" t="s">
        <v>1959</v>
      </c>
      <c r="G23" s="322" t="s">
        <v>1536</v>
      </c>
      <c r="H23" s="321" t="s">
        <v>1889</v>
      </c>
      <c r="I23" s="321" t="s">
        <v>1890</v>
      </c>
      <c r="J23" s="321" t="s">
        <v>1879</v>
      </c>
      <c r="K23" s="321" t="s">
        <v>1916</v>
      </c>
      <c r="L23" s="323" t="s">
        <v>314</v>
      </c>
      <c r="M23" s="323" t="s">
        <v>3096</v>
      </c>
      <c r="N23" s="324" t="s">
        <v>4391</v>
      </c>
      <c r="O23" s="321"/>
      <c r="P23" s="325" t="s">
        <v>3123</v>
      </c>
      <c r="Q23" s="327" t="s">
        <v>4295</v>
      </c>
      <c r="R23" s="323" t="s">
        <v>3177</v>
      </c>
      <c r="S23" s="323" t="s">
        <v>3178</v>
      </c>
      <c r="T23" s="323" t="s">
        <v>1</v>
      </c>
      <c r="U23" s="323"/>
      <c r="V23" s="323"/>
      <c r="W23" s="323" t="s">
        <v>3124</v>
      </c>
      <c r="X23" s="323"/>
      <c r="Y23" s="323"/>
      <c r="Z23" s="323"/>
      <c r="AA23" s="323"/>
    </row>
    <row r="24" spans="1:27" ht="330.75" customHeight="1">
      <c r="A24" s="228">
        <v>57</v>
      </c>
      <c r="B24" s="228">
        <v>11</v>
      </c>
      <c r="C24" s="236" t="s">
        <v>1566</v>
      </c>
      <c r="D24" s="236" t="s">
        <v>80</v>
      </c>
      <c r="E24" s="304" t="s">
        <v>2279</v>
      </c>
      <c r="F24" s="321" t="s">
        <v>1960</v>
      </c>
      <c r="G24" s="322" t="s">
        <v>2344</v>
      </c>
      <c r="H24" s="321" t="s">
        <v>4341</v>
      </c>
      <c r="I24" s="321" t="s">
        <v>1883</v>
      </c>
      <c r="J24" s="321" t="s">
        <v>1873</v>
      </c>
      <c r="K24" s="321" t="s">
        <v>1880</v>
      </c>
      <c r="L24" s="323" t="s">
        <v>2224</v>
      </c>
      <c r="M24" s="323" t="s">
        <v>3098</v>
      </c>
      <c r="N24" s="324" t="s">
        <v>4231</v>
      </c>
      <c r="O24" s="321"/>
      <c r="P24" s="325" t="s">
        <v>3125</v>
      </c>
      <c r="Q24" s="327" t="s">
        <v>4334</v>
      </c>
      <c r="R24" s="331"/>
      <c r="S24" s="323"/>
      <c r="T24" s="323" t="s">
        <v>1</v>
      </c>
      <c r="U24" s="323" t="s">
        <v>3117</v>
      </c>
      <c r="V24" s="323" t="s">
        <v>3117</v>
      </c>
      <c r="W24" s="323"/>
      <c r="X24" s="323"/>
      <c r="Y24" s="323"/>
      <c r="Z24" s="323"/>
      <c r="AA24" s="323"/>
    </row>
    <row r="25" spans="1:27" ht="113.25" hidden="1" customHeight="1">
      <c r="A25" s="228">
        <v>67</v>
      </c>
      <c r="B25" s="228"/>
      <c r="C25" s="236" t="s">
        <v>2204</v>
      </c>
      <c r="D25" s="236" t="s">
        <v>97</v>
      </c>
      <c r="E25" s="236" t="s">
        <v>97</v>
      </c>
      <c r="F25" s="247" t="s">
        <v>2205</v>
      </c>
      <c r="G25" s="246" t="s">
        <v>2213</v>
      </c>
      <c r="H25" s="247" t="s">
        <v>2212</v>
      </c>
      <c r="I25" s="247" t="s">
        <v>1901</v>
      </c>
      <c r="J25" s="247" t="s">
        <v>1879</v>
      </c>
      <c r="K25" s="247" t="s">
        <v>1880</v>
      </c>
      <c r="L25" s="235" t="s">
        <v>5</v>
      </c>
      <c r="M25" s="235" t="s">
        <v>3098</v>
      </c>
      <c r="N25" s="248" t="s">
        <v>4232</v>
      </c>
      <c r="O25" s="249"/>
      <c r="P25" s="235"/>
      <c r="Q25" s="177"/>
      <c r="R25" s="235"/>
      <c r="S25" s="235"/>
      <c r="T25" s="235" t="s">
        <v>7</v>
      </c>
      <c r="U25" s="235"/>
      <c r="V25" s="235"/>
      <c r="W25" s="235"/>
      <c r="X25" s="235"/>
      <c r="Y25" s="235"/>
      <c r="Z25" s="235"/>
      <c r="AA25" s="235"/>
    </row>
    <row r="26" spans="1:27" ht="158.25" customHeight="1">
      <c r="A26" s="228">
        <v>41</v>
      </c>
      <c r="B26" s="228">
        <v>12</v>
      </c>
      <c r="C26" s="236" t="s">
        <v>2320</v>
      </c>
      <c r="D26" s="236" t="s">
        <v>145</v>
      </c>
      <c r="E26" s="304" t="s">
        <v>2279</v>
      </c>
      <c r="F26" s="321" t="s">
        <v>229</v>
      </c>
      <c r="G26" s="322" t="s">
        <v>1417</v>
      </c>
      <c r="H26" s="321" t="s">
        <v>1889</v>
      </c>
      <c r="I26" s="321" t="s">
        <v>1901</v>
      </c>
      <c r="J26" s="321" t="s">
        <v>1879</v>
      </c>
      <c r="K26" s="321" t="s">
        <v>2252</v>
      </c>
      <c r="L26" s="323" t="s">
        <v>2224</v>
      </c>
      <c r="M26" s="323" t="s">
        <v>3098</v>
      </c>
      <c r="N26" s="324" t="s">
        <v>4402</v>
      </c>
      <c r="O26" s="321"/>
      <c r="P26" s="325" t="s">
        <v>3203</v>
      </c>
      <c r="Q26" s="327" t="s">
        <v>4296</v>
      </c>
      <c r="R26" s="323" t="s">
        <v>3177</v>
      </c>
      <c r="S26" s="323" t="s">
        <v>3178</v>
      </c>
      <c r="T26" s="323" t="s">
        <v>1</v>
      </c>
      <c r="U26" s="323" t="s">
        <v>3117</v>
      </c>
      <c r="V26" s="323"/>
      <c r="W26" s="323" t="s">
        <v>3117</v>
      </c>
      <c r="X26" s="323"/>
      <c r="Y26" s="323" t="s">
        <v>3191</v>
      </c>
      <c r="Z26" s="323"/>
      <c r="AA26" s="323"/>
    </row>
    <row r="27" spans="1:27" ht="301.5" customHeight="1">
      <c r="A27" s="228">
        <v>17</v>
      </c>
      <c r="B27" s="228">
        <v>13</v>
      </c>
      <c r="C27" s="236" t="s">
        <v>624</v>
      </c>
      <c r="D27" s="236" t="s">
        <v>668</v>
      </c>
      <c r="E27" s="304" t="s">
        <v>2279</v>
      </c>
      <c r="F27" s="321" t="s">
        <v>1944</v>
      </c>
      <c r="G27" s="322" t="s">
        <v>1446</v>
      </c>
      <c r="H27" s="321" t="s">
        <v>4341</v>
      </c>
      <c r="I27" s="321" t="s">
        <v>1888</v>
      </c>
      <c r="J27" s="321" t="s">
        <v>1873</v>
      </c>
      <c r="K27" s="321" t="s">
        <v>1874</v>
      </c>
      <c r="L27" s="323" t="s">
        <v>314</v>
      </c>
      <c r="M27" s="323" t="s">
        <v>3098</v>
      </c>
      <c r="N27" s="324" t="s">
        <v>4233</v>
      </c>
      <c r="O27" s="321"/>
      <c r="P27" s="325" t="s">
        <v>3204</v>
      </c>
      <c r="Q27" s="327" t="s">
        <v>4297</v>
      </c>
      <c r="R27" s="323"/>
      <c r="S27" s="323"/>
      <c r="T27" s="323" t="s">
        <v>1</v>
      </c>
      <c r="U27" s="323" t="s">
        <v>3117</v>
      </c>
      <c r="V27" s="323"/>
      <c r="W27" s="323"/>
      <c r="X27" s="323"/>
      <c r="Y27" s="323"/>
      <c r="Z27" s="323" t="s">
        <v>3117</v>
      </c>
      <c r="AA27" s="323"/>
    </row>
    <row r="28" spans="1:27" ht="409.5" customHeight="1">
      <c r="A28" s="228"/>
      <c r="B28" s="228">
        <v>14</v>
      </c>
      <c r="C28" s="236" t="s">
        <v>3187</v>
      </c>
      <c r="D28" s="239" t="s">
        <v>97</v>
      </c>
      <c r="E28" s="303" t="s">
        <v>97</v>
      </c>
      <c r="F28" s="321" t="s">
        <v>1960</v>
      </c>
      <c r="G28" s="322" t="s">
        <v>3193</v>
      </c>
      <c r="H28" s="321" t="s">
        <v>4341</v>
      </c>
      <c r="I28" s="321" t="s">
        <v>97</v>
      </c>
      <c r="J28" s="321" t="s">
        <v>1873</v>
      </c>
      <c r="K28" s="323" t="s">
        <v>1874</v>
      </c>
      <c r="L28" s="323" t="s">
        <v>5</v>
      </c>
      <c r="M28" s="323" t="s">
        <v>3098</v>
      </c>
      <c r="N28" s="324" t="s">
        <v>4234</v>
      </c>
      <c r="O28" s="321"/>
      <c r="P28" s="325" t="s">
        <v>3205</v>
      </c>
      <c r="Q28" s="326" t="s">
        <v>4332</v>
      </c>
      <c r="R28" s="323"/>
      <c r="S28" s="323"/>
      <c r="T28" s="323" t="s">
        <v>1</v>
      </c>
      <c r="U28" s="323" t="s">
        <v>3117</v>
      </c>
      <c r="V28" s="323" t="s">
        <v>3117</v>
      </c>
      <c r="W28" s="323"/>
      <c r="X28" s="323"/>
      <c r="Y28" s="323"/>
      <c r="Z28" s="323"/>
      <c r="AA28" s="323"/>
    </row>
    <row r="29" spans="1:27" ht="255" customHeight="1">
      <c r="A29" s="228">
        <v>58</v>
      </c>
      <c r="B29" s="228">
        <v>15</v>
      </c>
      <c r="C29" s="236" t="s">
        <v>2226</v>
      </c>
      <c r="D29" s="236" t="s">
        <v>76</v>
      </c>
      <c r="E29" s="304" t="s">
        <v>2279</v>
      </c>
      <c r="F29" s="321" t="s">
        <v>1960</v>
      </c>
      <c r="G29" s="322" t="s">
        <v>2382</v>
      </c>
      <c r="H29" s="321" t="s">
        <v>4341</v>
      </c>
      <c r="I29" s="321" t="s">
        <v>1872</v>
      </c>
      <c r="J29" s="321" t="s">
        <v>1873</v>
      </c>
      <c r="K29" s="321" t="s">
        <v>1874</v>
      </c>
      <c r="L29" s="323" t="s">
        <v>2224</v>
      </c>
      <c r="M29" s="323" t="s">
        <v>3098</v>
      </c>
      <c r="N29" s="324" t="s">
        <v>4414</v>
      </c>
      <c r="O29" s="321"/>
      <c r="P29" s="325" t="s">
        <v>3126</v>
      </c>
      <c r="Q29" s="327" t="s">
        <v>4335</v>
      </c>
      <c r="R29" s="331"/>
      <c r="S29" s="323"/>
      <c r="T29" s="323" t="s">
        <v>1</v>
      </c>
      <c r="U29" s="323" t="s">
        <v>3117</v>
      </c>
      <c r="V29" s="323" t="s">
        <v>3117</v>
      </c>
      <c r="W29" s="323"/>
      <c r="X29" s="323"/>
      <c r="Y29" s="323"/>
      <c r="Z29" s="323"/>
      <c r="AA29" s="323"/>
    </row>
    <row r="30" spans="1:27" ht="162" customHeight="1">
      <c r="A30" s="228">
        <v>59</v>
      </c>
      <c r="B30" s="228">
        <v>16</v>
      </c>
      <c r="C30" s="236" t="s">
        <v>291</v>
      </c>
      <c r="D30" s="236" t="s">
        <v>84</v>
      </c>
      <c r="E30" s="304" t="s">
        <v>2279</v>
      </c>
      <c r="F30" s="321" t="s">
        <v>1960</v>
      </c>
      <c r="G30" s="322" t="s">
        <v>2355</v>
      </c>
      <c r="H30" s="321" t="s">
        <v>4341</v>
      </c>
      <c r="I30" s="321" t="s">
        <v>1872</v>
      </c>
      <c r="J30" s="321" t="s">
        <v>1873</v>
      </c>
      <c r="K30" s="321" t="s">
        <v>2252</v>
      </c>
      <c r="L30" s="323" t="s">
        <v>5</v>
      </c>
      <c r="M30" s="323" t="s">
        <v>3098</v>
      </c>
      <c r="N30" s="324" t="s">
        <v>4235</v>
      </c>
      <c r="O30" s="321"/>
      <c r="P30" s="325" t="s">
        <v>3127</v>
      </c>
      <c r="Q30" s="327" t="s">
        <v>4298</v>
      </c>
      <c r="R30" s="323"/>
      <c r="S30" s="323"/>
      <c r="T30" s="323" t="s">
        <v>1</v>
      </c>
      <c r="U30" s="323" t="s">
        <v>3117</v>
      </c>
      <c r="V30" s="323" t="s">
        <v>3117</v>
      </c>
      <c r="W30" s="323"/>
      <c r="X30" s="323"/>
      <c r="Y30" s="323"/>
      <c r="Z30" s="323"/>
      <c r="AA30" s="323"/>
    </row>
    <row r="31" spans="1:27" ht="150" customHeight="1">
      <c r="A31" s="228">
        <v>36</v>
      </c>
      <c r="B31" s="228">
        <v>17</v>
      </c>
      <c r="C31" s="236" t="s">
        <v>2797</v>
      </c>
      <c r="D31" s="236" t="s">
        <v>140</v>
      </c>
      <c r="E31" s="304" t="s">
        <v>2279</v>
      </c>
      <c r="F31" s="321" t="s">
        <v>1959</v>
      </c>
      <c r="G31" s="322" t="s">
        <v>1537</v>
      </c>
      <c r="H31" s="321" t="s">
        <v>1889</v>
      </c>
      <c r="I31" s="321" t="s">
        <v>1890</v>
      </c>
      <c r="J31" s="321" t="s">
        <v>1879</v>
      </c>
      <c r="K31" s="321" t="s">
        <v>1916</v>
      </c>
      <c r="L31" s="323" t="s">
        <v>314</v>
      </c>
      <c r="M31" s="323" t="s">
        <v>3096</v>
      </c>
      <c r="N31" s="324" t="s">
        <v>4392</v>
      </c>
      <c r="O31" s="321"/>
      <c r="P31" s="325" t="s">
        <v>3128</v>
      </c>
      <c r="Q31" s="327" t="s">
        <v>4299</v>
      </c>
      <c r="R31" s="323" t="s">
        <v>3177</v>
      </c>
      <c r="S31" s="323" t="s">
        <v>3178</v>
      </c>
      <c r="T31" s="323" t="s">
        <v>1</v>
      </c>
      <c r="U31" s="323"/>
      <c r="V31" s="323"/>
      <c r="W31" s="323" t="s">
        <v>3124</v>
      </c>
      <c r="X31" s="323"/>
      <c r="Y31" s="323"/>
      <c r="Z31" s="323"/>
      <c r="AA31" s="323"/>
    </row>
    <row r="32" spans="1:27" ht="113.25" hidden="1" customHeight="1">
      <c r="A32" s="228">
        <v>80</v>
      </c>
      <c r="B32" s="228"/>
      <c r="C32" s="236" t="s">
        <v>1588</v>
      </c>
      <c r="D32" s="236" t="s">
        <v>132</v>
      </c>
      <c r="E32" s="236" t="s">
        <v>2279</v>
      </c>
      <c r="F32" s="247" t="s">
        <v>1960</v>
      </c>
      <c r="G32" s="246" t="s">
        <v>1502</v>
      </c>
      <c r="H32" s="247" t="s">
        <v>1875</v>
      </c>
      <c r="I32" s="247" t="s">
        <v>1887</v>
      </c>
      <c r="J32" s="247" t="s">
        <v>1879</v>
      </c>
      <c r="K32" s="247" t="s">
        <v>2290</v>
      </c>
      <c r="L32" s="235" t="s">
        <v>1746</v>
      </c>
      <c r="M32" s="235" t="s">
        <v>3098</v>
      </c>
      <c r="N32" s="248" t="s">
        <v>4236</v>
      </c>
      <c r="O32" s="249"/>
      <c r="P32" s="235"/>
      <c r="Q32" s="317" t="s">
        <v>4215</v>
      </c>
      <c r="R32" s="235"/>
      <c r="S32" s="235"/>
      <c r="T32" s="235" t="s">
        <v>7</v>
      </c>
      <c r="U32" s="235"/>
      <c r="V32" s="235"/>
      <c r="W32" s="235"/>
      <c r="X32" s="235"/>
      <c r="Y32" s="235"/>
      <c r="Z32" s="235"/>
      <c r="AA32" s="235"/>
    </row>
    <row r="33" spans="1:27" ht="180" customHeight="1">
      <c r="A33" s="228">
        <v>39</v>
      </c>
      <c r="B33" s="228">
        <v>18</v>
      </c>
      <c r="C33" s="236" t="s">
        <v>2375</v>
      </c>
      <c r="D33" s="236" t="s">
        <v>675</v>
      </c>
      <c r="E33" s="304" t="s">
        <v>2279</v>
      </c>
      <c r="F33" s="321" t="s">
        <v>1959</v>
      </c>
      <c r="G33" s="322" t="s">
        <v>1458</v>
      </c>
      <c r="H33" s="321" t="s">
        <v>1889</v>
      </c>
      <c r="I33" s="321" t="s">
        <v>1890</v>
      </c>
      <c r="J33" s="321" t="s">
        <v>1879</v>
      </c>
      <c r="K33" s="321" t="s">
        <v>1916</v>
      </c>
      <c r="L33" s="323" t="s">
        <v>314</v>
      </c>
      <c r="M33" s="323" t="s">
        <v>3096</v>
      </c>
      <c r="N33" s="324" t="s">
        <v>4393</v>
      </c>
      <c r="O33" s="321"/>
      <c r="P33" s="325" t="s">
        <v>3129</v>
      </c>
      <c r="Q33" s="327" t="s">
        <v>4331</v>
      </c>
      <c r="R33" s="323" t="s">
        <v>3177</v>
      </c>
      <c r="S33" s="323" t="s">
        <v>3178</v>
      </c>
      <c r="T33" s="323" t="s">
        <v>1</v>
      </c>
      <c r="U33" s="323"/>
      <c r="V33" s="323"/>
      <c r="W33" s="323" t="s">
        <v>3124</v>
      </c>
      <c r="X33" s="323"/>
      <c r="Y33" s="323"/>
      <c r="Z33" s="323"/>
      <c r="AA33" s="323"/>
    </row>
    <row r="34" spans="1:27" ht="125.25" customHeight="1">
      <c r="A34" s="228">
        <v>10</v>
      </c>
      <c r="B34" s="228">
        <v>19</v>
      </c>
      <c r="C34" s="236" t="s">
        <v>292</v>
      </c>
      <c r="D34" s="236" t="s">
        <v>36</v>
      </c>
      <c r="E34" s="304" t="s">
        <v>2279</v>
      </c>
      <c r="F34" s="321" t="s">
        <v>1960</v>
      </c>
      <c r="G34" s="322" t="s">
        <v>1447</v>
      </c>
      <c r="H34" s="321" t="s">
        <v>4341</v>
      </c>
      <c r="I34" s="321" t="s">
        <v>1883</v>
      </c>
      <c r="J34" s="321" t="s">
        <v>1873</v>
      </c>
      <c r="K34" s="321" t="s">
        <v>2290</v>
      </c>
      <c r="L34" s="323" t="s">
        <v>2224</v>
      </c>
      <c r="M34" s="323" t="s">
        <v>3098</v>
      </c>
      <c r="N34" s="324" t="s">
        <v>4415</v>
      </c>
      <c r="O34" s="321"/>
      <c r="P34" s="325" t="s">
        <v>3206</v>
      </c>
      <c r="Q34" s="327" t="s">
        <v>4300</v>
      </c>
      <c r="R34" s="331"/>
      <c r="S34" s="323"/>
      <c r="T34" s="323" t="s">
        <v>1</v>
      </c>
      <c r="U34" s="323" t="s">
        <v>3124</v>
      </c>
      <c r="V34" s="323" t="s">
        <v>3124</v>
      </c>
      <c r="W34" s="323"/>
      <c r="X34" s="323"/>
      <c r="Y34" s="323"/>
      <c r="Z34" s="323"/>
      <c r="AA34" s="323"/>
    </row>
    <row r="35" spans="1:27" ht="113.25" hidden="1" customHeight="1">
      <c r="A35" s="228">
        <v>29</v>
      </c>
      <c r="B35" s="228"/>
      <c r="C35" s="236" t="s">
        <v>2450</v>
      </c>
      <c r="D35" s="236" t="s">
        <v>85</v>
      </c>
      <c r="E35" s="236" t="s">
        <v>2279</v>
      </c>
      <c r="F35" s="232" t="s">
        <v>1960</v>
      </c>
      <c r="G35" s="231" t="s">
        <v>1495</v>
      </c>
      <c r="H35" s="232" t="s">
        <v>1875</v>
      </c>
      <c r="I35" s="232" t="s">
        <v>1887</v>
      </c>
      <c r="J35" s="232" t="s">
        <v>1879</v>
      </c>
      <c r="K35" s="232" t="s">
        <v>1880</v>
      </c>
      <c r="L35" s="233" t="s">
        <v>1746</v>
      </c>
      <c r="M35" s="233" t="s">
        <v>3098</v>
      </c>
      <c r="N35" s="234" t="s">
        <v>4237</v>
      </c>
      <c r="O35" s="237"/>
      <c r="P35" s="235"/>
      <c r="Q35" s="318"/>
      <c r="R35" s="235"/>
      <c r="S35" s="235"/>
      <c r="T35" s="235" t="s">
        <v>7</v>
      </c>
      <c r="U35" s="316"/>
      <c r="V35" s="316"/>
      <c r="W35" s="316"/>
      <c r="X35" s="316"/>
      <c r="Y35" s="316"/>
      <c r="Z35" s="316"/>
      <c r="AA35" s="316"/>
    </row>
    <row r="36" spans="1:27" ht="55.5" hidden="1" customHeight="1">
      <c r="A36" s="228">
        <v>30</v>
      </c>
      <c r="B36" s="228"/>
      <c r="C36" s="236" t="s">
        <v>133</v>
      </c>
      <c r="D36" s="236" t="s">
        <v>38</v>
      </c>
      <c r="E36" s="236" t="s">
        <v>2279</v>
      </c>
      <c r="F36" s="247" t="s">
        <v>1960</v>
      </c>
      <c r="G36" s="246" t="s">
        <v>1503</v>
      </c>
      <c r="H36" s="247" t="s">
        <v>1875</v>
      </c>
      <c r="I36" s="247" t="s">
        <v>1887</v>
      </c>
      <c r="J36" s="247" t="s">
        <v>1873</v>
      </c>
      <c r="K36" s="247" t="s">
        <v>2290</v>
      </c>
      <c r="L36" s="235" t="s">
        <v>1746</v>
      </c>
      <c r="M36" s="235" t="s">
        <v>3098</v>
      </c>
      <c r="N36" s="248" t="s">
        <v>4238</v>
      </c>
      <c r="O36" s="249"/>
      <c r="P36" s="308" t="s">
        <v>3130</v>
      </c>
      <c r="Q36" s="313" t="s">
        <v>4216</v>
      </c>
      <c r="R36" s="214" t="s">
        <v>3173</v>
      </c>
      <c r="S36" s="310" t="s">
        <v>3175</v>
      </c>
      <c r="T36" s="310" t="s">
        <v>7</v>
      </c>
      <c r="U36" s="310"/>
      <c r="V36" s="310"/>
      <c r="W36" s="310"/>
      <c r="X36" s="310"/>
      <c r="Y36" s="310"/>
      <c r="Z36" s="310"/>
      <c r="AA36" s="310"/>
    </row>
    <row r="37" spans="1:27" ht="409.5" customHeight="1">
      <c r="A37" s="228">
        <v>28</v>
      </c>
      <c r="B37" s="228">
        <v>20</v>
      </c>
      <c r="C37" s="236" t="s">
        <v>131</v>
      </c>
      <c r="D37" s="236" t="s">
        <v>37</v>
      </c>
      <c r="E37" s="304" t="s">
        <v>2279</v>
      </c>
      <c r="F37" s="321" t="s">
        <v>1960</v>
      </c>
      <c r="G37" s="322" t="s">
        <v>1478</v>
      </c>
      <c r="H37" s="321" t="s">
        <v>1875</v>
      </c>
      <c r="I37" s="321" t="s">
        <v>1887</v>
      </c>
      <c r="J37" s="321" t="s">
        <v>1873</v>
      </c>
      <c r="K37" s="321" t="s">
        <v>2290</v>
      </c>
      <c r="L37" s="323" t="s">
        <v>2224</v>
      </c>
      <c r="M37" s="323" t="s">
        <v>3098</v>
      </c>
      <c r="N37" s="324" t="s">
        <v>4239</v>
      </c>
      <c r="O37" s="321"/>
      <c r="P37" s="325" t="s">
        <v>3207</v>
      </c>
      <c r="Q37" s="326" t="s">
        <v>4301</v>
      </c>
      <c r="R37" s="331"/>
      <c r="S37" s="323"/>
      <c r="T37" s="323" t="s">
        <v>1</v>
      </c>
      <c r="U37" s="323" t="s">
        <v>3124</v>
      </c>
      <c r="V37" s="323" t="s">
        <v>3124</v>
      </c>
      <c r="W37" s="323"/>
      <c r="X37" s="323"/>
      <c r="Y37" s="323"/>
      <c r="Z37" s="323"/>
      <c r="AA37" s="323"/>
    </row>
    <row r="38" spans="1:27" ht="409.5" customHeight="1">
      <c r="A38" s="228">
        <v>3</v>
      </c>
      <c r="B38" s="228">
        <v>21</v>
      </c>
      <c r="C38" s="236" t="s">
        <v>2341</v>
      </c>
      <c r="D38" s="236" t="s">
        <v>163</v>
      </c>
      <c r="E38" s="304" t="s">
        <v>2279</v>
      </c>
      <c r="F38" s="321" t="s">
        <v>1960</v>
      </c>
      <c r="G38" s="322" t="s">
        <v>2023</v>
      </c>
      <c r="H38" s="321" t="s">
        <v>1875</v>
      </c>
      <c r="I38" s="321" t="s">
        <v>1887</v>
      </c>
      <c r="J38" s="321" t="s">
        <v>1879</v>
      </c>
      <c r="K38" s="321" t="s">
        <v>2290</v>
      </c>
      <c r="L38" s="323" t="s">
        <v>2224</v>
      </c>
      <c r="M38" s="323" t="s">
        <v>3098</v>
      </c>
      <c r="N38" s="324" t="s">
        <v>4240</v>
      </c>
      <c r="O38" s="321"/>
      <c r="P38" s="325" t="s">
        <v>3208</v>
      </c>
      <c r="Q38" s="326" t="s">
        <v>4302</v>
      </c>
      <c r="R38" s="331"/>
      <c r="S38" s="323"/>
      <c r="T38" s="323" t="s">
        <v>1</v>
      </c>
      <c r="U38" s="323" t="s">
        <v>3124</v>
      </c>
      <c r="V38" s="323" t="s">
        <v>3124</v>
      </c>
      <c r="W38" s="323"/>
      <c r="X38" s="323"/>
      <c r="Y38" s="323"/>
      <c r="Z38" s="323"/>
      <c r="AA38" s="323"/>
    </row>
    <row r="39" spans="1:27" ht="117.75" customHeight="1">
      <c r="A39" s="228">
        <v>18</v>
      </c>
      <c r="B39" s="228">
        <v>22</v>
      </c>
      <c r="C39" s="236" t="s">
        <v>2233</v>
      </c>
      <c r="D39" s="236">
        <v>3389</v>
      </c>
      <c r="E39" s="304" t="s">
        <v>2279</v>
      </c>
      <c r="F39" s="321" t="s">
        <v>149</v>
      </c>
      <c r="G39" s="322" t="s">
        <v>2234</v>
      </c>
      <c r="H39" s="321" t="s">
        <v>2235</v>
      </c>
      <c r="I39" s="321" t="s">
        <v>1876</v>
      </c>
      <c r="J39" s="321" t="s">
        <v>1873</v>
      </c>
      <c r="K39" s="321" t="s">
        <v>1880</v>
      </c>
      <c r="L39" s="323" t="s">
        <v>5</v>
      </c>
      <c r="M39" s="323" t="s">
        <v>3098</v>
      </c>
      <c r="N39" s="324" t="s">
        <v>4241</v>
      </c>
      <c r="O39" s="321"/>
      <c r="P39" s="325" t="s">
        <v>3131</v>
      </c>
      <c r="Q39" s="329" t="s">
        <v>4353</v>
      </c>
      <c r="R39" s="323"/>
      <c r="S39" s="323"/>
      <c r="T39" s="323" t="s">
        <v>1</v>
      </c>
      <c r="U39" s="323" t="s">
        <v>3132</v>
      </c>
      <c r="V39" s="323" t="s">
        <v>3132</v>
      </c>
      <c r="W39" s="323"/>
      <c r="X39" s="323"/>
      <c r="Y39" s="323"/>
      <c r="Z39" s="323"/>
      <c r="AA39" s="323" t="s">
        <v>3132</v>
      </c>
    </row>
    <row r="40" spans="1:27" ht="244.5" customHeight="1">
      <c r="A40" s="228">
        <v>4</v>
      </c>
      <c r="B40" s="228">
        <v>23</v>
      </c>
      <c r="C40" s="236" t="s">
        <v>29</v>
      </c>
      <c r="D40" s="236" t="s">
        <v>30</v>
      </c>
      <c r="E40" s="304" t="s">
        <v>2279</v>
      </c>
      <c r="F40" s="321" t="s">
        <v>1960</v>
      </c>
      <c r="G40" s="322" t="s">
        <v>1551</v>
      </c>
      <c r="H40" s="321" t="s">
        <v>1875</v>
      </c>
      <c r="I40" s="321" t="s">
        <v>1878</v>
      </c>
      <c r="J40" s="321" t="s">
        <v>1879</v>
      </c>
      <c r="K40" s="321" t="s">
        <v>2290</v>
      </c>
      <c r="L40" s="323" t="s">
        <v>2224</v>
      </c>
      <c r="M40" s="323" t="s">
        <v>3098</v>
      </c>
      <c r="N40" s="324" t="s">
        <v>4242</v>
      </c>
      <c r="O40" s="321" t="s">
        <v>3109</v>
      </c>
      <c r="P40" s="325" t="s">
        <v>3209</v>
      </c>
      <c r="Q40" s="327" t="s">
        <v>4336</v>
      </c>
      <c r="R40" s="331"/>
      <c r="S40" s="323"/>
      <c r="T40" s="323" t="s">
        <v>1</v>
      </c>
      <c r="U40" s="323" t="s">
        <v>3186</v>
      </c>
      <c r="V40" s="323" t="s">
        <v>3192</v>
      </c>
      <c r="W40" s="323"/>
      <c r="X40" s="323"/>
      <c r="Y40" s="323"/>
      <c r="Z40" s="323"/>
      <c r="AA40" s="323"/>
    </row>
    <row r="41" spans="1:27" ht="113.25" hidden="1" customHeight="1">
      <c r="A41" s="228">
        <v>71</v>
      </c>
      <c r="B41" s="228"/>
      <c r="C41" s="236" t="s">
        <v>2206</v>
      </c>
      <c r="D41" s="236" t="s">
        <v>97</v>
      </c>
      <c r="E41" s="236" t="s">
        <v>97</v>
      </c>
      <c r="F41" s="247" t="s">
        <v>2207</v>
      </c>
      <c r="G41" s="246" t="s">
        <v>2216</v>
      </c>
      <c r="H41" s="247" t="s">
        <v>1882</v>
      </c>
      <c r="I41" s="247" t="s">
        <v>1901</v>
      </c>
      <c r="J41" s="247" t="s">
        <v>1873</v>
      </c>
      <c r="K41" s="247" t="s">
        <v>1880</v>
      </c>
      <c r="L41" s="235" t="s">
        <v>2224</v>
      </c>
      <c r="M41" s="235" t="s">
        <v>3098</v>
      </c>
      <c r="N41" s="248" t="s">
        <v>4243</v>
      </c>
      <c r="O41" s="249"/>
      <c r="P41" s="235"/>
      <c r="Q41" s="215"/>
      <c r="R41" s="235"/>
      <c r="S41" s="235"/>
      <c r="T41" s="235" t="s">
        <v>7</v>
      </c>
      <c r="U41" s="235"/>
      <c r="V41" s="235"/>
      <c r="W41" s="235"/>
      <c r="X41" s="235"/>
      <c r="Y41" s="235"/>
      <c r="Z41" s="235"/>
      <c r="AA41" s="235"/>
    </row>
    <row r="42" spans="1:27" ht="409.6" customHeight="1">
      <c r="A42" s="228"/>
      <c r="B42" s="228">
        <v>24</v>
      </c>
      <c r="C42" s="236" t="s">
        <v>1673</v>
      </c>
      <c r="D42" s="239" t="s">
        <v>1674</v>
      </c>
      <c r="E42" s="303" t="s">
        <v>2279</v>
      </c>
      <c r="F42" s="321" t="s">
        <v>2231</v>
      </c>
      <c r="G42" s="322" t="s">
        <v>3195</v>
      </c>
      <c r="H42" s="321" t="s">
        <v>2212</v>
      </c>
      <c r="I42" s="321" t="s">
        <v>1888</v>
      </c>
      <c r="J42" s="321" t="s">
        <v>1879</v>
      </c>
      <c r="K42" s="321" t="s">
        <v>1916</v>
      </c>
      <c r="L42" s="323" t="s">
        <v>2224</v>
      </c>
      <c r="M42" s="323" t="s">
        <v>3098</v>
      </c>
      <c r="N42" s="324" t="s">
        <v>4244</v>
      </c>
      <c r="O42" s="321"/>
      <c r="P42" s="325" t="s">
        <v>3210</v>
      </c>
      <c r="Q42" s="326" t="s">
        <v>4355</v>
      </c>
      <c r="R42" s="323"/>
      <c r="S42" s="323"/>
      <c r="T42" s="323" t="s">
        <v>1</v>
      </c>
      <c r="U42" s="323" t="s">
        <v>3117</v>
      </c>
      <c r="V42" s="323" t="s">
        <v>3117</v>
      </c>
      <c r="W42" s="323"/>
      <c r="X42" s="323"/>
      <c r="Y42" s="323"/>
      <c r="Z42" s="323" t="s">
        <v>3117</v>
      </c>
      <c r="AA42" s="323"/>
    </row>
    <row r="43" spans="1:27" ht="408" customHeight="1">
      <c r="A43" s="228">
        <v>19</v>
      </c>
      <c r="B43" s="228">
        <v>25</v>
      </c>
      <c r="C43" s="236" t="s">
        <v>1839</v>
      </c>
      <c r="D43" s="236" t="s">
        <v>97</v>
      </c>
      <c r="E43" s="304" t="s">
        <v>97</v>
      </c>
      <c r="F43" s="321" t="s">
        <v>1960</v>
      </c>
      <c r="G43" s="322" t="s">
        <v>2214</v>
      </c>
      <c r="H43" s="321" t="s">
        <v>2212</v>
      </c>
      <c r="I43" s="321" t="s">
        <v>1888</v>
      </c>
      <c r="J43" s="321" t="s">
        <v>1879</v>
      </c>
      <c r="K43" s="321" t="s">
        <v>1916</v>
      </c>
      <c r="L43" s="323" t="s">
        <v>2215</v>
      </c>
      <c r="M43" s="323" t="s">
        <v>3098</v>
      </c>
      <c r="N43" s="324" t="s">
        <v>4245</v>
      </c>
      <c r="O43" s="321"/>
      <c r="P43" s="325" t="s">
        <v>3133</v>
      </c>
      <c r="Q43" s="326" t="s">
        <v>4356</v>
      </c>
      <c r="R43" s="323"/>
      <c r="S43" s="323"/>
      <c r="T43" s="323" t="s">
        <v>1</v>
      </c>
      <c r="U43" s="323" t="s">
        <v>3132</v>
      </c>
      <c r="V43" s="323" t="s">
        <v>3132</v>
      </c>
      <c r="W43" s="323"/>
      <c r="X43" s="323"/>
      <c r="Y43" s="323"/>
      <c r="Z43" s="323" t="s">
        <v>3132</v>
      </c>
      <c r="AA43" s="323"/>
    </row>
    <row r="44" spans="1:27" ht="409.5" customHeight="1">
      <c r="A44" s="228">
        <v>76</v>
      </c>
      <c r="B44" s="228">
        <v>26</v>
      </c>
      <c r="C44" s="236" t="s">
        <v>2242</v>
      </c>
      <c r="D44" s="236" t="s">
        <v>97</v>
      </c>
      <c r="E44" s="304" t="s">
        <v>97</v>
      </c>
      <c r="F44" s="321" t="s">
        <v>1960</v>
      </c>
      <c r="G44" s="322" t="s">
        <v>2761</v>
      </c>
      <c r="H44" s="321" t="s">
        <v>4341</v>
      </c>
      <c r="I44" s="321" t="s">
        <v>1888</v>
      </c>
      <c r="J44" s="321" t="s">
        <v>1873</v>
      </c>
      <c r="K44" s="321" t="s">
        <v>2252</v>
      </c>
      <c r="L44" s="323" t="s">
        <v>314</v>
      </c>
      <c r="M44" s="323" t="s">
        <v>3098</v>
      </c>
      <c r="N44" s="324" t="s">
        <v>4246</v>
      </c>
      <c r="O44" s="321"/>
      <c r="P44" s="325" t="s">
        <v>3134</v>
      </c>
      <c r="Q44" s="326" t="s">
        <v>4357</v>
      </c>
      <c r="R44" s="323"/>
      <c r="S44" s="323"/>
      <c r="T44" s="323" t="s">
        <v>1</v>
      </c>
      <c r="U44" s="323" t="s">
        <v>3132</v>
      </c>
      <c r="V44" s="323" t="s">
        <v>3132</v>
      </c>
      <c r="W44" s="323"/>
      <c r="X44" s="323"/>
      <c r="Y44" s="323"/>
      <c r="Z44" s="323"/>
      <c r="AA44" s="323"/>
    </row>
    <row r="45" spans="1:27" ht="330" customHeight="1">
      <c r="A45" s="228">
        <v>11</v>
      </c>
      <c r="B45" s="228">
        <v>27</v>
      </c>
      <c r="C45" s="236" t="s">
        <v>2060</v>
      </c>
      <c r="D45" s="236" t="s">
        <v>153</v>
      </c>
      <c r="E45" s="304" t="s">
        <v>2271</v>
      </c>
      <c r="F45" s="321" t="s">
        <v>1921</v>
      </c>
      <c r="G45" s="322" t="s">
        <v>2029</v>
      </c>
      <c r="H45" s="321" t="s">
        <v>4341</v>
      </c>
      <c r="I45" s="321" t="s">
        <v>97</v>
      </c>
      <c r="J45" s="321" t="s">
        <v>1873</v>
      </c>
      <c r="K45" s="321" t="s">
        <v>1874</v>
      </c>
      <c r="L45" s="323" t="s">
        <v>2224</v>
      </c>
      <c r="M45" s="323" t="s">
        <v>3098</v>
      </c>
      <c r="N45" s="324" t="s">
        <v>4247</v>
      </c>
      <c r="O45" s="321"/>
      <c r="P45" s="325" t="s">
        <v>3211</v>
      </c>
      <c r="Q45" s="327" t="s">
        <v>4360</v>
      </c>
      <c r="R45" s="323"/>
      <c r="S45" s="323"/>
      <c r="T45" s="323" t="s">
        <v>1</v>
      </c>
      <c r="U45" s="323" t="s">
        <v>3190</v>
      </c>
      <c r="V45" s="323" t="s">
        <v>3190</v>
      </c>
      <c r="W45" s="323"/>
      <c r="X45" s="323"/>
      <c r="Y45" s="323"/>
      <c r="Z45" s="323"/>
      <c r="AA45" s="323"/>
    </row>
    <row r="46" spans="1:27" ht="409.5" customHeight="1">
      <c r="A46" s="228">
        <v>73</v>
      </c>
      <c r="B46" s="228">
        <v>28</v>
      </c>
      <c r="C46" s="236" t="s">
        <v>2677</v>
      </c>
      <c r="D46" s="236" t="s">
        <v>1383</v>
      </c>
      <c r="E46" s="304" t="s">
        <v>2279</v>
      </c>
      <c r="F46" s="321" t="s">
        <v>1960</v>
      </c>
      <c r="G46" s="322" t="s">
        <v>1384</v>
      </c>
      <c r="H46" s="321" t="s">
        <v>1875</v>
      </c>
      <c r="I46" s="321" t="s">
        <v>1888</v>
      </c>
      <c r="J46" s="321" t="s">
        <v>1873</v>
      </c>
      <c r="K46" s="321" t="s">
        <v>1880</v>
      </c>
      <c r="L46" s="323" t="s">
        <v>5</v>
      </c>
      <c r="M46" s="323" t="s">
        <v>3098</v>
      </c>
      <c r="N46" s="324" t="s">
        <v>4248</v>
      </c>
      <c r="O46" s="321"/>
      <c r="P46" s="325" t="s">
        <v>3135</v>
      </c>
      <c r="Q46" s="326" t="s">
        <v>4303</v>
      </c>
      <c r="R46" s="323"/>
      <c r="S46" s="323"/>
      <c r="T46" s="323" t="s">
        <v>1</v>
      </c>
      <c r="U46" s="323"/>
      <c r="V46" s="323"/>
      <c r="W46" s="323"/>
      <c r="X46" s="323"/>
      <c r="Y46" s="323"/>
      <c r="Z46" s="323" t="s">
        <v>3117</v>
      </c>
      <c r="AA46" s="323"/>
    </row>
    <row r="47" spans="1:27" ht="235.5" customHeight="1">
      <c r="A47" s="228">
        <v>40</v>
      </c>
      <c r="B47" s="228">
        <v>29</v>
      </c>
      <c r="C47" s="236" t="s">
        <v>2318</v>
      </c>
      <c r="D47" s="236" t="s">
        <v>56</v>
      </c>
      <c r="E47" s="304" t="s">
        <v>2279</v>
      </c>
      <c r="F47" s="321" t="s">
        <v>229</v>
      </c>
      <c r="G47" s="322" t="s">
        <v>1416</v>
      </c>
      <c r="H47" s="321" t="s">
        <v>1889</v>
      </c>
      <c r="I47" s="321" t="s">
        <v>1901</v>
      </c>
      <c r="J47" s="321" t="s">
        <v>1879</v>
      </c>
      <c r="K47" s="321" t="s">
        <v>2252</v>
      </c>
      <c r="L47" s="323" t="s">
        <v>2224</v>
      </c>
      <c r="M47" s="323" t="s">
        <v>3098</v>
      </c>
      <c r="N47" s="328" t="s">
        <v>4403</v>
      </c>
      <c r="O47" s="321"/>
      <c r="P47" s="325" t="s">
        <v>3212</v>
      </c>
      <c r="Q47" s="327" t="s">
        <v>4304</v>
      </c>
      <c r="R47" s="323" t="s">
        <v>3177</v>
      </c>
      <c r="S47" s="323" t="s">
        <v>3178</v>
      </c>
      <c r="T47" s="323" t="s">
        <v>1</v>
      </c>
      <c r="U47" s="323" t="s">
        <v>3117</v>
      </c>
      <c r="V47" s="323"/>
      <c r="W47" s="323" t="s">
        <v>3117</v>
      </c>
      <c r="X47" s="323"/>
      <c r="Y47" s="323" t="s">
        <v>3117</v>
      </c>
      <c r="Z47" s="323"/>
      <c r="AA47" s="323"/>
    </row>
    <row r="48" spans="1:27" ht="126.75" customHeight="1">
      <c r="A48" s="228">
        <v>63</v>
      </c>
      <c r="B48" s="228">
        <v>30</v>
      </c>
      <c r="C48" s="236" t="s">
        <v>3541</v>
      </c>
      <c r="D48" s="236" t="s">
        <v>97</v>
      </c>
      <c r="E48" s="304" t="s">
        <v>97</v>
      </c>
      <c r="F48" s="321" t="s">
        <v>1960</v>
      </c>
      <c r="G48" s="322" t="s">
        <v>2249</v>
      </c>
      <c r="H48" s="321" t="s">
        <v>1906</v>
      </c>
      <c r="I48" s="321" t="s">
        <v>1893</v>
      </c>
      <c r="J48" s="321" t="s">
        <v>1879</v>
      </c>
      <c r="K48" s="321" t="s">
        <v>2250</v>
      </c>
      <c r="L48" s="323" t="s">
        <v>5</v>
      </c>
      <c r="M48" s="323" t="s">
        <v>3096</v>
      </c>
      <c r="N48" s="324" t="s">
        <v>4249</v>
      </c>
      <c r="O48" s="321"/>
      <c r="P48" s="330" t="s">
        <v>3136</v>
      </c>
      <c r="Q48" s="327" t="s">
        <v>4362</v>
      </c>
      <c r="R48" s="323"/>
      <c r="S48" s="323"/>
      <c r="T48" s="323" t="s">
        <v>1</v>
      </c>
      <c r="U48" s="323"/>
      <c r="V48" s="323" t="s">
        <v>3117</v>
      </c>
      <c r="W48" s="323"/>
      <c r="X48" s="323"/>
      <c r="Y48" s="323"/>
      <c r="Z48" s="323"/>
      <c r="AA48" s="323"/>
    </row>
    <row r="49" spans="1:27" ht="169.5" customHeight="1">
      <c r="A49" s="228">
        <v>42</v>
      </c>
      <c r="B49" s="228">
        <v>31</v>
      </c>
      <c r="C49" s="236" t="s">
        <v>2322</v>
      </c>
      <c r="D49" s="236" t="s">
        <v>260</v>
      </c>
      <c r="E49" s="304" t="s">
        <v>2279</v>
      </c>
      <c r="F49" s="321" t="s">
        <v>229</v>
      </c>
      <c r="G49" s="322" t="s">
        <v>1418</v>
      </c>
      <c r="H49" s="321" t="s">
        <v>1889</v>
      </c>
      <c r="I49" s="321" t="s">
        <v>1901</v>
      </c>
      <c r="J49" s="321" t="s">
        <v>1873</v>
      </c>
      <c r="K49" s="321" t="s">
        <v>1874</v>
      </c>
      <c r="L49" s="323" t="s">
        <v>2224</v>
      </c>
      <c r="M49" s="323" t="s">
        <v>3098</v>
      </c>
      <c r="N49" s="324" t="s">
        <v>4404</v>
      </c>
      <c r="O49" s="321"/>
      <c r="P49" s="325" t="s">
        <v>3213</v>
      </c>
      <c r="Q49" s="327" t="s">
        <v>4305</v>
      </c>
      <c r="R49" s="323" t="s">
        <v>3177</v>
      </c>
      <c r="S49" s="323" t="s">
        <v>3178</v>
      </c>
      <c r="T49" s="323" t="s">
        <v>1</v>
      </c>
      <c r="U49" s="323" t="s">
        <v>3117</v>
      </c>
      <c r="V49" s="323"/>
      <c r="W49" s="323"/>
      <c r="X49" s="323"/>
      <c r="Y49" s="323" t="s">
        <v>3117</v>
      </c>
      <c r="Z49" s="323"/>
      <c r="AA49" s="323"/>
    </row>
    <row r="50" spans="1:27" ht="200.25" customHeight="1">
      <c r="A50" s="228">
        <v>78</v>
      </c>
      <c r="B50" s="228">
        <v>32</v>
      </c>
      <c r="C50" s="236" t="s">
        <v>3103</v>
      </c>
      <c r="D50" s="236" t="s">
        <v>97</v>
      </c>
      <c r="E50" s="304" t="s">
        <v>97</v>
      </c>
      <c r="F50" s="321" t="s">
        <v>3104</v>
      </c>
      <c r="G50" s="322" t="s">
        <v>3105</v>
      </c>
      <c r="H50" s="321" t="s">
        <v>1882</v>
      </c>
      <c r="I50" s="321" t="s">
        <v>2237</v>
      </c>
      <c r="J50" s="321" t="s">
        <v>1873</v>
      </c>
      <c r="K50" s="321" t="s">
        <v>1874</v>
      </c>
      <c r="L50" s="323" t="s">
        <v>314</v>
      </c>
      <c r="M50" s="323" t="s">
        <v>3098</v>
      </c>
      <c r="N50" s="324" t="s">
        <v>4337</v>
      </c>
      <c r="O50" s="321"/>
      <c r="P50" s="331" t="s">
        <v>3137</v>
      </c>
      <c r="Q50" s="327" t="s">
        <v>4306</v>
      </c>
      <c r="R50" s="323"/>
      <c r="S50" s="323"/>
      <c r="T50" s="323" t="s">
        <v>1</v>
      </c>
      <c r="U50" s="323" t="s">
        <v>3117</v>
      </c>
      <c r="V50" s="323" t="s">
        <v>3117</v>
      </c>
      <c r="W50" s="323"/>
      <c r="X50" s="323"/>
      <c r="Y50" s="323"/>
      <c r="Z50" s="323"/>
      <c r="AA50" s="323"/>
    </row>
    <row r="51" spans="1:27" ht="144" customHeight="1">
      <c r="A51" s="228">
        <v>34</v>
      </c>
      <c r="B51" s="228">
        <v>33</v>
      </c>
      <c r="C51" s="236" t="s">
        <v>2257</v>
      </c>
      <c r="D51" s="241" t="s">
        <v>3445</v>
      </c>
      <c r="E51" s="305" t="s">
        <v>2279</v>
      </c>
      <c r="F51" s="321" t="s">
        <v>1960</v>
      </c>
      <c r="G51" s="332" t="s">
        <v>2218</v>
      </c>
      <c r="H51" s="321" t="s">
        <v>1889</v>
      </c>
      <c r="I51" s="321" t="s">
        <v>1893</v>
      </c>
      <c r="J51" s="321" t="s">
        <v>1873</v>
      </c>
      <c r="K51" s="321" t="s">
        <v>1916</v>
      </c>
      <c r="L51" s="323" t="s">
        <v>5</v>
      </c>
      <c r="M51" s="323" t="s">
        <v>3098</v>
      </c>
      <c r="N51" s="324" t="s">
        <v>4394</v>
      </c>
      <c r="O51" s="321"/>
      <c r="P51" s="325" t="s">
        <v>3138</v>
      </c>
      <c r="Q51" s="329" t="s">
        <v>4330</v>
      </c>
      <c r="R51" s="323" t="s">
        <v>3177</v>
      </c>
      <c r="S51" s="323" t="s">
        <v>3178</v>
      </c>
      <c r="T51" s="323" t="s">
        <v>1</v>
      </c>
      <c r="U51" s="323" t="s">
        <v>3117</v>
      </c>
      <c r="V51" s="323"/>
      <c r="W51" s="323" t="s">
        <v>3117</v>
      </c>
      <c r="X51" s="323"/>
      <c r="Y51" s="323"/>
      <c r="Z51" s="323"/>
      <c r="AA51" s="323" t="s">
        <v>3117</v>
      </c>
    </row>
    <row r="52" spans="1:27" ht="141.75" customHeight="1">
      <c r="A52" s="228">
        <v>35</v>
      </c>
      <c r="B52" s="228">
        <v>34</v>
      </c>
      <c r="C52" s="236" t="s">
        <v>1836</v>
      </c>
      <c r="D52" s="241" t="s">
        <v>3447</v>
      </c>
      <c r="E52" s="305" t="s">
        <v>2279</v>
      </c>
      <c r="F52" s="321" t="s">
        <v>1960</v>
      </c>
      <c r="G52" s="332" t="s">
        <v>2217</v>
      </c>
      <c r="H52" s="321" t="s">
        <v>1889</v>
      </c>
      <c r="I52" s="321" t="s">
        <v>1893</v>
      </c>
      <c r="J52" s="321" t="s">
        <v>1873</v>
      </c>
      <c r="K52" s="321" t="s">
        <v>1916</v>
      </c>
      <c r="L52" s="323" t="s">
        <v>5</v>
      </c>
      <c r="M52" s="323" t="s">
        <v>3098</v>
      </c>
      <c r="N52" s="324" t="s">
        <v>4395</v>
      </c>
      <c r="O52" s="321"/>
      <c r="P52" s="325" t="s">
        <v>3139</v>
      </c>
      <c r="Q52" s="327" t="s">
        <v>4329</v>
      </c>
      <c r="R52" s="323" t="s">
        <v>3177</v>
      </c>
      <c r="S52" s="323" t="s">
        <v>3178</v>
      </c>
      <c r="T52" s="323" t="s">
        <v>1</v>
      </c>
      <c r="U52" s="323" t="s">
        <v>3117</v>
      </c>
      <c r="V52" s="323"/>
      <c r="W52" s="323" t="s">
        <v>3117</v>
      </c>
      <c r="X52" s="323"/>
      <c r="Y52" s="323"/>
      <c r="Z52" s="323" t="s">
        <v>3117</v>
      </c>
      <c r="AA52" s="323"/>
    </row>
    <row r="53" spans="1:27" ht="113.25" hidden="1" customHeight="1">
      <c r="A53" s="228">
        <v>2</v>
      </c>
      <c r="B53" s="228"/>
      <c r="C53" s="236" t="s">
        <v>2247</v>
      </c>
      <c r="D53" s="236" t="s">
        <v>97</v>
      </c>
      <c r="E53" s="236" t="s">
        <v>97</v>
      </c>
      <c r="F53" s="232" t="s">
        <v>1639</v>
      </c>
      <c r="G53" s="231" t="s">
        <v>3095</v>
      </c>
      <c r="H53" s="232" t="s">
        <v>1889</v>
      </c>
      <c r="I53" s="232" t="s">
        <v>1888</v>
      </c>
      <c r="J53" s="232" t="s">
        <v>1873</v>
      </c>
      <c r="K53" s="232" t="s">
        <v>2250</v>
      </c>
      <c r="L53" s="233" t="s">
        <v>5</v>
      </c>
      <c r="M53" s="233" t="s">
        <v>3098</v>
      </c>
      <c r="N53" s="234" t="s">
        <v>4250</v>
      </c>
      <c r="O53" s="237" t="s">
        <v>2255</v>
      </c>
      <c r="P53" s="235"/>
      <c r="Q53" s="318"/>
      <c r="R53" s="235"/>
      <c r="S53" s="235"/>
      <c r="T53" s="235" t="s">
        <v>7</v>
      </c>
      <c r="U53" s="316"/>
      <c r="V53" s="316"/>
      <c r="W53" s="316"/>
      <c r="X53" s="316"/>
      <c r="Y53" s="316"/>
      <c r="Z53" s="316"/>
      <c r="AA53" s="316"/>
    </row>
    <row r="54" spans="1:27" ht="113.25" hidden="1" customHeight="1">
      <c r="A54" s="228">
        <v>20</v>
      </c>
      <c r="B54" s="228"/>
      <c r="C54" s="236" t="s">
        <v>2229</v>
      </c>
      <c r="D54" s="236" t="s">
        <v>89</v>
      </c>
      <c r="E54" s="236" t="s">
        <v>2279</v>
      </c>
      <c r="F54" s="232" t="s">
        <v>1960</v>
      </c>
      <c r="G54" s="231" t="s">
        <v>2686</v>
      </c>
      <c r="H54" s="232" t="s">
        <v>1928</v>
      </c>
      <c r="I54" s="232" t="s">
        <v>1888</v>
      </c>
      <c r="J54" s="232" t="s">
        <v>1873</v>
      </c>
      <c r="K54" s="232" t="s">
        <v>1874</v>
      </c>
      <c r="L54" s="233" t="s">
        <v>5</v>
      </c>
      <c r="M54" s="233" t="s">
        <v>3098</v>
      </c>
      <c r="N54" s="234" t="s">
        <v>4251</v>
      </c>
      <c r="O54" s="237"/>
      <c r="P54" s="235"/>
      <c r="Q54" s="178"/>
      <c r="R54" s="235"/>
      <c r="S54" s="235"/>
      <c r="T54" s="235" t="s">
        <v>7</v>
      </c>
      <c r="U54" s="238"/>
      <c r="V54" s="238"/>
      <c r="W54" s="238"/>
      <c r="X54" s="238"/>
      <c r="Y54" s="238"/>
      <c r="Z54" s="238"/>
      <c r="AA54" s="238"/>
    </row>
    <row r="55" spans="1:27" ht="113.25" hidden="1" customHeight="1">
      <c r="A55" s="228">
        <v>81</v>
      </c>
      <c r="B55" s="228"/>
      <c r="C55" s="236" t="s">
        <v>1569</v>
      </c>
      <c r="D55" s="236" t="s">
        <v>60</v>
      </c>
      <c r="E55" s="236" t="s">
        <v>2271</v>
      </c>
      <c r="F55" s="247" t="s">
        <v>1960</v>
      </c>
      <c r="G55" s="246" t="s">
        <v>2363</v>
      </c>
      <c r="H55" s="247" t="s">
        <v>2297</v>
      </c>
      <c r="I55" s="247" t="s">
        <v>1901</v>
      </c>
      <c r="J55" s="247" t="s">
        <v>1873</v>
      </c>
      <c r="K55" s="247" t="s">
        <v>1880</v>
      </c>
      <c r="L55" s="235" t="s">
        <v>1746</v>
      </c>
      <c r="M55" s="235" t="s">
        <v>3098</v>
      </c>
      <c r="N55" s="248" t="s">
        <v>4252</v>
      </c>
      <c r="O55" s="249"/>
      <c r="P55" s="235"/>
      <c r="Q55" s="312"/>
      <c r="R55" s="235"/>
      <c r="S55" s="235"/>
      <c r="T55" s="235" t="s">
        <v>7</v>
      </c>
      <c r="U55" s="310"/>
      <c r="V55" s="310"/>
      <c r="W55" s="310"/>
      <c r="X55" s="310"/>
      <c r="Y55" s="310"/>
      <c r="Z55" s="310"/>
      <c r="AA55" s="310"/>
    </row>
    <row r="56" spans="1:27" ht="252.75" customHeight="1">
      <c r="A56" s="228">
        <v>1</v>
      </c>
      <c r="B56" s="228">
        <v>35</v>
      </c>
      <c r="C56" s="236" t="s">
        <v>2247</v>
      </c>
      <c r="D56" s="236">
        <v>576</v>
      </c>
      <c r="E56" s="304" t="s">
        <v>2279</v>
      </c>
      <c r="F56" s="321" t="s">
        <v>1960</v>
      </c>
      <c r="G56" s="332" t="s">
        <v>1435</v>
      </c>
      <c r="H56" s="333" t="s">
        <v>1889</v>
      </c>
      <c r="I56" s="333" t="s">
        <v>1888</v>
      </c>
      <c r="J56" s="333" t="s">
        <v>1873</v>
      </c>
      <c r="K56" s="333" t="s">
        <v>2250</v>
      </c>
      <c r="L56" s="333" t="s">
        <v>5</v>
      </c>
      <c r="M56" s="323" t="s">
        <v>3098</v>
      </c>
      <c r="N56" s="324" t="s">
        <v>4396</v>
      </c>
      <c r="O56" s="321" t="s">
        <v>2254</v>
      </c>
      <c r="P56" s="325" t="s">
        <v>3140</v>
      </c>
      <c r="Q56" s="327" t="s">
        <v>4338</v>
      </c>
      <c r="R56" s="323" t="s">
        <v>3177</v>
      </c>
      <c r="S56" s="323" t="s">
        <v>3178</v>
      </c>
      <c r="T56" s="323" t="s">
        <v>1</v>
      </c>
      <c r="U56" s="323" t="s">
        <v>3124</v>
      </c>
      <c r="V56" s="323"/>
      <c r="W56" s="323" t="s">
        <v>3124</v>
      </c>
      <c r="X56" s="323" t="s">
        <v>3124</v>
      </c>
      <c r="Y56" s="323"/>
      <c r="Z56" s="323" t="s">
        <v>3117</v>
      </c>
      <c r="AA56" s="323"/>
    </row>
    <row r="57" spans="1:27" ht="113.25" hidden="1" customHeight="1">
      <c r="A57" s="228">
        <v>43</v>
      </c>
      <c r="B57" s="228"/>
      <c r="C57" s="236" t="s">
        <v>2329</v>
      </c>
      <c r="D57" s="236" t="s">
        <v>264</v>
      </c>
      <c r="E57" s="236" t="s">
        <v>2279</v>
      </c>
      <c r="F57" s="232" t="s">
        <v>1639</v>
      </c>
      <c r="G57" s="231" t="s">
        <v>1425</v>
      </c>
      <c r="H57" s="232" t="s">
        <v>1889</v>
      </c>
      <c r="I57" s="232" t="s">
        <v>1878</v>
      </c>
      <c r="J57" s="232" t="s">
        <v>1879</v>
      </c>
      <c r="K57" s="232" t="s">
        <v>1880</v>
      </c>
      <c r="L57" s="233" t="s">
        <v>5</v>
      </c>
      <c r="M57" s="233" t="s">
        <v>3096</v>
      </c>
      <c r="N57" s="234" t="s">
        <v>4253</v>
      </c>
      <c r="O57" s="237"/>
      <c r="P57" s="235"/>
      <c r="Q57" s="318"/>
      <c r="R57" s="235"/>
      <c r="S57" s="235"/>
      <c r="T57" s="235" t="s">
        <v>7</v>
      </c>
      <c r="U57" s="316"/>
      <c r="V57" s="316"/>
      <c r="W57" s="316"/>
      <c r="X57" s="316"/>
      <c r="Y57" s="316"/>
      <c r="Z57" s="316"/>
      <c r="AA57" s="316"/>
    </row>
    <row r="58" spans="1:27" ht="113.25" hidden="1" customHeight="1">
      <c r="A58" s="228">
        <v>44</v>
      </c>
      <c r="B58" s="228"/>
      <c r="C58" s="236" t="s">
        <v>3086</v>
      </c>
      <c r="D58" s="236" t="s">
        <v>241</v>
      </c>
      <c r="E58" s="236" t="s">
        <v>2279</v>
      </c>
      <c r="F58" s="247" t="s">
        <v>1639</v>
      </c>
      <c r="G58" s="246" t="s">
        <v>1558</v>
      </c>
      <c r="H58" s="247" t="s">
        <v>1889</v>
      </c>
      <c r="I58" s="247" t="s">
        <v>1878</v>
      </c>
      <c r="J58" s="247" t="s">
        <v>1879</v>
      </c>
      <c r="K58" s="247" t="s">
        <v>1880</v>
      </c>
      <c r="L58" s="235" t="s">
        <v>5</v>
      </c>
      <c r="M58" s="235" t="s">
        <v>3096</v>
      </c>
      <c r="N58" s="248" t="s">
        <v>4254</v>
      </c>
      <c r="O58" s="249"/>
      <c r="P58" s="235"/>
      <c r="Q58" s="312"/>
      <c r="R58" s="235"/>
      <c r="S58" s="235"/>
      <c r="T58" s="235" t="s">
        <v>7</v>
      </c>
      <c r="U58" s="310"/>
      <c r="V58" s="310"/>
      <c r="W58" s="310"/>
      <c r="X58" s="310"/>
      <c r="Y58" s="310"/>
      <c r="Z58" s="310"/>
      <c r="AA58" s="310"/>
    </row>
    <row r="59" spans="1:27" ht="336.75" customHeight="1">
      <c r="A59" s="228">
        <v>32</v>
      </c>
      <c r="B59" s="228">
        <v>36</v>
      </c>
      <c r="C59" s="236" t="s">
        <v>1693</v>
      </c>
      <c r="D59" s="236" t="s">
        <v>234</v>
      </c>
      <c r="E59" s="304" t="s">
        <v>2279</v>
      </c>
      <c r="F59" s="321" t="s">
        <v>1639</v>
      </c>
      <c r="G59" s="322" t="s">
        <v>1543</v>
      </c>
      <c r="H59" s="321" t="s">
        <v>1889</v>
      </c>
      <c r="I59" s="321" t="s">
        <v>97</v>
      </c>
      <c r="J59" s="321" t="s">
        <v>1877</v>
      </c>
      <c r="K59" s="321" t="s">
        <v>1880</v>
      </c>
      <c r="L59" s="323" t="s">
        <v>6</v>
      </c>
      <c r="M59" s="323" t="s">
        <v>3096</v>
      </c>
      <c r="N59" s="324" t="s">
        <v>4397</v>
      </c>
      <c r="O59" s="321"/>
      <c r="P59" s="325" t="s">
        <v>3141</v>
      </c>
      <c r="Q59" s="334" t="s">
        <v>4307</v>
      </c>
      <c r="R59" s="323" t="s">
        <v>3177</v>
      </c>
      <c r="S59" s="323" t="s">
        <v>3178</v>
      </c>
      <c r="T59" s="323" t="s">
        <v>1</v>
      </c>
      <c r="U59" s="323" t="s">
        <v>3117</v>
      </c>
      <c r="V59" s="323"/>
      <c r="W59" s="323" t="s">
        <v>3124</v>
      </c>
      <c r="X59" s="323"/>
      <c r="Y59" s="323"/>
      <c r="Z59" s="323"/>
      <c r="AA59" s="323"/>
    </row>
    <row r="60" spans="1:27" ht="207.75" customHeight="1">
      <c r="A60" s="228">
        <v>45</v>
      </c>
      <c r="B60" s="228">
        <v>37</v>
      </c>
      <c r="C60" s="236" t="s">
        <v>2376</v>
      </c>
      <c r="D60" s="236" t="s">
        <v>676</v>
      </c>
      <c r="E60" s="304" t="s">
        <v>2279</v>
      </c>
      <c r="F60" s="321" t="s">
        <v>1639</v>
      </c>
      <c r="G60" s="322" t="s">
        <v>1459</v>
      </c>
      <c r="H60" s="321" t="s">
        <v>1889</v>
      </c>
      <c r="I60" s="321" t="s">
        <v>1890</v>
      </c>
      <c r="J60" s="321" t="s">
        <v>1879</v>
      </c>
      <c r="K60" s="321" t="s">
        <v>1880</v>
      </c>
      <c r="L60" s="323" t="s">
        <v>5</v>
      </c>
      <c r="M60" s="323" t="s">
        <v>3096</v>
      </c>
      <c r="N60" s="324" t="s">
        <v>4416</v>
      </c>
      <c r="O60" s="321"/>
      <c r="P60" s="325" t="s">
        <v>3214</v>
      </c>
      <c r="Q60" s="326" t="s">
        <v>4308</v>
      </c>
      <c r="R60" s="323" t="s">
        <v>4385</v>
      </c>
      <c r="S60" s="323" t="s">
        <v>3170</v>
      </c>
      <c r="T60" s="323" t="s">
        <v>1</v>
      </c>
      <c r="U60" s="323" t="s">
        <v>3117</v>
      </c>
      <c r="V60" s="323"/>
      <c r="W60" s="323" t="s">
        <v>3124</v>
      </c>
      <c r="X60" s="323"/>
      <c r="Y60" s="323"/>
      <c r="Z60" s="323"/>
      <c r="AA60" s="323"/>
    </row>
    <row r="61" spans="1:27" ht="121.5" customHeight="1">
      <c r="A61" s="240"/>
      <c r="B61" s="228">
        <v>38</v>
      </c>
      <c r="C61" s="236" t="s">
        <v>3111</v>
      </c>
      <c r="D61" s="239" t="s">
        <v>273</v>
      </c>
      <c r="E61" s="303" t="s">
        <v>2279</v>
      </c>
      <c r="F61" s="321" t="s">
        <v>229</v>
      </c>
      <c r="G61" s="323" t="s">
        <v>1437</v>
      </c>
      <c r="H61" s="323" t="s">
        <v>1889</v>
      </c>
      <c r="I61" s="323" t="s">
        <v>1890</v>
      </c>
      <c r="J61" s="323" t="s">
        <v>1873</v>
      </c>
      <c r="K61" s="323" t="s">
        <v>1916</v>
      </c>
      <c r="L61" s="323" t="s">
        <v>314</v>
      </c>
      <c r="M61" s="323"/>
      <c r="N61" s="324" t="s">
        <v>4255</v>
      </c>
      <c r="O61" s="321"/>
      <c r="P61" s="325" t="s">
        <v>3215</v>
      </c>
      <c r="Q61" s="327" t="s">
        <v>4309</v>
      </c>
      <c r="R61" s="323" t="s">
        <v>3177</v>
      </c>
      <c r="S61" s="323" t="s">
        <v>3178</v>
      </c>
      <c r="T61" s="323" t="s">
        <v>1</v>
      </c>
      <c r="U61" s="323"/>
      <c r="V61" s="323"/>
      <c r="W61" s="323"/>
      <c r="X61" s="323" t="s">
        <v>3117</v>
      </c>
      <c r="Y61" s="323"/>
      <c r="Z61" s="323"/>
      <c r="AA61" s="323"/>
    </row>
    <row r="62" spans="1:27" ht="113.25" customHeight="1">
      <c r="A62" s="240"/>
      <c r="B62" s="228">
        <v>39</v>
      </c>
      <c r="C62" s="236" t="s">
        <v>3112</v>
      </c>
      <c r="D62" s="239" t="s">
        <v>274</v>
      </c>
      <c r="E62" s="303" t="s">
        <v>2279</v>
      </c>
      <c r="F62" s="321" t="s">
        <v>229</v>
      </c>
      <c r="G62" s="323" t="s">
        <v>1438</v>
      </c>
      <c r="H62" s="323" t="s">
        <v>1889</v>
      </c>
      <c r="I62" s="323" t="s">
        <v>1890</v>
      </c>
      <c r="J62" s="323" t="s">
        <v>1873</v>
      </c>
      <c r="K62" s="323" t="s">
        <v>1916</v>
      </c>
      <c r="L62" s="323" t="s">
        <v>314</v>
      </c>
      <c r="M62" s="323"/>
      <c r="N62" s="324" t="s">
        <v>4256</v>
      </c>
      <c r="O62" s="321"/>
      <c r="P62" s="325" t="s">
        <v>3216</v>
      </c>
      <c r="Q62" s="327" t="s">
        <v>4310</v>
      </c>
      <c r="R62" s="323" t="s">
        <v>3177</v>
      </c>
      <c r="S62" s="323" t="s">
        <v>3178</v>
      </c>
      <c r="T62" s="323" t="s">
        <v>1</v>
      </c>
      <c r="U62" s="323"/>
      <c r="V62" s="323"/>
      <c r="W62" s="323"/>
      <c r="X62" s="323" t="s">
        <v>3117</v>
      </c>
      <c r="Y62" s="323"/>
      <c r="Z62" s="323"/>
      <c r="AA62" s="323"/>
    </row>
    <row r="63" spans="1:27" ht="297" customHeight="1">
      <c r="A63" s="228">
        <v>60</v>
      </c>
      <c r="B63" s="228">
        <v>40</v>
      </c>
      <c r="C63" s="236" t="s">
        <v>2227</v>
      </c>
      <c r="D63" s="236" t="s">
        <v>152</v>
      </c>
      <c r="E63" s="304" t="s">
        <v>2279</v>
      </c>
      <c r="F63" s="321" t="s">
        <v>1960</v>
      </c>
      <c r="G63" s="322" t="s">
        <v>2366</v>
      </c>
      <c r="H63" s="321" t="s">
        <v>4341</v>
      </c>
      <c r="I63" s="321" t="s">
        <v>1872</v>
      </c>
      <c r="J63" s="321" t="s">
        <v>1873</v>
      </c>
      <c r="K63" s="321" t="s">
        <v>2251</v>
      </c>
      <c r="L63" s="323" t="s">
        <v>2224</v>
      </c>
      <c r="M63" s="323" t="s">
        <v>3098</v>
      </c>
      <c r="N63" s="324" t="s">
        <v>4257</v>
      </c>
      <c r="O63" s="321" t="s">
        <v>3106</v>
      </c>
      <c r="P63" s="325" t="s">
        <v>3142</v>
      </c>
      <c r="Q63" s="326" t="s">
        <v>4311</v>
      </c>
      <c r="R63" s="323"/>
      <c r="S63" s="323"/>
      <c r="T63" s="323" t="s">
        <v>1</v>
      </c>
      <c r="U63" s="323" t="s">
        <v>3117</v>
      </c>
      <c r="V63" s="323" t="s">
        <v>3117</v>
      </c>
      <c r="W63" s="323"/>
      <c r="X63" s="323"/>
      <c r="Y63" s="323"/>
      <c r="Z63" s="323"/>
      <c r="AA63" s="323"/>
    </row>
    <row r="64" spans="1:27" ht="401.25" customHeight="1">
      <c r="A64" s="228">
        <v>21</v>
      </c>
      <c r="B64" s="228">
        <v>41</v>
      </c>
      <c r="C64" s="236" t="s">
        <v>2446</v>
      </c>
      <c r="D64" s="236" t="s">
        <v>28</v>
      </c>
      <c r="E64" s="304" t="s">
        <v>2279</v>
      </c>
      <c r="F64" s="321" t="s">
        <v>1960</v>
      </c>
      <c r="G64" s="322" t="s">
        <v>2448</v>
      </c>
      <c r="H64" s="321" t="s">
        <v>1875</v>
      </c>
      <c r="I64" s="321" t="s">
        <v>1876</v>
      </c>
      <c r="J64" s="321" t="s">
        <v>1873</v>
      </c>
      <c r="K64" s="321" t="s">
        <v>2252</v>
      </c>
      <c r="L64" s="323" t="s">
        <v>5</v>
      </c>
      <c r="M64" s="323" t="s">
        <v>3098</v>
      </c>
      <c r="N64" s="324" t="s">
        <v>4258</v>
      </c>
      <c r="O64" s="321"/>
      <c r="P64" s="325" t="s">
        <v>3143</v>
      </c>
      <c r="Q64" s="327" t="s">
        <v>4312</v>
      </c>
      <c r="R64" s="331"/>
      <c r="S64" s="323"/>
      <c r="T64" s="323" t="s">
        <v>1</v>
      </c>
      <c r="U64" s="323" t="s">
        <v>3117</v>
      </c>
      <c r="V64" s="323"/>
      <c r="W64" s="323"/>
      <c r="X64" s="323"/>
      <c r="Y64" s="323"/>
      <c r="Z64" s="323"/>
      <c r="AA64" s="323" t="s">
        <v>3124</v>
      </c>
    </row>
    <row r="65" spans="1:27" ht="113.25" hidden="1" customHeight="1">
      <c r="A65" s="228">
        <v>70</v>
      </c>
      <c r="B65" s="228"/>
      <c r="C65" s="236" t="s">
        <v>2208</v>
      </c>
      <c r="D65" s="236" t="s">
        <v>97</v>
      </c>
      <c r="E65" s="236" t="s">
        <v>97</v>
      </c>
      <c r="F65" s="247" t="s">
        <v>2207</v>
      </c>
      <c r="G65" s="246" t="s">
        <v>2219</v>
      </c>
      <c r="H65" s="247" t="s">
        <v>1882</v>
      </c>
      <c r="I65" s="247" t="s">
        <v>1901</v>
      </c>
      <c r="J65" s="247" t="s">
        <v>1873</v>
      </c>
      <c r="K65" s="247" t="s">
        <v>1880</v>
      </c>
      <c r="L65" s="235" t="s">
        <v>2224</v>
      </c>
      <c r="M65" s="235" t="s">
        <v>3098</v>
      </c>
      <c r="N65" s="248" t="s">
        <v>4259</v>
      </c>
      <c r="O65" s="249"/>
      <c r="P65" s="235"/>
      <c r="Q65" s="319" t="s">
        <v>3226</v>
      </c>
      <c r="R65" s="235"/>
      <c r="S65" s="235"/>
      <c r="T65" s="235" t="s">
        <v>7</v>
      </c>
      <c r="U65" s="235"/>
      <c r="V65" s="235"/>
      <c r="W65" s="235"/>
      <c r="X65" s="235"/>
      <c r="Y65" s="235"/>
      <c r="Z65" s="235"/>
      <c r="AA65" s="235"/>
    </row>
    <row r="66" spans="1:27" ht="291.75" customHeight="1">
      <c r="A66" s="228">
        <v>64</v>
      </c>
      <c r="B66" s="228">
        <v>42</v>
      </c>
      <c r="C66" s="236" t="s">
        <v>2246</v>
      </c>
      <c r="D66" s="236" t="s">
        <v>97</v>
      </c>
      <c r="E66" s="304" t="s">
        <v>97</v>
      </c>
      <c r="F66" s="321" t="s">
        <v>1960</v>
      </c>
      <c r="G66" s="322" t="s">
        <v>1597</v>
      </c>
      <c r="H66" s="321" t="s">
        <v>1906</v>
      </c>
      <c r="I66" s="321" t="s">
        <v>97</v>
      </c>
      <c r="J66" s="321" t="s">
        <v>2225</v>
      </c>
      <c r="K66" s="321" t="s">
        <v>1880</v>
      </c>
      <c r="L66" s="323" t="s">
        <v>314</v>
      </c>
      <c r="M66" s="323" t="s">
        <v>3096</v>
      </c>
      <c r="N66" s="324" t="s">
        <v>4260</v>
      </c>
      <c r="O66" s="321"/>
      <c r="P66" s="330" t="s">
        <v>3144</v>
      </c>
      <c r="Q66" s="327" t="s">
        <v>4313</v>
      </c>
      <c r="R66" s="323"/>
      <c r="S66" s="323"/>
      <c r="T66" s="323" t="s">
        <v>1</v>
      </c>
      <c r="U66" s="323"/>
      <c r="V66" s="323" t="s">
        <v>3117</v>
      </c>
      <c r="W66" s="323"/>
      <c r="X66" s="323"/>
      <c r="Y66" s="323"/>
      <c r="Z66" s="323"/>
      <c r="AA66" s="323"/>
    </row>
    <row r="67" spans="1:27" ht="380.25" customHeight="1">
      <c r="A67" s="228"/>
      <c r="B67" s="228">
        <v>43</v>
      </c>
      <c r="C67" s="236" t="s">
        <v>4057</v>
      </c>
      <c r="D67" s="239" t="s">
        <v>97</v>
      </c>
      <c r="E67" s="303" t="s">
        <v>97</v>
      </c>
      <c r="F67" s="321" t="s">
        <v>1960</v>
      </c>
      <c r="G67" s="322" t="s">
        <v>3194</v>
      </c>
      <c r="H67" s="321" t="s">
        <v>1875</v>
      </c>
      <c r="I67" s="321" t="s">
        <v>1887</v>
      </c>
      <c r="J67" s="321" t="s">
        <v>1873</v>
      </c>
      <c r="K67" s="321" t="s">
        <v>2290</v>
      </c>
      <c r="L67" s="323" t="s">
        <v>2224</v>
      </c>
      <c r="M67" s="323" t="s">
        <v>3098</v>
      </c>
      <c r="N67" s="324" t="s">
        <v>4261</v>
      </c>
      <c r="O67" s="321"/>
      <c r="P67" s="325" t="s">
        <v>3217</v>
      </c>
      <c r="Q67" s="326" t="s">
        <v>4369</v>
      </c>
      <c r="R67" s="323"/>
      <c r="S67" s="323"/>
      <c r="T67" s="323" t="s">
        <v>1</v>
      </c>
      <c r="U67" s="323" t="s">
        <v>3117</v>
      </c>
      <c r="V67" s="323" t="s">
        <v>3117</v>
      </c>
      <c r="W67" s="323"/>
      <c r="X67" s="323"/>
      <c r="Y67" s="323"/>
      <c r="Z67" s="323"/>
      <c r="AA67" s="323"/>
    </row>
    <row r="68" spans="1:27" ht="113.25" customHeight="1">
      <c r="A68" s="228">
        <v>61</v>
      </c>
      <c r="B68" s="228">
        <v>44</v>
      </c>
      <c r="C68" s="236" t="s">
        <v>312</v>
      </c>
      <c r="D68" s="236" t="s">
        <v>97</v>
      </c>
      <c r="E68" s="304" t="s">
        <v>97</v>
      </c>
      <c r="F68" s="321" t="s">
        <v>1960</v>
      </c>
      <c r="G68" s="322" t="s">
        <v>1476</v>
      </c>
      <c r="H68" s="321" t="s">
        <v>1882</v>
      </c>
      <c r="I68" s="321" t="s">
        <v>97</v>
      </c>
      <c r="J68" s="321" t="s">
        <v>1873</v>
      </c>
      <c r="K68" s="321" t="s">
        <v>1874</v>
      </c>
      <c r="L68" s="323" t="s">
        <v>5</v>
      </c>
      <c r="M68" s="323" t="s">
        <v>3098</v>
      </c>
      <c r="N68" s="324" t="s">
        <v>4262</v>
      </c>
      <c r="O68" s="321"/>
      <c r="P68" s="325" t="s">
        <v>3145</v>
      </c>
      <c r="Q68" s="327" t="s">
        <v>4314</v>
      </c>
      <c r="R68" s="323"/>
      <c r="S68" s="323"/>
      <c r="T68" s="323" t="s">
        <v>1</v>
      </c>
      <c r="U68" s="323" t="s">
        <v>3117</v>
      </c>
      <c r="V68" s="323" t="s">
        <v>3124</v>
      </c>
      <c r="W68" s="323"/>
      <c r="X68" s="323"/>
      <c r="Y68" s="323"/>
      <c r="Z68" s="323"/>
      <c r="AA68" s="323"/>
    </row>
    <row r="69" spans="1:27" ht="113.25" hidden="1" customHeight="1">
      <c r="A69" s="228">
        <v>31</v>
      </c>
      <c r="B69" s="228"/>
      <c r="C69" s="236" t="s">
        <v>301</v>
      </c>
      <c r="D69" s="236" t="s">
        <v>97</v>
      </c>
      <c r="E69" s="236" t="s">
        <v>97</v>
      </c>
      <c r="F69" s="232" t="s">
        <v>1960</v>
      </c>
      <c r="G69" s="231" t="s">
        <v>2109</v>
      </c>
      <c r="H69" s="232" t="s">
        <v>1928</v>
      </c>
      <c r="I69" s="232" t="s">
        <v>1884</v>
      </c>
      <c r="J69" s="232" t="s">
        <v>1873</v>
      </c>
      <c r="K69" s="232" t="s">
        <v>1916</v>
      </c>
      <c r="L69" s="233" t="s">
        <v>5</v>
      </c>
      <c r="M69" s="233" t="s">
        <v>3098</v>
      </c>
      <c r="N69" s="234" t="s">
        <v>4263</v>
      </c>
      <c r="O69" s="237" t="s">
        <v>2262</v>
      </c>
      <c r="P69" s="235"/>
      <c r="Q69" s="318"/>
      <c r="R69" s="235"/>
      <c r="S69" s="235"/>
      <c r="T69" s="235" t="s">
        <v>7</v>
      </c>
      <c r="U69" s="316"/>
      <c r="V69" s="316"/>
      <c r="W69" s="316"/>
      <c r="X69" s="316"/>
      <c r="Y69" s="316"/>
      <c r="Z69" s="316"/>
      <c r="AA69" s="316"/>
    </row>
    <row r="70" spans="1:27" ht="113.25" hidden="1" customHeight="1">
      <c r="A70" s="228">
        <v>26</v>
      </c>
      <c r="B70" s="228"/>
      <c r="C70" s="236" t="s">
        <v>2236</v>
      </c>
      <c r="D70" s="236" t="s">
        <v>10</v>
      </c>
      <c r="E70" s="236" t="s">
        <v>2279</v>
      </c>
      <c r="F70" s="247" t="s">
        <v>1960</v>
      </c>
      <c r="G70" s="246" t="s">
        <v>2647</v>
      </c>
      <c r="H70" s="247" t="s">
        <v>1928</v>
      </c>
      <c r="I70" s="247" t="s">
        <v>1890</v>
      </c>
      <c r="J70" s="247" t="s">
        <v>1873</v>
      </c>
      <c r="K70" s="247" t="s">
        <v>1880</v>
      </c>
      <c r="L70" s="235" t="s">
        <v>1746</v>
      </c>
      <c r="M70" s="235" t="s">
        <v>3096</v>
      </c>
      <c r="N70" s="248" t="s">
        <v>4264</v>
      </c>
      <c r="O70" s="249"/>
      <c r="P70" s="235"/>
      <c r="Q70" s="312"/>
      <c r="R70" s="235"/>
      <c r="S70" s="235"/>
      <c r="T70" s="235" t="s">
        <v>7</v>
      </c>
      <c r="U70" s="310"/>
      <c r="V70" s="310"/>
      <c r="W70" s="310"/>
      <c r="X70" s="310"/>
      <c r="Y70" s="310"/>
      <c r="Z70" s="310"/>
      <c r="AA70" s="310"/>
    </row>
    <row r="71" spans="1:27" ht="283.5" customHeight="1">
      <c r="A71" s="228">
        <v>51</v>
      </c>
      <c r="B71" s="228">
        <v>45</v>
      </c>
      <c r="C71" s="236" t="s">
        <v>625</v>
      </c>
      <c r="D71" s="236" t="s">
        <v>670</v>
      </c>
      <c r="E71" s="304" t="s">
        <v>2271</v>
      </c>
      <c r="F71" s="321" t="s">
        <v>1960</v>
      </c>
      <c r="G71" s="322" t="s">
        <v>2028</v>
      </c>
      <c r="H71" s="321" t="s">
        <v>4341</v>
      </c>
      <c r="I71" s="321" t="s">
        <v>1890</v>
      </c>
      <c r="J71" s="321" t="s">
        <v>1873</v>
      </c>
      <c r="K71" s="321" t="s">
        <v>1874</v>
      </c>
      <c r="L71" s="323" t="s">
        <v>314</v>
      </c>
      <c r="M71" s="323" t="s">
        <v>3098</v>
      </c>
      <c r="N71" s="324" t="s">
        <v>4265</v>
      </c>
      <c r="O71" s="321"/>
      <c r="P71" s="325" t="s">
        <v>3218</v>
      </c>
      <c r="Q71" s="327" t="s">
        <v>4339</v>
      </c>
      <c r="R71" s="323"/>
      <c r="S71" s="323"/>
      <c r="T71" s="323" t="s">
        <v>1</v>
      </c>
      <c r="U71" s="323" t="s">
        <v>3189</v>
      </c>
      <c r="V71" s="323" t="s">
        <v>3189</v>
      </c>
      <c r="W71" s="323"/>
      <c r="X71" s="323"/>
      <c r="Y71" s="323"/>
      <c r="Z71" s="323"/>
      <c r="AA71" s="323"/>
    </row>
    <row r="72" spans="1:27" ht="234.75" customHeight="1">
      <c r="A72" s="228">
        <v>69</v>
      </c>
      <c r="B72" s="228">
        <v>46</v>
      </c>
      <c r="C72" s="236" t="s">
        <v>947</v>
      </c>
      <c r="D72" s="236" t="s">
        <v>97</v>
      </c>
      <c r="E72" s="304" t="s">
        <v>97</v>
      </c>
      <c r="F72" s="321" t="s">
        <v>1944</v>
      </c>
      <c r="G72" s="322" t="s">
        <v>948</v>
      </c>
      <c r="H72" s="321" t="s">
        <v>1882</v>
      </c>
      <c r="I72" s="321" t="s">
        <v>1901</v>
      </c>
      <c r="J72" s="321" t="s">
        <v>1873</v>
      </c>
      <c r="K72" s="321" t="s">
        <v>1880</v>
      </c>
      <c r="L72" s="323" t="s">
        <v>2224</v>
      </c>
      <c r="M72" s="323" t="s">
        <v>3098</v>
      </c>
      <c r="N72" s="328" t="s">
        <v>4405</v>
      </c>
      <c r="O72" s="321"/>
      <c r="P72" s="325" t="s">
        <v>3219</v>
      </c>
      <c r="Q72" s="326" t="s">
        <v>4372</v>
      </c>
      <c r="R72" s="323" t="s">
        <v>4384</v>
      </c>
      <c r="S72" s="323" t="s">
        <v>3178</v>
      </c>
      <c r="T72" s="323" t="s">
        <v>1</v>
      </c>
      <c r="U72" s="323"/>
      <c r="V72" s="323"/>
      <c r="W72" s="323"/>
      <c r="X72" s="323"/>
      <c r="Y72" s="323" t="s">
        <v>3117</v>
      </c>
      <c r="Z72" s="323"/>
      <c r="AA72" s="323"/>
    </row>
    <row r="73" spans="1:27" ht="113.25" hidden="1" customHeight="1">
      <c r="A73" s="228">
        <v>77</v>
      </c>
      <c r="B73" s="228"/>
      <c r="C73" s="236" t="s">
        <v>2230</v>
      </c>
      <c r="D73" s="236" t="s">
        <v>97</v>
      </c>
      <c r="E73" s="236" t="s">
        <v>97</v>
      </c>
      <c r="F73" s="232" t="s">
        <v>2231</v>
      </c>
      <c r="G73" s="231" t="s">
        <v>2232</v>
      </c>
      <c r="H73" s="232" t="s">
        <v>1875</v>
      </c>
      <c r="I73" s="232" t="s">
        <v>1884</v>
      </c>
      <c r="J73" s="232" t="s">
        <v>1879</v>
      </c>
      <c r="K73" s="232" t="s">
        <v>1874</v>
      </c>
      <c r="L73" s="233" t="s">
        <v>314</v>
      </c>
      <c r="M73" s="233" t="s">
        <v>3098</v>
      </c>
      <c r="N73" s="234" t="s">
        <v>4266</v>
      </c>
      <c r="O73" s="237"/>
      <c r="P73" s="235"/>
      <c r="Q73" s="320" t="s">
        <v>4217</v>
      </c>
      <c r="R73" s="235"/>
      <c r="S73" s="235"/>
      <c r="T73" s="235" t="s">
        <v>7</v>
      </c>
      <c r="U73" s="316"/>
      <c r="V73" s="316"/>
      <c r="W73" s="316"/>
      <c r="X73" s="316"/>
      <c r="Y73" s="316"/>
      <c r="Z73" s="316"/>
      <c r="AA73" s="316"/>
    </row>
    <row r="74" spans="1:27" ht="113.25" hidden="1" customHeight="1">
      <c r="A74" s="228">
        <v>22</v>
      </c>
      <c r="B74" s="228"/>
      <c r="C74" s="236" t="s">
        <v>1997</v>
      </c>
      <c r="D74" s="236" t="s">
        <v>97</v>
      </c>
      <c r="E74" s="236" t="s">
        <v>97</v>
      </c>
      <c r="F74" s="247" t="s">
        <v>2001</v>
      </c>
      <c r="G74" s="246" t="s">
        <v>2220</v>
      </c>
      <c r="H74" s="247" t="s">
        <v>97</v>
      </c>
      <c r="I74" s="247" t="s">
        <v>1888</v>
      </c>
      <c r="J74" s="247" t="s">
        <v>1877</v>
      </c>
      <c r="K74" s="247" t="s">
        <v>1916</v>
      </c>
      <c r="L74" s="235" t="s">
        <v>6</v>
      </c>
      <c r="M74" s="235" t="s">
        <v>3098</v>
      </c>
      <c r="N74" s="248" t="s">
        <v>4267</v>
      </c>
      <c r="O74" s="249"/>
      <c r="P74" s="235"/>
      <c r="Q74" s="235"/>
      <c r="R74" s="235"/>
      <c r="S74" s="235"/>
      <c r="T74" s="235" t="s">
        <v>7</v>
      </c>
      <c r="U74" s="310"/>
      <c r="V74" s="310"/>
      <c r="W74" s="310"/>
      <c r="X74" s="310"/>
      <c r="Y74" s="310"/>
      <c r="Z74" s="310"/>
      <c r="AA74" s="310"/>
    </row>
    <row r="75" spans="1:27" ht="292.5" customHeight="1">
      <c r="A75" s="228">
        <v>74</v>
      </c>
      <c r="B75" s="228">
        <v>47</v>
      </c>
      <c r="C75" s="236" t="s">
        <v>2256</v>
      </c>
      <c r="D75" s="236" t="s">
        <v>2202</v>
      </c>
      <c r="E75" s="304" t="s">
        <v>97</v>
      </c>
      <c r="F75" s="321" t="s">
        <v>1960</v>
      </c>
      <c r="G75" s="322" t="s">
        <v>2203</v>
      </c>
      <c r="H75" s="321" t="s">
        <v>1875</v>
      </c>
      <c r="I75" s="321" t="s">
        <v>1888</v>
      </c>
      <c r="J75" s="321" t="s">
        <v>1873</v>
      </c>
      <c r="K75" s="321" t="s">
        <v>1874</v>
      </c>
      <c r="L75" s="323" t="s">
        <v>5</v>
      </c>
      <c r="M75" s="323" t="s">
        <v>3098</v>
      </c>
      <c r="N75" s="324" t="s">
        <v>4268</v>
      </c>
      <c r="O75" s="321"/>
      <c r="P75" s="325" t="s">
        <v>3146</v>
      </c>
      <c r="Q75" s="327" t="s">
        <v>4315</v>
      </c>
      <c r="R75" s="323"/>
      <c r="S75" s="323"/>
      <c r="T75" s="323" t="s">
        <v>1</v>
      </c>
      <c r="U75" s="323"/>
      <c r="V75" s="323"/>
      <c r="W75" s="323"/>
      <c r="X75" s="323"/>
      <c r="Y75" s="323"/>
      <c r="Z75" s="323" t="s">
        <v>3117</v>
      </c>
      <c r="AA75" s="323"/>
    </row>
    <row r="76" spans="1:27" ht="113.25" customHeight="1">
      <c r="A76" s="228">
        <v>38</v>
      </c>
      <c r="B76" s="228">
        <v>48</v>
      </c>
      <c r="C76" s="236" t="s">
        <v>2374</v>
      </c>
      <c r="D76" s="236" t="s">
        <v>674</v>
      </c>
      <c r="E76" s="304" t="s">
        <v>2279</v>
      </c>
      <c r="F76" s="321" t="s">
        <v>1959</v>
      </c>
      <c r="G76" s="322" t="s">
        <v>1457</v>
      </c>
      <c r="H76" s="321" t="s">
        <v>1889</v>
      </c>
      <c r="I76" s="321" t="s">
        <v>1890</v>
      </c>
      <c r="J76" s="321" t="s">
        <v>1879</v>
      </c>
      <c r="K76" s="321" t="s">
        <v>1916</v>
      </c>
      <c r="L76" s="323" t="s">
        <v>314</v>
      </c>
      <c r="M76" s="323" t="s">
        <v>3096</v>
      </c>
      <c r="N76" s="324" t="s">
        <v>4398</v>
      </c>
      <c r="O76" s="321"/>
      <c r="P76" s="325" t="s">
        <v>3129</v>
      </c>
      <c r="Q76" s="327" t="s">
        <v>4316</v>
      </c>
      <c r="R76" s="323" t="s">
        <v>3177</v>
      </c>
      <c r="S76" s="323" t="s">
        <v>3178</v>
      </c>
      <c r="T76" s="323" t="s">
        <v>1</v>
      </c>
      <c r="U76" s="323"/>
      <c r="V76" s="323"/>
      <c r="W76" s="323" t="s">
        <v>3117</v>
      </c>
      <c r="X76" s="323"/>
      <c r="Y76" s="323"/>
      <c r="Z76" s="323"/>
      <c r="AA76" s="323"/>
    </row>
    <row r="77" spans="1:27" ht="113.25" hidden="1" customHeight="1">
      <c r="A77" s="228">
        <v>82</v>
      </c>
      <c r="B77" s="228"/>
      <c r="C77" s="236" t="s">
        <v>1832</v>
      </c>
      <c r="D77" s="236" t="s">
        <v>97</v>
      </c>
      <c r="E77" s="236" t="s">
        <v>97</v>
      </c>
      <c r="F77" s="247" t="s">
        <v>2263</v>
      </c>
      <c r="G77" s="246" t="s">
        <v>1834</v>
      </c>
      <c r="H77" s="247" t="s">
        <v>1928</v>
      </c>
      <c r="I77" s="247" t="s">
        <v>97</v>
      </c>
      <c r="J77" s="247" t="s">
        <v>2225</v>
      </c>
      <c r="K77" s="247" t="s">
        <v>1916</v>
      </c>
      <c r="L77" s="235" t="s">
        <v>5</v>
      </c>
      <c r="M77" s="235" t="s">
        <v>3098</v>
      </c>
      <c r="N77" s="248" t="s">
        <v>4269</v>
      </c>
      <c r="O77" s="249"/>
      <c r="P77" s="235"/>
      <c r="Q77" s="235"/>
      <c r="R77" s="235"/>
      <c r="S77" s="235"/>
      <c r="T77" s="235" t="s">
        <v>7</v>
      </c>
      <c r="U77" s="235"/>
      <c r="V77" s="235"/>
      <c r="W77" s="235"/>
      <c r="X77" s="235"/>
      <c r="Y77" s="235"/>
      <c r="Z77" s="235"/>
      <c r="AA77" s="235"/>
    </row>
    <row r="78" spans="1:27" ht="113.25" customHeight="1">
      <c r="A78" s="240"/>
      <c r="B78" s="228">
        <v>49</v>
      </c>
      <c r="C78" s="236" t="s">
        <v>3113</v>
      </c>
      <c r="D78" s="239" t="s">
        <v>271</v>
      </c>
      <c r="E78" s="303" t="s">
        <v>2279</v>
      </c>
      <c r="F78" s="321" t="s">
        <v>229</v>
      </c>
      <c r="G78" s="323" t="s">
        <v>1432</v>
      </c>
      <c r="H78" s="323" t="s">
        <v>1889</v>
      </c>
      <c r="I78" s="323" t="s">
        <v>1888</v>
      </c>
      <c r="J78" s="323" t="s">
        <v>1873</v>
      </c>
      <c r="K78" s="323" t="s">
        <v>1916</v>
      </c>
      <c r="L78" s="323" t="s">
        <v>2224</v>
      </c>
      <c r="M78" s="323"/>
      <c r="N78" s="324" t="s">
        <v>4270</v>
      </c>
      <c r="O78" s="321"/>
      <c r="P78" s="325" t="s">
        <v>3220</v>
      </c>
      <c r="Q78" s="327" t="s">
        <v>4058</v>
      </c>
      <c r="R78" s="323" t="s">
        <v>3177</v>
      </c>
      <c r="S78" s="323" t="s">
        <v>3178</v>
      </c>
      <c r="T78" s="323" t="s">
        <v>1</v>
      </c>
      <c r="U78" s="323"/>
      <c r="V78" s="323"/>
      <c r="W78" s="323"/>
      <c r="X78" s="323" t="s">
        <v>3117</v>
      </c>
      <c r="Y78" s="323"/>
      <c r="Z78" s="323"/>
      <c r="AA78" s="323"/>
    </row>
    <row r="79" spans="1:27" ht="113.25" hidden="1" customHeight="1">
      <c r="A79" s="228">
        <v>46</v>
      </c>
      <c r="B79" s="228"/>
      <c r="C79" s="236" t="s">
        <v>2330</v>
      </c>
      <c r="D79" s="236" t="s">
        <v>265</v>
      </c>
      <c r="E79" s="236" t="s">
        <v>2279</v>
      </c>
      <c r="F79" s="232" t="s">
        <v>1639</v>
      </c>
      <c r="G79" s="231" t="s">
        <v>1426</v>
      </c>
      <c r="H79" s="232" t="s">
        <v>1889</v>
      </c>
      <c r="I79" s="232" t="s">
        <v>1884</v>
      </c>
      <c r="J79" s="232" t="s">
        <v>1879</v>
      </c>
      <c r="K79" s="232" t="s">
        <v>1880</v>
      </c>
      <c r="L79" s="233" t="s">
        <v>5</v>
      </c>
      <c r="M79" s="233" t="s">
        <v>3096</v>
      </c>
      <c r="N79" s="234" t="s">
        <v>4253</v>
      </c>
      <c r="O79" s="237"/>
      <c r="P79" s="235"/>
      <c r="Q79" s="235"/>
      <c r="R79" s="235"/>
      <c r="S79" s="235"/>
      <c r="T79" s="235" t="s">
        <v>7</v>
      </c>
      <c r="U79" s="316"/>
      <c r="V79" s="316"/>
      <c r="W79" s="316"/>
      <c r="X79" s="316"/>
      <c r="Y79" s="316"/>
      <c r="Z79" s="316"/>
      <c r="AA79" s="316"/>
    </row>
    <row r="80" spans="1:27" ht="113.25" hidden="1" customHeight="1">
      <c r="A80" s="228">
        <v>52</v>
      </c>
      <c r="B80" s="228"/>
      <c r="C80" s="236" t="s">
        <v>2053</v>
      </c>
      <c r="D80" s="236" t="s">
        <v>1829</v>
      </c>
      <c r="E80" s="236" t="s">
        <v>2279</v>
      </c>
      <c r="F80" s="232" t="s">
        <v>1943</v>
      </c>
      <c r="G80" s="231" t="s">
        <v>2031</v>
      </c>
      <c r="H80" s="232" t="s">
        <v>1920</v>
      </c>
      <c r="I80" s="232" t="s">
        <v>1890</v>
      </c>
      <c r="J80" s="232" t="s">
        <v>1879</v>
      </c>
      <c r="K80" s="232" t="s">
        <v>1880</v>
      </c>
      <c r="L80" s="233" t="s">
        <v>314</v>
      </c>
      <c r="M80" s="233" t="s">
        <v>3096</v>
      </c>
      <c r="N80" s="234" t="s">
        <v>4271</v>
      </c>
      <c r="O80" s="237"/>
      <c r="P80" s="235"/>
      <c r="Q80" s="235"/>
      <c r="R80" s="235"/>
      <c r="S80" s="235"/>
      <c r="T80" s="235" t="s">
        <v>7</v>
      </c>
      <c r="U80" s="238"/>
      <c r="V80" s="238"/>
      <c r="W80" s="238"/>
      <c r="X80" s="238"/>
      <c r="Y80" s="238"/>
      <c r="Z80" s="238"/>
      <c r="AA80" s="238"/>
    </row>
    <row r="81" spans="1:27" ht="113.25" hidden="1" customHeight="1">
      <c r="A81" s="228">
        <v>72</v>
      </c>
      <c r="B81" s="228"/>
      <c r="C81" s="236" t="s">
        <v>2209</v>
      </c>
      <c r="D81" s="236" t="s">
        <v>97</v>
      </c>
      <c r="E81" s="236" t="s">
        <v>97</v>
      </c>
      <c r="F81" s="247" t="s">
        <v>2207</v>
      </c>
      <c r="G81" s="246" t="s">
        <v>2221</v>
      </c>
      <c r="H81" s="247" t="s">
        <v>1882</v>
      </c>
      <c r="I81" s="247" t="s">
        <v>1901</v>
      </c>
      <c r="J81" s="247" t="s">
        <v>1873</v>
      </c>
      <c r="K81" s="247" t="s">
        <v>1880</v>
      </c>
      <c r="L81" s="235" t="s">
        <v>2224</v>
      </c>
      <c r="M81" s="235" t="s">
        <v>3098</v>
      </c>
      <c r="N81" s="248" t="s">
        <v>4243</v>
      </c>
      <c r="O81" s="249"/>
      <c r="P81" s="235"/>
      <c r="Q81" s="235"/>
      <c r="R81" s="235"/>
      <c r="S81" s="235"/>
      <c r="T81" s="235" t="s">
        <v>7</v>
      </c>
      <c r="U81" s="310"/>
      <c r="V81" s="310"/>
      <c r="W81" s="310"/>
      <c r="X81" s="310"/>
      <c r="Y81" s="310"/>
      <c r="Z81" s="310"/>
      <c r="AA81" s="310"/>
    </row>
    <row r="82" spans="1:27" ht="340.5" customHeight="1">
      <c r="A82" s="228">
        <v>7</v>
      </c>
      <c r="B82" s="228">
        <v>50</v>
      </c>
      <c r="C82" s="236" t="s">
        <v>2248</v>
      </c>
      <c r="D82" s="236" t="s">
        <v>97</v>
      </c>
      <c r="E82" s="304" t="s">
        <v>97</v>
      </c>
      <c r="F82" s="321" t="s">
        <v>1960</v>
      </c>
      <c r="G82" s="322" t="s">
        <v>1786</v>
      </c>
      <c r="H82" s="321" t="s">
        <v>97</v>
      </c>
      <c r="I82" s="321" t="s">
        <v>97</v>
      </c>
      <c r="J82" s="321" t="s">
        <v>1877</v>
      </c>
      <c r="K82" s="321" t="s">
        <v>1916</v>
      </c>
      <c r="L82" s="323" t="s">
        <v>6</v>
      </c>
      <c r="M82" s="323" t="s">
        <v>3098</v>
      </c>
      <c r="N82" s="324" t="s">
        <v>4272</v>
      </c>
      <c r="O82" s="321"/>
      <c r="P82" s="325" t="s">
        <v>3221</v>
      </c>
      <c r="Q82" s="334" t="s">
        <v>4317</v>
      </c>
      <c r="R82" s="323"/>
      <c r="S82" s="323"/>
      <c r="T82" s="323" t="s">
        <v>1</v>
      </c>
      <c r="U82" s="323"/>
      <c r="V82" s="323" t="s">
        <v>3117</v>
      </c>
      <c r="W82" s="323"/>
      <c r="X82" s="323"/>
      <c r="Y82" s="323"/>
      <c r="Z82" s="323"/>
      <c r="AA82" s="323"/>
    </row>
    <row r="83" spans="1:27" ht="198.75" customHeight="1">
      <c r="A83" s="228">
        <v>53</v>
      </c>
      <c r="B83" s="228">
        <v>51</v>
      </c>
      <c r="C83" s="236" t="s">
        <v>2258</v>
      </c>
      <c r="D83" s="236" t="s">
        <v>155</v>
      </c>
      <c r="E83" s="304" t="s">
        <v>2279</v>
      </c>
      <c r="F83" s="321" t="s">
        <v>1960</v>
      </c>
      <c r="G83" s="322" t="s">
        <v>3159</v>
      </c>
      <c r="H83" s="321" t="s">
        <v>1889</v>
      </c>
      <c r="I83" s="321" t="s">
        <v>1890</v>
      </c>
      <c r="J83" s="321" t="s">
        <v>1879</v>
      </c>
      <c r="K83" s="321" t="s">
        <v>1880</v>
      </c>
      <c r="L83" s="323" t="s">
        <v>5</v>
      </c>
      <c r="M83" s="323" t="s">
        <v>3096</v>
      </c>
      <c r="N83" s="324" t="s">
        <v>4273</v>
      </c>
      <c r="O83" s="321"/>
      <c r="P83" s="325" t="s">
        <v>3147</v>
      </c>
      <c r="Q83" s="326" t="s">
        <v>4318</v>
      </c>
      <c r="R83" s="331"/>
      <c r="S83" s="323"/>
      <c r="T83" s="323" t="s">
        <v>1</v>
      </c>
      <c r="U83" s="323" t="s">
        <v>3117</v>
      </c>
      <c r="V83" s="323"/>
      <c r="W83" s="323"/>
      <c r="X83" s="323"/>
      <c r="Y83" s="323"/>
      <c r="Z83" s="323"/>
      <c r="AA83" s="323"/>
    </row>
    <row r="84" spans="1:27" ht="113.25" hidden="1" customHeight="1">
      <c r="A84" s="228">
        <v>79</v>
      </c>
      <c r="B84" s="228"/>
      <c r="C84" s="236" t="s">
        <v>2238</v>
      </c>
      <c r="D84" s="236" t="s">
        <v>97</v>
      </c>
      <c r="E84" s="236" t="s">
        <v>97</v>
      </c>
      <c r="F84" s="232" t="s">
        <v>2239</v>
      </c>
      <c r="G84" s="231" t="s">
        <v>2240</v>
      </c>
      <c r="H84" s="232" t="s">
        <v>2241</v>
      </c>
      <c r="I84" s="232" t="s">
        <v>97</v>
      </c>
      <c r="J84" s="232" t="s">
        <v>1873</v>
      </c>
      <c r="K84" s="232" t="s">
        <v>1916</v>
      </c>
      <c r="L84" s="233" t="s">
        <v>5</v>
      </c>
      <c r="M84" s="233" t="s">
        <v>3098</v>
      </c>
      <c r="N84" s="234" t="s">
        <v>4274</v>
      </c>
      <c r="O84" s="237"/>
      <c r="P84" s="235"/>
      <c r="Q84" s="235"/>
      <c r="R84" s="235"/>
      <c r="S84" s="235"/>
      <c r="T84" s="235" t="s">
        <v>7</v>
      </c>
      <c r="U84" s="316"/>
      <c r="V84" s="316"/>
      <c r="W84" s="316"/>
      <c r="X84" s="316"/>
      <c r="Y84" s="316"/>
      <c r="Z84" s="316"/>
      <c r="AA84" s="316"/>
    </row>
    <row r="85" spans="1:27" ht="113.25" hidden="1" customHeight="1">
      <c r="A85" s="228">
        <v>68</v>
      </c>
      <c r="B85" s="228"/>
      <c r="C85" s="236" t="s">
        <v>2210</v>
      </c>
      <c r="D85" s="236" t="s">
        <v>97</v>
      </c>
      <c r="E85" s="236" t="s">
        <v>97</v>
      </c>
      <c r="F85" s="247" t="s">
        <v>2205</v>
      </c>
      <c r="G85" s="246" t="s">
        <v>2222</v>
      </c>
      <c r="H85" s="247" t="s">
        <v>2212</v>
      </c>
      <c r="I85" s="247" t="s">
        <v>1901</v>
      </c>
      <c r="J85" s="247" t="s">
        <v>1879</v>
      </c>
      <c r="K85" s="247" t="s">
        <v>1880</v>
      </c>
      <c r="L85" s="235" t="s">
        <v>314</v>
      </c>
      <c r="M85" s="235" t="s">
        <v>3098</v>
      </c>
      <c r="N85" s="248" t="s">
        <v>4275</v>
      </c>
      <c r="O85" s="249"/>
      <c r="P85" s="235"/>
      <c r="Q85" s="235"/>
      <c r="R85" s="235"/>
      <c r="S85" s="235"/>
      <c r="T85" s="235" t="s">
        <v>7</v>
      </c>
      <c r="U85" s="310"/>
      <c r="V85" s="310"/>
      <c r="W85" s="310"/>
      <c r="X85" s="310"/>
      <c r="Y85" s="310"/>
      <c r="Z85" s="310"/>
      <c r="AA85" s="310"/>
    </row>
    <row r="86" spans="1:27" ht="240.75" customHeight="1">
      <c r="A86" s="228">
        <v>62</v>
      </c>
      <c r="B86" s="228">
        <v>52</v>
      </c>
      <c r="C86" s="236" t="s">
        <v>2245</v>
      </c>
      <c r="D86" s="236" t="s">
        <v>154</v>
      </c>
      <c r="E86" s="304" t="s">
        <v>2271</v>
      </c>
      <c r="F86" s="321" t="s">
        <v>1960</v>
      </c>
      <c r="G86" s="322" t="s">
        <v>3093</v>
      </c>
      <c r="H86" s="321" t="s">
        <v>4341</v>
      </c>
      <c r="I86" s="321" t="s">
        <v>1901</v>
      </c>
      <c r="J86" s="321" t="s">
        <v>1873</v>
      </c>
      <c r="K86" s="321" t="s">
        <v>2252</v>
      </c>
      <c r="L86" s="323" t="s">
        <v>2224</v>
      </c>
      <c r="M86" s="323" t="s">
        <v>3098</v>
      </c>
      <c r="N86" s="328" t="s">
        <v>4406</v>
      </c>
      <c r="O86" s="321"/>
      <c r="P86" s="325" t="s">
        <v>3148</v>
      </c>
      <c r="Q86" s="326" t="s">
        <v>4319</v>
      </c>
      <c r="R86" s="337" t="s">
        <v>4410</v>
      </c>
      <c r="S86" s="338" t="s">
        <v>3170</v>
      </c>
      <c r="T86" s="323" t="s">
        <v>1</v>
      </c>
      <c r="U86" s="323" t="s">
        <v>3117</v>
      </c>
      <c r="V86" s="323"/>
      <c r="W86" s="323"/>
      <c r="X86" s="323"/>
      <c r="Y86" s="323" t="s">
        <v>3124</v>
      </c>
      <c r="Z86" s="323"/>
      <c r="AA86" s="323"/>
    </row>
    <row r="87" spans="1:27" ht="401.25" customHeight="1">
      <c r="A87" s="228">
        <v>66</v>
      </c>
      <c r="B87" s="228">
        <v>53</v>
      </c>
      <c r="C87" s="236" t="s">
        <v>2244</v>
      </c>
      <c r="D87" s="236" t="s">
        <v>154</v>
      </c>
      <c r="E87" s="304" t="s">
        <v>2271</v>
      </c>
      <c r="F87" s="321" t="s">
        <v>1960</v>
      </c>
      <c r="G87" s="322" t="s">
        <v>3094</v>
      </c>
      <c r="H87" s="321" t="s">
        <v>4341</v>
      </c>
      <c r="I87" s="321" t="s">
        <v>1901</v>
      </c>
      <c r="J87" s="321" t="s">
        <v>1873</v>
      </c>
      <c r="K87" s="321" t="s">
        <v>2252</v>
      </c>
      <c r="L87" s="323" t="s">
        <v>2224</v>
      </c>
      <c r="M87" s="323" t="s">
        <v>3098</v>
      </c>
      <c r="N87" s="328" t="s">
        <v>4407</v>
      </c>
      <c r="O87" s="321"/>
      <c r="P87" s="325" t="s">
        <v>3149</v>
      </c>
      <c r="Q87" s="335" t="s">
        <v>4375</v>
      </c>
      <c r="R87" s="337" t="s">
        <v>3176</v>
      </c>
      <c r="S87" s="338" t="s">
        <v>3170</v>
      </c>
      <c r="T87" s="323" t="s">
        <v>1</v>
      </c>
      <c r="U87" s="323"/>
      <c r="V87" s="323"/>
      <c r="W87" s="323"/>
      <c r="X87" s="323"/>
      <c r="Y87" s="323" t="s">
        <v>3124</v>
      </c>
      <c r="Z87" s="323"/>
      <c r="AA87" s="323"/>
    </row>
    <row r="88" spans="1:27" ht="113.25" customHeight="1">
      <c r="A88" s="240"/>
      <c r="B88" s="228">
        <v>54</v>
      </c>
      <c r="C88" s="236" t="s">
        <v>3114</v>
      </c>
      <c r="D88" s="239" t="s">
        <v>97</v>
      </c>
      <c r="E88" s="303" t="s">
        <v>97</v>
      </c>
      <c r="F88" s="321" t="s">
        <v>1639</v>
      </c>
      <c r="G88" s="323" t="s">
        <v>3179</v>
      </c>
      <c r="H88" s="323" t="s">
        <v>1928</v>
      </c>
      <c r="I88" s="323" t="s">
        <v>1888</v>
      </c>
      <c r="J88" s="323" t="s">
        <v>1873</v>
      </c>
      <c r="K88" s="323" t="s">
        <v>1880</v>
      </c>
      <c r="L88" s="323" t="s">
        <v>2224</v>
      </c>
      <c r="M88" s="323"/>
      <c r="N88" s="324" t="s">
        <v>4276</v>
      </c>
      <c r="O88" s="321"/>
      <c r="P88" s="325" t="s">
        <v>3222</v>
      </c>
      <c r="Q88" s="327" t="s">
        <v>4320</v>
      </c>
      <c r="R88" s="323" t="s">
        <v>3177</v>
      </c>
      <c r="S88" s="323" t="s">
        <v>3178</v>
      </c>
      <c r="T88" s="323" t="s">
        <v>1</v>
      </c>
      <c r="U88" s="323"/>
      <c r="V88" s="323"/>
      <c r="W88" s="323"/>
      <c r="X88" s="323" t="s">
        <v>3117</v>
      </c>
      <c r="Y88" s="323"/>
      <c r="Z88" s="323"/>
      <c r="AA88" s="323"/>
    </row>
    <row r="89" spans="1:27" ht="113.25" hidden="1" customHeight="1">
      <c r="A89" s="228">
        <v>54</v>
      </c>
      <c r="B89" s="228"/>
      <c r="C89" s="236" t="s">
        <v>1335</v>
      </c>
      <c r="D89" s="236" t="s">
        <v>1334</v>
      </c>
      <c r="E89" s="236" t="s">
        <v>2279</v>
      </c>
      <c r="F89" s="247" t="s">
        <v>1639</v>
      </c>
      <c r="G89" s="246" t="s">
        <v>1762</v>
      </c>
      <c r="H89" s="247" t="s">
        <v>1920</v>
      </c>
      <c r="I89" s="247" t="s">
        <v>1890</v>
      </c>
      <c r="J89" s="247" t="s">
        <v>1879</v>
      </c>
      <c r="K89" s="247" t="s">
        <v>1885</v>
      </c>
      <c r="L89" s="235" t="s">
        <v>5</v>
      </c>
      <c r="M89" s="235" t="s">
        <v>3096</v>
      </c>
      <c r="N89" s="248" t="s">
        <v>4277</v>
      </c>
      <c r="O89" s="249"/>
      <c r="P89" s="235"/>
      <c r="Q89" s="235"/>
      <c r="R89" s="235"/>
      <c r="S89" s="235"/>
      <c r="T89" s="235" t="s">
        <v>7</v>
      </c>
      <c r="U89" s="235"/>
      <c r="V89" s="235"/>
      <c r="W89" s="235"/>
      <c r="X89" s="235"/>
      <c r="Y89" s="235"/>
      <c r="Z89" s="235"/>
      <c r="AA89" s="235"/>
    </row>
    <row r="90" spans="1:27" ht="210.75" customHeight="1">
      <c r="A90" s="240"/>
      <c r="B90" s="228">
        <v>55</v>
      </c>
      <c r="C90" s="236" t="s">
        <v>3115</v>
      </c>
      <c r="D90" s="239" t="s">
        <v>3180</v>
      </c>
      <c r="E90" s="303" t="s">
        <v>2279</v>
      </c>
      <c r="F90" s="321" t="s">
        <v>3181</v>
      </c>
      <c r="G90" s="323" t="s">
        <v>3182</v>
      </c>
      <c r="H90" s="323" t="s">
        <v>1889</v>
      </c>
      <c r="I90" s="323" t="s">
        <v>1890</v>
      </c>
      <c r="J90" s="323" t="s">
        <v>1873</v>
      </c>
      <c r="K90" s="323" t="s">
        <v>1880</v>
      </c>
      <c r="L90" s="323" t="s">
        <v>314</v>
      </c>
      <c r="M90" s="323"/>
      <c r="N90" s="324" t="s">
        <v>4399</v>
      </c>
      <c r="O90" s="321"/>
      <c r="P90" s="325" t="s">
        <v>3223</v>
      </c>
      <c r="Q90" s="327" t="s">
        <v>4378</v>
      </c>
      <c r="R90" s="323" t="s">
        <v>3177</v>
      </c>
      <c r="S90" s="323" t="s">
        <v>3178</v>
      </c>
      <c r="T90" s="323" t="s">
        <v>1</v>
      </c>
      <c r="U90" s="323"/>
      <c r="V90" s="323"/>
      <c r="W90" s="323" t="s">
        <v>3117</v>
      </c>
      <c r="X90" s="323"/>
      <c r="Y90" s="323"/>
      <c r="Z90" s="323"/>
      <c r="AA90" s="323"/>
    </row>
    <row r="91" spans="1:27" ht="113.25" customHeight="1">
      <c r="A91" s="228"/>
      <c r="B91" s="228">
        <v>56</v>
      </c>
      <c r="C91" s="236" t="s">
        <v>3100</v>
      </c>
      <c r="D91" s="236" t="s">
        <v>97</v>
      </c>
      <c r="E91" s="304" t="s">
        <v>97</v>
      </c>
      <c r="F91" s="321" t="s">
        <v>3101</v>
      </c>
      <c r="G91" s="322" t="s">
        <v>3102</v>
      </c>
      <c r="H91" s="321" t="s">
        <v>3099</v>
      </c>
      <c r="I91" s="321" t="s">
        <v>97</v>
      </c>
      <c r="J91" s="321" t="s">
        <v>1873</v>
      </c>
      <c r="K91" s="321" t="s">
        <v>1916</v>
      </c>
      <c r="L91" s="323" t="s">
        <v>6</v>
      </c>
      <c r="M91" s="323" t="s">
        <v>3098</v>
      </c>
      <c r="N91" s="324" t="s">
        <v>4400</v>
      </c>
      <c r="O91" s="321"/>
      <c r="P91" s="331" t="s">
        <v>3151</v>
      </c>
      <c r="Q91" s="326" t="s">
        <v>3226</v>
      </c>
      <c r="R91" s="323" t="s">
        <v>4386</v>
      </c>
      <c r="S91" s="323" t="s">
        <v>3170</v>
      </c>
      <c r="T91" s="323" t="s">
        <v>1</v>
      </c>
      <c r="U91" s="323" t="s">
        <v>3132</v>
      </c>
      <c r="V91" s="323" t="s">
        <v>3132</v>
      </c>
      <c r="W91" s="323" t="s">
        <v>3132</v>
      </c>
      <c r="X91" s="323"/>
      <c r="Y91" s="323"/>
      <c r="Z91" s="323" t="s">
        <v>3132</v>
      </c>
      <c r="AA91" s="323" t="s">
        <v>3132</v>
      </c>
    </row>
    <row r="92" spans="1:27" ht="185.25" customHeight="1">
      <c r="A92" s="228"/>
      <c r="B92" s="228">
        <v>57</v>
      </c>
      <c r="C92" s="236" t="s">
        <v>1705</v>
      </c>
      <c r="D92" s="236" t="s">
        <v>97</v>
      </c>
      <c r="E92" s="304" t="s">
        <v>97</v>
      </c>
      <c r="F92" s="321" t="s">
        <v>1960</v>
      </c>
      <c r="G92" s="322" t="s">
        <v>1706</v>
      </c>
      <c r="H92" s="321" t="s">
        <v>1875</v>
      </c>
      <c r="I92" s="321" t="s">
        <v>1878</v>
      </c>
      <c r="J92" s="321" t="s">
        <v>1873</v>
      </c>
      <c r="K92" s="321" t="s">
        <v>1880</v>
      </c>
      <c r="L92" s="323" t="s">
        <v>5</v>
      </c>
      <c r="M92" s="323"/>
      <c r="N92" s="324" t="s">
        <v>4278</v>
      </c>
      <c r="O92" s="321"/>
      <c r="P92" s="325" t="s">
        <v>3152</v>
      </c>
      <c r="Q92" s="327" t="s">
        <v>4321</v>
      </c>
      <c r="R92" s="331"/>
      <c r="S92" s="323"/>
      <c r="T92" s="323" t="s">
        <v>1</v>
      </c>
      <c r="U92" s="323" t="s">
        <v>3132</v>
      </c>
      <c r="V92" s="323" t="s">
        <v>3132</v>
      </c>
      <c r="W92" s="323"/>
      <c r="X92" s="323"/>
      <c r="Y92" s="323"/>
      <c r="Z92" s="323"/>
      <c r="AA92" s="323"/>
    </row>
    <row r="93" spans="1:27" ht="113.25" hidden="1" customHeight="1">
      <c r="A93" s="228">
        <v>47</v>
      </c>
      <c r="B93" s="228"/>
      <c r="C93" s="236" t="s">
        <v>2308</v>
      </c>
      <c r="D93" s="236" t="s">
        <v>253</v>
      </c>
      <c r="E93" s="236" t="s">
        <v>2279</v>
      </c>
      <c r="F93" s="247" t="s">
        <v>229</v>
      </c>
      <c r="G93" s="246" t="s">
        <v>1408</v>
      </c>
      <c r="H93" s="247" t="s">
        <v>1889</v>
      </c>
      <c r="I93" s="247" t="s">
        <v>1904</v>
      </c>
      <c r="J93" s="247" t="s">
        <v>1873</v>
      </c>
      <c r="K93" s="247" t="s">
        <v>1880</v>
      </c>
      <c r="L93" s="235" t="s">
        <v>314</v>
      </c>
      <c r="M93" s="235" t="s">
        <v>3098</v>
      </c>
      <c r="N93" s="248" t="s">
        <v>4279</v>
      </c>
      <c r="O93" s="249"/>
      <c r="P93" s="235"/>
      <c r="Q93" s="235"/>
      <c r="R93" s="235"/>
      <c r="S93" s="235"/>
      <c r="T93" s="235" t="s">
        <v>7</v>
      </c>
      <c r="U93" s="235"/>
      <c r="V93" s="235"/>
      <c r="W93" s="235"/>
      <c r="X93" s="235"/>
      <c r="Y93" s="235"/>
      <c r="Z93" s="235"/>
      <c r="AA93" s="235"/>
    </row>
    <row r="94" spans="1:27" ht="393.75" customHeight="1">
      <c r="A94" s="228">
        <v>27</v>
      </c>
      <c r="B94" s="228">
        <v>58</v>
      </c>
      <c r="C94" s="236" t="s">
        <v>2243</v>
      </c>
      <c r="D94" s="236" t="s">
        <v>51</v>
      </c>
      <c r="E94" s="304" t="s">
        <v>2271</v>
      </c>
      <c r="F94" s="321" t="s">
        <v>1944</v>
      </c>
      <c r="G94" s="322" t="s">
        <v>2025</v>
      </c>
      <c r="H94" s="321" t="s">
        <v>1889</v>
      </c>
      <c r="I94" s="321" t="s">
        <v>97</v>
      </c>
      <c r="J94" s="321" t="s">
        <v>1873</v>
      </c>
      <c r="K94" s="321" t="s">
        <v>1916</v>
      </c>
      <c r="L94" s="323" t="s">
        <v>314</v>
      </c>
      <c r="M94" s="323" t="s">
        <v>3098</v>
      </c>
      <c r="N94" s="324" t="s">
        <v>4280</v>
      </c>
      <c r="O94" s="321"/>
      <c r="P94" s="325" t="s">
        <v>3154</v>
      </c>
      <c r="Q94" s="327" t="s">
        <v>4379</v>
      </c>
      <c r="R94" s="323" t="s">
        <v>3177</v>
      </c>
      <c r="S94" s="323" t="s">
        <v>3178</v>
      </c>
      <c r="T94" s="323" t="s">
        <v>1</v>
      </c>
      <c r="U94" s="323" t="s">
        <v>3117</v>
      </c>
      <c r="V94" s="323"/>
      <c r="W94" s="323"/>
      <c r="X94" s="323" t="s">
        <v>3124</v>
      </c>
      <c r="Y94" s="323"/>
      <c r="Z94" s="323"/>
      <c r="AA94" s="323"/>
    </row>
    <row r="95" spans="1:27" ht="113.25" hidden="1" customHeight="1">
      <c r="A95" s="228">
        <v>12</v>
      </c>
      <c r="B95" s="228"/>
      <c r="C95" s="236" t="s">
        <v>130</v>
      </c>
      <c r="D95" s="236" t="s">
        <v>32</v>
      </c>
      <c r="E95" s="236" t="s">
        <v>2279</v>
      </c>
      <c r="F95" s="247" t="s">
        <v>1944</v>
      </c>
      <c r="G95" s="246" t="s">
        <v>1423</v>
      </c>
      <c r="H95" s="247" t="s">
        <v>2297</v>
      </c>
      <c r="I95" s="247" t="s">
        <v>1884</v>
      </c>
      <c r="J95" s="247" t="s">
        <v>1873</v>
      </c>
      <c r="K95" s="247" t="s">
        <v>1880</v>
      </c>
      <c r="L95" s="235" t="s">
        <v>1746</v>
      </c>
      <c r="M95" s="235" t="s">
        <v>3098</v>
      </c>
      <c r="N95" s="248" t="s">
        <v>4281</v>
      </c>
      <c r="O95" s="249" t="s">
        <v>4223</v>
      </c>
      <c r="R95" s="235"/>
      <c r="S95" s="235"/>
      <c r="T95" s="235" t="s">
        <v>7</v>
      </c>
      <c r="U95" s="235"/>
      <c r="V95" s="235"/>
      <c r="W95" s="235"/>
      <c r="X95" s="235"/>
      <c r="Y95" s="235"/>
      <c r="Z95" s="235"/>
      <c r="AA95" s="235"/>
    </row>
    <row r="96" spans="1:27" ht="409.5" customHeight="1">
      <c r="A96" s="228">
        <v>49</v>
      </c>
      <c r="B96" s="228">
        <v>59</v>
      </c>
      <c r="C96" s="236" t="s">
        <v>74</v>
      </c>
      <c r="D96" s="236" t="s">
        <v>2260</v>
      </c>
      <c r="E96" s="304" t="s">
        <v>2271</v>
      </c>
      <c r="F96" s="321" t="s">
        <v>1944</v>
      </c>
      <c r="G96" s="322" t="s">
        <v>3092</v>
      </c>
      <c r="H96" s="321" t="s">
        <v>1889</v>
      </c>
      <c r="I96" s="321" t="s">
        <v>97</v>
      </c>
      <c r="J96" s="321" t="s">
        <v>1873</v>
      </c>
      <c r="K96" s="321" t="s">
        <v>1916</v>
      </c>
      <c r="L96" s="323" t="s">
        <v>314</v>
      </c>
      <c r="M96" s="323" t="s">
        <v>3098</v>
      </c>
      <c r="N96" s="324" t="s">
        <v>4282</v>
      </c>
      <c r="O96" s="321"/>
      <c r="P96" s="325" t="s">
        <v>3155</v>
      </c>
      <c r="Q96" s="327" t="s">
        <v>4322</v>
      </c>
      <c r="R96" s="323" t="s">
        <v>3177</v>
      </c>
      <c r="S96" s="323" t="s">
        <v>3178</v>
      </c>
      <c r="T96" s="323" t="s">
        <v>1</v>
      </c>
      <c r="U96" s="323" t="s">
        <v>3117</v>
      </c>
      <c r="V96" s="323"/>
      <c r="W96" s="323"/>
      <c r="X96" s="323" t="s">
        <v>3117</v>
      </c>
      <c r="Y96" s="323"/>
      <c r="Z96" s="323"/>
      <c r="AA96" s="323"/>
    </row>
    <row r="97" spans="1:27" ht="409.6" customHeight="1">
      <c r="A97" s="228"/>
      <c r="B97" s="228">
        <v>60</v>
      </c>
      <c r="C97" s="236" t="s">
        <v>2756</v>
      </c>
      <c r="D97" s="236" t="s">
        <v>97</v>
      </c>
      <c r="E97" s="304" t="s">
        <v>97</v>
      </c>
      <c r="F97" s="321" t="s">
        <v>1960</v>
      </c>
      <c r="G97" s="322" t="s">
        <v>2757</v>
      </c>
      <c r="H97" s="321" t="s">
        <v>4341</v>
      </c>
      <c r="I97" s="321" t="s">
        <v>1876</v>
      </c>
      <c r="J97" s="321" t="s">
        <v>1873</v>
      </c>
      <c r="K97" s="321" t="s">
        <v>1880</v>
      </c>
      <c r="L97" s="323" t="s">
        <v>314</v>
      </c>
      <c r="M97" s="323"/>
      <c r="N97" s="324" t="s">
        <v>4283</v>
      </c>
      <c r="O97" s="321"/>
      <c r="P97" s="325" t="s">
        <v>3156</v>
      </c>
      <c r="Q97" s="327" t="s">
        <v>4323</v>
      </c>
      <c r="R97" s="323"/>
      <c r="S97" s="323"/>
      <c r="T97" s="323" t="s">
        <v>1</v>
      </c>
      <c r="U97" s="323" t="s">
        <v>3132</v>
      </c>
      <c r="V97" s="323" t="s">
        <v>3132</v>
      </c>
      <c r="W97" s="323"/>
      <c r="X97" s="323"/>
      <c r="Y97" s="323"/>
      <c r="Z97" s="323" t="s">
        <v>3132</v>
      </c>
      <c r="AA97" s="323"/>
    </row>
    <row r="98" spans="1:27" ht="409.6" customHeight="1">
      <c r="A98" s="243">
        <v>24</v>
      </c>
      <c r="B98" s="228">
        <v>61</v>
      </c>
      <c r="C98" s="244" t="s">
        <v>2253</v>
      </c>
      <c r="D98" s="244" t="s">
        <v>1614</v>
      </c>
      <c r="E98" s="306" t="s">
        <v>2279</v>
      </c>
      <c r="F98" s="321" t="s">
        <v>1944</v>
      </c>
      <c r="G98" s="322" t="s">
        <v>1615</v>
      </c>
      <c r="H98" s="321" t="s">
        <v>4341</v>
      </c>
      <c r="I98" s="321" t="s">
        <v>1876</v>
      </c>
      <c r="J98" s="321" t="s">
        <v>1873</v>
      </c>
      <c r="K98" s="321" t="s">
        <v>1880</v>
      </c>
      <c r="L98" s="323" t="s">
        <v>314</v>
      </c>
      <c r="M98" s="323" t="s">
        <v>3098</v>
      </c>
      <c r="N98" s="324" t="s">
        <v>4284</v>
      </c>
      <c r="O98" s="321"/>
      <c r="P98" s="325" t="s">
        <v>3225</v>
      </c>
      <c r="Q98" s="327" t="s">
        <v>4324</v>
      </c>
      <c r="R98" s="323"/>
      <c r="S98" s="323"/>
      <c r="T98" s="323" t="s">
        <v>1</v>
      </c>
      <c r="U98" s="323" t="s">
        <v>3117</v>
      </c>
      <c r="V98" s="323" t="s">
        <v>3117</v>
      </c>
      <c r="W98" s="323"/>
      <c r="X98" s="323"/>
      <c r="Y98" s="323"/>
      <c r="Z98" s="323" t="s">
        <v>3117</v>
      </c>
      <c r="AA98" s="323"/>
    </row>
    <row r="99" spans="1:27" ht="235.5" customHeight="1">
      <c r="A99" s="243">
        <v>55</v>
      </c>
      <c r="B99" s="228">
        <v>62</v>
      </c>
      <c r="C99" s="244" t="s">
        <v>1575</v>
      </c>
      <c r="D99" s="244" t="s">
        <v>9</v>
      </c>
      <c r="E99" s="306" t="s">
        <v>2271</v>
      </c>
      <c r="F99" s="321" t="s">
        <v>1960</v>
      </c>
      <c r="G99" s="322" t="s">
        <v>2425</v>
      </c>
      <c r="H99" s="321" t="s">
        <v>1871</v>
      </c>
      <c r="I99" s="321" t="s">
        <v>1886</v>
      </c>
      <c r="J99" s="321" t="s">
        <v>1873</v>
      </c>
      <c r="K99" s="321" t="s">
        <v>2290</v>
      </c>
      <c r="L99" s="323" t="s">
        <v>5</v>
      </c>
      <c r="M99" s="323" t="s">
        <v>3098</v>
      </c>
      <c r="N99" s="324" t="s">
        <v>4285</v>
      </c>
      <c r="O99" s="321"/>
      <c r="P99" s="325" t="s">
        <v>3157</v>
      </c>
      <c r="Q99" s="326" t="s">
        <v>4325</v>
      </c>
      <c r="R99" s="323"/>
      <c r="S99" s="323"/>
      <c r="T99" s="323" t="s">
        <v>1</v>
      </c>
      <c r="U99" s="323" t="s">
        <v>3117</v>
      </c>
      <c r="V99" s="323"/>
      <c r="W99" s="323"/>
      <c r="X99" s="323"/>
      <c r="Y99" s="323"/>
      <c r="Z99" s="323"/>
      <c r="AA99" s="323"/>
    </row>
    <row r="100" spans="1:27" ht="99.75" hidden="1">
      <c r="A100" s="243"/>
      <c r="B100" s="243"/>
      <c r="C100" s="244" t="s">
        <v>2788</v>
      </c>
      <c r="D100" s="244" t="s">
        <v>97</v>
      </c>
      <c r="E100" s="244" t="s">
        <v>97</v>
      </c>
      <c r="F100" s="245" t="s">
        <v>1960</v>
      </c>
      <c r="G100" s="246" t="s">
        <v>2789</v>
      </c>
      <c r="H100" s="247" t="s">
        <v>1906</v>
      </c>
      <c r="I100" s="247" t="s">
        <v>1890</v>
      </c>
      <c r="J100" s="247" t="s">
        <v>1873</v>
      </c>
      <c r="K100" s="247" t="s">
        <v>1880</v>
      </c>
      <c r="L100" s="235" t="s">
        <v>5</v>
      </c>
      <c r="M100" s="235"/>
      <c r="N100" s="248" t="s">
        <v>4286</v>
      </c>
      <c r="O100" s="249"/>
      <c r="P100" s="235"/>
      <c r="Q100" s="235"/>
      <c r="R100" s="235"/>
      <c r="S100" s="235"/>
      <c r="T100" s="235" t="s">
        <v>7</v>
      </c>
      <c r="U100" s="316"/>
      <c r="V100" s="316"/>
      <c r="W100" s="316"/>
      <c r="X100" s="316"/>
      <c r="Y100" s="316"/>
      <c r="Z100" s="316"/>
      <c r="AA100" s="316"/>
    </row>
    <row r="101" spans="1:27" ht="342" hidden="1">
      <c r="A101" s="243"/>
      <c r="B101" s="243"/>
      <c r="C101" s="244" t="s">
        <v>2791</v>
      </c>
      <c r="D101" s="244" t="s">
        <v>97</v>
      </c>
      <c r="E101" s="244" t="s">
        <v>97</v>
      </c>
      <c r="F101" s="245" t="s">
        <v>1960</v>
      </c>
      <c r="G101" s="246" t="s">
        <v>2792</v>
      </c>
      <c r="H101" s="247" t="s">
        <v>1906</v>
      </c>
      <c r="I101" s="247" t="s">
        <v>1890</v>
      </c>
      <c r="J101" s="247" t="s">
        <v>1873</v>
      </c>
      <c r="K101" s="247" t="s">
        <v>1880</v>
      </c>
      <c r="L101" s="235" t="s">
        <v>5</v>
      </c>
      <c r="M101" s="235"/>
      <c r="N101" s="248" t="s">
        <v>4287</v>
      </c>
      <c r="O101" s="249"/>
      <c r="P101" s="235"/>
      <c r="Q101" s="235"/>
      <c r="R101" s="235"/>
      <c r="S101" s="235"/>
      <c r="T101" s="235" t="s">
        <v>7</v>
      </c>
      <c r="U101" s="310"/>
      <c r="V101" s="310"/>
      <c r="W101" s="310"/>
      <c r="X101" s="310"/>
      <c r="Y101" s="310"/>
      <c r="Z101" s="310"/>
      <c r="AA101" s="310"/>
    </row>
    <row r="102" spans="1:27" ht="409.5">
      <c r="A102" s="243">
        <v>25</v>
      </c>
      <c r="B102" s="228">
        <v>63</v>
      </c>
      <c r="C102" s="244" t="s">
        <v>1840</v>
      </c>
      <c r="D102" s="244" t="s">
        <v>97</v>
      </c>
      <c r="E102" s="306" t="s">
        <v>97</v>
      </c>
      <c r="F102" s="321" t="s">
        <v>1960</v>
      </c>
      <c r="G102" s="322" t="s">
        <v>2223</v>
      </c>
      <c r="H102" s="321" t="s">
        <v>2212</v>
      </c>
      <c r="I102" s="321" t="s">
        <v>1888</v>
      </c>
      <c r="J102" s="321" t="s">
        <v>1873</v>
      </c>
      <c r="K102" s="321" t="s">
        <v>1916</v>
      </c>
      <c r="L102" s="323" t="s">
        <v>2215</v>
      </c>
      <c r="M102" s="323" t="s">
        <v>3098</v>
      </c>
      <c r="N102" s="324" t="s">
        <v>4288</v>
      </c>
      <c r="O102" s="321"/>
      <c r="P102" s="325" t="s">
        <v>3158</v>
      </c>
      <c r="Q102" s="326" t="s">
        <v>4326</v>
      </c>
      <c r="R102" s="323"/>
      <c r="S102" s="323"/>
      <c r="T102" s="323" t="s">
        <v>1</v>
      </c>
      <c r="U102" s="323" t="s">
        <v>3132</v>
      </c>
      <c r="V102" s="323" t="s">
        <v>3132</v>
      </c>
      <c r="W102" s="323"/>
      <c r="X102" s="323"/>
      <c r="Y102" s="323"/>
      <c r="Z102" s="323" t="s">
        <v>3132</v>
      </c>
      <c r="AA102" s="323"/>
    </row>
    <row r="103" spans="1:27" ht="241.5" customHeight="1">
      <c r="A103" s="243">
        <v>13</v>
      </c>
      <c r="B103" s="228">
        <v>64</v>
      </c>
      <c r="C103" s="244" t="s">
        <v>1995</v>
      </c>
      <c r="D103" s="244" t="s">
        <v>33</v>
      </c>
      <c r="E103" s="306" t="s">
        <v>2279</v>
      </c>
      <c r="F103" s="321" t="s">
        <v>1960</v>
      </c>
      <c r="G103" s="322" t="s">
        <v>2305</v>
      </c>
      <c r="H103" s="321" t="s">
        <v>4341</v>
      </c>
      <c r="I103" s="321" t="s">
        <v>1881</v>
      </c>
      <c r="J103" s="321" t="s">
        <v>1873</v>
      </c>
      <c r="K103" s="321" t="s">
        <v>1874</v>
      </c>
      <c r="L103" s="323" t="s">
        <v>2224</v>
      </c>
      <c r="M103" s="323" t="s">
        <v>3098</v>
      </c>
      <c r="N103" s="324" t="s">
        <v>4340</v>
      </c>
      <c r="O103" s="321" t="s">
        <v>4289</v>
      </c>
      <c r="P103" s="325" t="s">
        <v>3224</v>
      </c>
      <c r="Q103" s="326" t="s">
        <v>4382</v>
      </c>
      <c r="R103" s="331"/>
      <c r="S103" s="323"/>
      <c r="T103" s="323" t="s">
        <v>1</v>
      </c>
      <c r="U103" s="323" t="s">
        <v>3124</v>
      </c>
      <c r="V103" s="323" t="s">
        <v>3124</v>
      </c>
      <c r="W103" s="323"/>
      <c r="X103" s="323"/>
      <c r="Y103" s="323"/>
      <c r="Z103" s="323"/>
      <c r="AA103" s="323"/>
    </row>
    <row r="104" spans="1:27" ht="171" hidden="1">
      <c r="A104" s="250"/>
      <c r="B104" s="250"/>
      <c r="C104" s="244" t="s">
        <v>3160</v>
      </c>
      <c r="D104" s="251"/>
      <c r="E104" s="252"/>
      <c r="F104" s="245"/>
      <c r="G104" s="235"/>
      <c r="H104" s="235"/>
      <c r="I104" s="235"/>
      <c r="J104" s="235"/>
      <c r="K104" s="235"/>
      <c r="L104" s="235"/>
      <c r="M104" s="235"/>
      <c r="N104" s="248" t="s">
        <v>4290</v>
      </c>
      <c r="O104" s="247"/>
      <c r="P104" s="235"/>
      <c r="Q104" s="235"/>
      <c r="R104" s="235"/>
      <c r="S104" s="235"/>
      <c r="T104" s="235" t="s">
        <v>7</v>
      </c>
      <c r="U104" s="235"/>
      <c r="V104" s="235"/>
      <c r="W104" s="235"/>
      <c r="X104" s="235"/>
      <c r="Y104" s="235"/>
      <c r="Z104" s="235"/>
      <c r="AA104" s="235"/>
    </row>
    <row r="105" spans="1:27" ht="171" hidden="1">
      <c r="A105" s="250"/>
      <c r="B105" s="250"/>
      <c r="C105" s="244" t="s">
        <v>3161</v>
      </c>
      <c r="D105" s="251"/>
      <c r="E105" s="252"/>
      <c r="F105" s="245"/>
      <c r="G105" s="235"/>
      <c r="H105" s="235"/>
      <c r="I105" s="235"/>
      <c r="J105" s="235"/>
      <c r="K105" s="235"/>
      <c r="L105" s="235"/>
      <c r="M105" s="235"/>
      <c r="N105" s="248" t="s">
        <v>4290</v>
      </c>
      <c r="O105" s="247"/>
      <c r="P105" s="235"/>
      <c r="Q105" s="235"/>
      <c r="R105" s="235"/>
      <c r="S105" s="235"/>
      <c r="T105" s="235" t="s">
        <v>7</v>
      </c>
      <c r="U105" s="235"/>
      <c r="V105" s="235"/>
      <c r="W105" s="235"/>
      <c r="X105" s="235"/>
      <c r="Y105" s="235"/>
      <c r="Z105" s="235"/>
      <c r="AA105" s="235"/>
    </row>
    <row r="106" spans="1:27" ht="57">
      <c r="A106" s="250"/>
      <c r="B106" s="243">
        <v>65</v>
      </c>
      <c r="C106" s="244" t="s">
        <v>83</v>
      </c>
      <c r="D106" s="251" t="s">
        <v>151</v>
      </c>
      <c r="E106" s="307" t="s">
        <v>2279</v>
      </c>
      <c r="F106" s="321" t="s">
        <v>1959</v>
      </c>
      <c r="G106" s="322" t="s">
        <v>1449</v>
      </c>
      <c r="H106" s="323" t="s">
        <v>1889</v>
      </c>
      <c r="I106" s="323" t="s">
        <v>1901</v>
      </c>
      <c r="J106" s="323" t="s">
        <v>1879</v>
      </c>
      <c r="K106" s="323" t="s">
        <v>1874</v>
      </c>
      <c r="L106" s="323" t="s">
        <v>314</v>
      </c>
      <c r="M106" s="323" t="s">
        <v>3098</v>
      </c>
      <c r="N106" s="324" t="s">
        <v>4417</v>
      </c>
      <c r="O106" s="321"/>
      <c r="P106" s="323"/>
      <c r="Q106" s="336" t="s">
        <v>4418</v>
      </c>
      <c r="R106" s="323"/>
      <c r="S106" s="323"/>
      <c r="T106" s="323" t="s">
        <v>1</v>
      </c>
      <c r="U106" s="323" t="s">
        <v>1255</v>
      </c>
      <c r="V106" s="323"/>
      <c r="W106" s="323" t="s">
        <v>1255</v>
      </c>
      <c r="X106" s="323"/>
      <c r="Y106" s="323" t="s">
        <v>3117</v>
      </c>
      <c r="Z106" s="323"/>
      <c r="AA106" s="323"/>
    </row>
  </sheetData>
  <sheetProtection formatCells="0" formatColumns="0" formatRows="0" insertColumns="0" insertRows="0" deleteRows="0" sort="0" autoFilter="0"/>
  <sortState xmlns:xlrd2="http://schemas.microsoft.com/office/spreadsheetml/2017/richdata2" ref="C2:O69">
    <sortCondition ref="C2:C69"/>
  </sortState>
  <mergeCells count="6">
    <mergeCell ref="U3:AA3"/>
    <mergeCell ref="A1:G1"/>
    <mergeCell ref="H1:L1"/>
    <mergeCell ref="A2:D2"/>
    <mergeCell ref="F2:L2"/>
    <mergeCell ref="N1:O1"/>
  </mergeCells>
  <phoneticPr fontId="83" type="noConversion"/>
  <conditionalFormatting sqref="A4 C4:D4 F4:K4 A93:B93 C6:M7 O38 N95:O96 C8:L8 C5:F5 M5 N5:N7 D5:E50 O91:P91 O10:P37 O39:P73 C51:C52 O86:P87 N97:P97 O76:P76 O82:P83 A102:A103 N94:Q94 O5:Q9 O74:Q75 O92:Q94 A104:Q105 O88:Q90 A100:Q101 O77:Q81 O84:Q85 O96:Q96 O6:T6 O80:T81 A92 A95:B95 A94 A96:A99 G51:M52 C98:P99 C102:P103 C9:M50 C53:M97 A107:T1048576 A106 R96:T105 R4:T37 R39:T94">
    <cfRule type="cellIs" dxfId="308" priority="1209" operator="equal">
      <formula>"?"</formula>
    </cfRule>
  </conditionalFormatting>
  <conditionalFormatting sqref="O25:P25">
    <cfRule type="cellIs" dxfId="307" priority="926" operator="equal">
      <formula>"?"</formula>
    </cfRule>
  </conditionalFormatting>
  <conditionalFormatting sqref="C24 L24">
    <cfRule type="cellIs" dxfId="306" priority="1024" operator="equal">
      <formula>"?"</formula>
    </cfRule>
  </conditionalFormatting>
  <conditionalFormatting sqref="O10:P13">
    <cfRule type="cellIs" dxfId="305" priority="847" operator="equal">
      <formula>"?"</formula>
    </cfRule>
  </conditionalFormatting>
  <conditionalFormatting sqref="O28:P28">
    <cfRule type="cellIs" dxfId="304" priority="845" operator="equal">
      <formula>"?"</formula>
    </cfRule>
  </conditionalFormatting>
  <conditionalFormatting sqref="C29">
    <cfRule type="cellIs" dxfId="303" priority="1002" operator="equal">
      <formula>"?"</formula>
    </cfRule>
  </conditionalFormatting>
  <conditionalFormatting sqref="H24:I24">
    <cfRule type="cellIs" dxfId="302" priority="945" operator="equal">
      <formula>"?"</formula>
    </cfRule>
  </conditionalFormatting>
  <conditionalFormatting sqref="H27:I27">
    <cfRule type="cellIs" dxfId="301" priority="943" operator="equal">
      <formula>"?"</formula>
    </cfRule>
  </conditionalFormatting>
  <conditionalFormatting sqref="E6">
    <cfRule type="cellIs" dxfId="300" priority="931" operator="equal">
      <formula>"?"</formula>
    </cfRule>
  </conditionalFormatting>
  <conditionalFormatting sqref="O4:P4">
    <cfRule type="cellIs" dxfId="299" priority="939" operator="equal">
      <formula>"?"</formula>
    </cfRule>
  </conditionalFormatting>
  <conditionalFormatting sqref="L4:M4">
    <cfRule type="cellIs" dxfId="298" priority="938" operator="equal">
      <formula>"?"</formula>
    </cfRule>
  </conditionalFormatting>
  <conditionalFormatting sqref="D85:E97">
    <cfRule type="cellIs" dxfId="297" priority="937" operator="equal">
      <formula>"?"</formula>
    </cfRule>
  </conditionalFormatting>
  <conditionalFormatting sqref="E18">
    <cfRule type="cellIs" dxfId="296" priority="936" operator="equal">
      <formula>"?"</formula>
    </cfRule>
  </conditionalFormatting>
  <conditionalFormatting sqref="E19">
    <cfRule type="cellIs" dxfId="295" priority="935" operator="equal">
      <formula>"?"</formula>
    </cfRule>
  </conditionalFormatting>
  <conditionalFormatting sqref="E25">
    <cfRule type="cellIs" dxfId="294" priority="934" operator="equal">
      <formula>"?"</formula>
    </cfRule>
  </conditionalFormatting>
  <conditionalFormatting sqref="E29">
    <cfRule type="cellIs" dxfId="293" priority="933" operator="equal">
      <formula>"?"</formula>
    </cfRule>
  </conditionalFormatting>
  <conditionalFormatting sqref="E30">
    <cfRule type="cellIs" dxfId="292" priority="932" operator="equal">
      <formula>"?"</formula>
    </cfRule>
  </conditionalFormatting>
  <conditionalFormatting sqref="E55:E61">
    <cfRule type="cellIs" dxfId="291" priority="930" operator="equal">
      <formula>"?"</formula>
    </cfRule>
  </conditionalFormatting>
  <conditionalFormatting sqref="O29:P29">
    <cfRule type="cellIs" dxfId="290" priority="925" operator="equal">
      <formula>"?"</formula>
    </cfRule>
  </conditionalFormatting>
  <conditionalFormatting sqref="O30:P30">
    <cfRule type="cellIs" dxfId="289" priority="924" operator="equal">
      <formula>"?"</formula>
    </cfRule>
  </conditionalFormatting>
  <conditionalFormatting sqref="N4">
    <cfRule type="cellIs" dxfId="288" priority="773" operator="equal">
      <formula>"?"</formula>
    </cfRule>
  </conditionalFormatting>
  <conditionalFormatting sqref="N9:N18 N20:N46 N48:N71 N73:N85 N88:N105">
    <cfRule type="cellIs" dxfId="287" priority="772" operator="equal">
      <formula>"?"</formula>
    </cfRule>
  </conditionalFormatting>
  <conditionalFormatting sqref="N18">
    <cfRule type="cellIs" dxfId="286" priority="771" operator="equal">
      <formula>"?"</formula>
    </cfRule>
  </conditionalFormatting>
  <conditionalFormatting sqref="N25">
    <cfRule type="cellIs" dxfId="285" priority="770" operator="equal">
      <formula>"?"</formula>
    </cfRule>
  </conditionalFormatting>
  <conditionalFormatting sqref="N10:N13">
    <cfRule type="cellIs" dxfId="284" priority="766" operator="equal">
      <formula>"?"</formula>
    </cfRule>
  </conditionalFormatting>
  <conditionalFormatting sqref="N28">
    <cfRule type="cellIs" dxfId="283" priority="765" operator="equal">
      <formula>"?"</formula>
    </cfRule>
  </conditionalFormatting>
  <conditionalFormatting sqref="N20">
    <cfRule type="cellIs" dxfId="282" priority="763" operator="equal">
      <formula>"?"</formula>
    </cfRule>
  </conditionalFormatting>
  <conditionalFormatting sqref="N21">
    <cfRule type="cellIs" dxfId="281" priority="762" operator="equal">
      <formula>"?"</formula>
    </cfRule>
  </conditionalFormatting>
  <conditionalFormatting sqref="N23">
    <cfRule type="cellIs" dxfId="280" priority="761" operator="equal">
      <formula>"?"</formula>
    </cfRule>
  </conditionalFormatting>
  <conditionalFormatting sqref="N29">
    <cfRule type="cellIs" dxfId="279" priority="760" operator="equal">
      <formula>"?"</formula>
    </cfRule>
  </conditionalFormatting>
  <conditionalFormatting sqref="N30">
    <cfRule type="cellIs" dxfId="278" priority="759" operator="equal">
      <formula>"?"</formula>
    </cfRule>
  </conditionalFormatting>
  <conditionalFormatting sqref="N31">
    <cfRule type="cellIs" dxfId="277" priority="758" operator="equal">
      <formula>"?"</formula>
    </cfRule>
  </conditionalFormatting>
  <conditionalFormatting sqref="N65">
    <cfRule type="cellIs" dxfId="276" priority="757" operator="equal">
      <formula>"?"</formula>
    </cfRule>
  </conditionalFormatting>
  <conditionalFormatting sqref="N79">
    <cfRule type="cellIs" dxfId="275" priority="756" operator="equal">
      <formula>"?"</formula>
    </cfRule>
  </conditionalFormatting>
  <conditionalFormatting sqref="N81:N85 N88:N89">
    <cfRule type="cellIs" dxfId="274" priority="755" operator="equal">
      <formula>"?"</formula>
    </cfRule>
  </conditionalFormatting>
  <conditionalFormatting sqref="B4">
    <cfRule type="cellIs" dxfId="273" priority="726" operator="equal">
      <formula>"?"</formula>
    </cfRule>
  </conditionalFormatting>
  <conditionalFormatting sqref="O18:P18">
    <cfRule type="cellIs" dxfId="272" priority="724" operator="equal">
      <formula>"?"</formula>
    </cfRule>
  </conditionalFormatting>
  <conditionalFormatting sqref="O26:P31">
    <cfRule type="cellIs" dxfId="271" priority="723" operator="equal">
      <formula>"?"</formula>
    </cfRule>
  </conditionalFormatting>
  <conditionalFormatting sqref="O31:P31">
    <cfRule type="cellIs" dxfId="270" priority="722" operator="equal">
      <formula>"?"</formula>
    </cfRule>
  </conditionalFormatting>
  <conditionalFormatting sqref="O33:P34">
    <cfRule type="cellIs" dxfId="269" priority="721" operator="equal">
      <formula>"?"</formula>
    </cfRule>
  </conditionalFormatting>
  <conditionalFormatting sqref="O34:P34">
    <cfRule type="cellIs" dxfId="268" priority="720" operator="equal">
      <formula>"?"</formula>
    </cfRule>
  </conditionalFormatting>
  <conditionalFormatting sqref="O82:P83">
    <cfRule type="cellIs" dxfId="267" priority="719" operator="equal">
      <formula>"?"</formula>
    </cfRule>
  </conditionalFormatting>
  <conditionalFormatting sqref="O55:P55">
    <cfRule type="cellIs" dxfId="266" priority="716" operator="equal">
      <formula>"?"</formula>
    </cfRule>
  </conditionalFormatting>
  <conditionalFormatting sqref="O54:P54">
    <cfRule type="cellIs" dxfId="265" priority="715" operator="equal">
      <formula>"?"</formula>
    </cfRule>
  </conditionalFormatting>
  <conditionalFormatting sqref="O53:P53">
    <cfRule type="cellIs" dxfId="264" priority="714" operator="equal">
      <formula>"?"</formula>
    </cfRule>
  </conditionalFormatting>
  <conditionalFormatting sqref="O52:P52">
    <cfRule type="cellIs" dxfId="263" priority="713" operator="equal">
      <formula>"?"</formula>
    </cfRule>
  </conditionalFormatting>
  <conditionalFormatting sqref="O51:P51">
    <cfRule type="cellIs" dxfId="262" priority="712" operator="equal">
      <formula>"?"</formula>
    </cfRule>
  </conditionalFormatting>
  <conditionalFormatting sqref="O50:P50">
    <cfRule type="cellIs" dxfId="261" priority="711" operator="equal">
      <formula>"?"</formula>
    </cfRule>
  </conditionalFormatting>
  <conditionalFormatting sqref="O48:P48">
    <cfRule type="cellIs" dxfId="260" priority="709" operator="equal">
      <formula>"?"</formula>
    </cfRule>
  </conditionalFormatting>
  <conditionalFormatting sqref="O47:P47">
    <cfRule type="cellIs" dxfId="259" priority="708" operator="equal">
      <formula>"?"</formula>
    </cfRule>
  </conditionalFormatting>
  <conditionalFormatting sqref="O39:P39">
    <cfRule type="cellIs" dxfId="258" priority="707" operator="equal">
      <formula>"?"</formula>
    </cfRule>
  </conditionalFormatting>
  <conditionalFormatting sqref="O35:P35">
    <cfRule type="cellIs" dxfId="257" priority="705" operator="equal">
      <formula>"?"</formula>
    </cfRule>
  </conditionalFormatting>
  <conditionalFormatting sqref="O49:P49">
    <cfRule type="cellIs" dxfId="256" priority="703" operator="equal">
      <formula>"?"</formula>
    </cfRule>
  </conditionalFormatting>
  <conditionalFormatting sqref="C46">
    <cfRule type="cellIs" dxfId="255" priority="665" operator="equal">
      <formula>"?"</formula>
    </cfRule>
  </conditionalFormatting>
  <conditionalFormatting sqref="C17:C19">
    <cfRule type="cellIs" dxfId="254" priority="669" operator="equal">
      <formula>"?"</formula>
    </cfRule>
  </conditionalFormatting>
  <conditionalFormatting sqref="C18">
    <cfRule type="cellIs" dxfId="253" priority="668" operator="equal">
      <formula>"?"</formula>
    </cfRule>
  </conditionalFormatting>
  <conditionalFormatting sqref="C19">
    <cfRule type="cellIs" dxfId="252" priority="667" operator="equal">
      <formula>"?"</formula>
    </cfRule>
  </conditionalFormatting>
  <conditionalFormatting sqref="C28">
    <cfRule type="cellIs" dxfId="251" priority="666" operator="equal">
      <formula>"?"</formula>
    </cfRule>
  </conditionalFormatting>
  <conditionalFormatting sqref="M31">
    <cfRule type="cellIs" dxfId="250" priority="385" operator="equal">
      <formula>"?"</formula>
    </cfRule>
  </conditionalFormatting>
  <conditionalFormatting sqref="M9">
    <cfRule type="cellIs" dxfId="249" priority="379" operator="equal">
      <formula>"?"</formula>
    </cfRule>
  </conditionalFormatting>
  <conditionalFormatting sqref="M11">
    <cfRule type="cellIs" dxfId="248" priority="378" operator="equal">
      <formula>"?"</formula>
    </cfRule>
  </conditionalFormatting>
  <conditionalFormatting sqref="M13">
    <cfRule type="cellIs" dxfId="247" priority="377" operator="equal">
      <formula>"?"</formula>
    </cfRule>
  </conditionalFormatting>
  <conditionalFormatting sqref="M14">
    <cfRule type="cellIs" dxfId="246" priority="376" operator="equal">
      <formula>"?"</formula>
    </cfRule>
  </conditionalFormatting>
  <conditionalFormatting sqref="M15">
    <cfRule type="cellIs" dxfId="245" priority="375" operator="equal">
      <formula>"?"</formula>
    </cfRule>
  </conditionalFormatting>
  <conditionalFormatting sqref="M16">
    <cfRule type="cellIs" dxfId="244" priority="374" operator="equal">
      <formula>"?"</formula>
    </cfRule>
  </conditionalFormatting>
  <conditionalFormatting sqref="M17:M19">
    <cfRule type="cellIs" dxfId="243" priority="373" operator="equal">
      <formula>"?"</formula>
    </cfRule>
  </conditionalFormatting>
  <conditionalFormatting sqref="M18">
    <cfRule type="cellIs" dxfId="242" priority="372" operator="equal">
      <formula>"?"</formula>
    </cfRule>
  </conditionalFormatting>
  <conditionalFormatting sqref="M19">
    <cfRule type="cellIs" dxfId="241" priority="371" operator="equal">
      <formula>"?"</formula>
    </cfRule>
  </conditionalFormatting>
  <conditionalFormatting sqref="M20">
    <cfRule type="cellIs" dxfId="240" priority="370" operator="equal">
      <formula>"?"</formula>
    </cfRule>
  </conditionalFormatting>
  <conditionalFormatting sqref="M21">
    <cfRule type="cellIs" dxfId="239" priority="369" operator="equal">
      <formula>"?"</formula>
    </cfRule>
  </conditionalFormatting>
  <conditionalFormatting sqref="M22:M24">
    <cfRule type="cellIs" dxfId="238" priority="368" operator="equal">
      <formula>"?"</formula>
    </cfRule>
  </conditionalFormatting>
  <conditionalFormatting sqref="M23">
    <cfRule type="cellIs" dxfId="237" priority="367" operator="equal">
      <formula>"?"</formula>
    </cfRule>
  </conditionalFormatting>
  <conditionalFormatting sqref="M24">
    <cfRule type="cellIs" dxfId="236" priority="366" operator="equal">
      <formula>"?"</formula>
    </cfRule>
  </conditionalFormatting>
  <conditionalFormatting sqref="M25">
    <cfRule type="cellIs" dxfId="235" priority="365" operator="equal">
      <formula>"?"</formula>
    </cfRule>
  </conditionalFormatting>
  <conditionalFormatting sqref="M26:M31">
    <cfRule type="cellIs" dxfId="234" priority="364" operator="equal">
      <formula>"?"</formula>
    </cfRule>
  </conditionalFormatting>
  <conditionalFormatting sqref="M27">
    <cfRule type="cellIs" dxfId="233" priority="363" operator="equal">
      <formula>"?"</formula>
    </cfRule>
  </conditionalFormatting>
  <conditionalFormatting sqref="M28">
    <cfRule type="cellIs" dxfId="232" priority="362" operator="equal">
      <formula>"?"</formula>
    </cfRule>
  </conditionalFormatting>
  <conditionalFormatting sqref="M29">
    <cfRule type="cellIs" dxfId="231" priority="361" operator="equal">
      <formula>"?"</formula>
    </cfRule>
  </conditionalFormatting>
  <conditionalFormatting sqref="M30">
    <cfRule type="cellIs" dxfId="230" priority="360" operator="equal">
      <formula>"?"</formula>
    </cfRule>
  </conditionalFormatting>
  <conditionalFormatting sqref="M32">
    <cfRule type="cellIs" dxfId="229" priority="359" operator="equal">
      <formula>"?"</formula>
    </cfRule>
  </conditionalFormatting>
  <conditionalFormatting sqref="M33:M34">
    <cfRule type="cellIs" dxfId="228" priority="358" operator="equal">
      <formula>"?"</formula>
    </cfRule>
  </conditionalFormatting>
  <conditionalFormatting sqref="M34">
    <cfRule type="cellIs" dxfId="227" priority="357" operator="equal">
      <formula>"?"</formula>
    </cfRule>
  </conditionalFormatting>
  <conditionalFormatting sqref="M35">
    <cfRule type="cellIs" dxfId="226" priority="356" operator="equal">
      <formula>"?"</formula>
    </cfRule>
  </conditionalFormatting>
  <conditionalFormatting sqref="M36:M40">
    <cfRule type="cellIs" dxfId="225" priority="355" operator="equal">
      <formula>"?"</formula>
    </cfRule>
  </conditionalFormatting>
  <conditionalFormatting sqref="M57">
    <cfRule type="cellIs" dxfId="224" priority="354" operator="equal">
      <formula>"?"</formula>
    </cfRule>
  </conditionalFormatting>
  <conditionalFormatting sqref="M58">
    <cfRule type="cellIs" dxfId="223" priority="353" operator="equal">
      <formula>"?"</formula>
    </cfRule>
  </conditionalFormatting>
  <conditionalFormatting sqref="M62">
    <cfRule type="cellIs" dxfId="222" priority="352" operator="equal">
      <formula>"?"</formula>
    </cfRule>
  </conditionalFormatting>
  <conditionalFormatting sqref="M63">
    <cfRule type="cellIs" dxfId="221" priority="351" operator="equal">
      <formula>"?"</formula>
    </cfRule>
  </conditionalFormatting>
  <conditionalFormatting sqref="M64">
    <cfRule type="cellIs" dxfId="220" priority="350" operator="equal">
      <formula>"?"</formula>
    </cfRule>
  </conditionalFormatting>
  <conditionalFormatting sqref="M65">
    <cfRule type="cellIs" dxfId="219" priority="349" operator="equal">
      <formula>"?"</formula>
    </cfRule>
  </conditionalFormatting>
  <conditionalFormatting sqref="M66:M68">
    <cfRule type="cellIs" dxfId="218" priority="348" operator="equal">
      <formula>"?"</formula>
    </cfRule>
  </conditionalFormatting>
  <conditionalFormatting sqref="M67">
    <cfRule type="cellIs" dxfId="217" priority="347" operator="equal">
      <formula>"?"</formula>
    </cfRule>
  </conditionalFormatting>
  <conditionalFormatting sqref="M68">
    <cfRule type="cellIs" dxfId="216" priority="346" operator="equal">
      <formula>"?"</formula>
    </cfRule>
  </conditionalFormatting>
  <conditionalFormatting sqref="M76">
    <cfRule type="cellIs" dxfId="215" priority="345" operator="equal">
      <formula>"?"</formula>
    </cfRule>
  </conditionalFormatting>
  <conditionalFormatting sqref="M77">
    <cfRule type="cellIs" dxfId="214" priority="344" operator="equal">
      <formula>"?"</formula>
    </cfRule>
  </conditionalFormatting>
  <conditionalFormatting sqref="M78">
    <cfRule type="cellIs" dxfId="213" priority="343" operator="equal">
      <formula>"?"</formula>
    </cfRule>
  </conditionalFormatting>
  <conditionalFormatting sqref="M79">
    <cfRule type="cellIs" dxfId="212" priority="342" operator="equal">
      <formula>"?"</formula>
    </cfRule>
  </conditionalFormatting>
  <conditionalFormatting sqref="M80">
    <cfRule type="cellIs" dxfId="211" priority="341" operator="equal">
      <formula>"?"</formula>
    </cfRule>
  </conditionalFormatting>
  <conditionalFormatting sqref="M81">
    <cfRule type="cellIs" dxfId="210" priority="340" operator="equal">
      <formula>"?"</formula>
    </cfRule>
  </conditionalFormatting>
  <conditionalFormatting sqref="M82:M83">
    <cfRule type="cellIs" dxfId="209" priority="339" operator="equal">
      <formula>"?"</formula>
    </cfRule>
  </conditionalFormatting>
  <conditionalFormatting sqref="M83">
    <cfRule type="cellIs" dxfId="208" priority="338" operator="equal">
      <formula>"?"</formula>
    </cfRule>
  </conditionalFormatting>
  <conditionalFormatting sqref="M84">
    <cfRule type="cellIs" dxfId="207" priority="337" operator="equal">
      <formula>"?"</formula>
    </cfRule>
  </conditionalFormatting>
  <conditionalFormatting sqref="M85">
    <cfRule type="cellIs" dxfId="206" priority="336" operator="equal">
      <formula>"?"</formula>
    </cfRule>
  </conditionalFormatting>
  <conditionalFormatting sqref="M86:M87">
    <cfRule type="cellIs" dxfId="205" priority="335" operator="equal">
      <formula>"?"</formula>
    </cfRule>
  </conditionalFormatting>
  <conditionalFormatting sqref="M88">
    <cfRule type="cellIs" dxfId="204" priority="334" operator="equal">
      <formula>"?"</formula>
    </cfRule>
  </conditionalFormatting>
  <conditionalFormatting sqref="M91">
    <cfRule type="cellIs" dxfId="203" priority="333" operator="equal">
      <formula>"?"</formula>
    </cfRule>
  </conditionalFormatting>
  <conditionalFormatting sqref="D24">
    <cfRule type="cellIs" dxfId="202" priority="128" operator="equal">
      <formula>"?"</formula>
    </cfRule>
  </conditionalFormatting>
  <conditionalFormatting sqref="D29">
    <cfRule type="cellIs" dxfId="201" priority="127" operator="equal">
      <formula>"?"</formula>
    </cfRule>
  </conditionalFormatting>
  <conditionalFormatting sqref="D46">
    <cfRule type="cellIs" dxfId="200" priority="122" operator="equal">
      <formula>"?"</formula>
    </cfRule>
  </conditionalFormatting>
  <conditionalFormatting sqref="D17:D19">
    <cfRule type="cellIs" dxfId="199" priority="126" operator="equal">
      <formula>"?"</formula>
    </cfRule>
  </conditionalFormatting>
  <conditionalFormatting sqref="D18">
    <cfRule type="cellIs" dxfId="198" priority="125" operator="equal">
      <formula>"?"</formula>
    </cfRule>
  </conditionalFormatting>
  <conditionalFormatting sqref="D19">
    <cfRule type="cellIs" dxfId="197" priority="124" operator="equal">
      <formula>"?"</formula>
    </cfRule>
  </conditionalFormatting>
  <conditionalFormatting sqref="D28">
    <cfRule type="cellIs" dxfId="196" priority="123" operator="equal">
      <formula>"?"</formula>
    </cfRule>
  </conditionalFormatting>
  <conditionalFormatting sqref="S33:S34">
    <cfRule type="cellIs" dxfId="195" priority="86" operator="equal">
      <formula>"?"</formula>
    </cfRule>
  </conditionalFormatting>
  <conditionalFormatting sqref="S34">
    <cfRule type="cellIs" dxfId="194" priority="85" operator="equal">
      <formula>"?"</formula>
    </cfRule>
  </conditionalFormatting>
  <conditionalFormatting sqref="S34">
    <cfRule type="cellIs" dxfId="193" priority="84" operator="equal">
      <formula>"?"</formula>
    </cfRule>
  </conditionalFormatting>
  <conditionalFormatting sqref="M8">
    <cfRule type="cellIs" dxfId="192" priority="69" operator="equal">
      <formula>"?"</formula>
    </cfRule>
  </conditionalFormatting>
  <conditionalFormatting sqref="N8">
    <cfRule type="cellIs" dxfId="191" priority="68" operator="equal">
      <formula>"?"</formula>
    </cfRule>
  </conditionalFormatting>
  <conditionalFormatting sqref="D92">
    <cfRule type="cellIs" dxfId="190" priority="67" operator="equal">
      <formula>"?"</formula>
    </cfRule>
  </conditionalFormatting>
  <conditionalFormatting sqref="Q45:S45 Q37:S41 Q64:S64 Q66:S71 Q31:S31 Q47:S58 Q61:S62 Q12:S17 Q19:S27 Q33:S35">
    <cfRule type="cellIs" dxfId="189" priority="66" operator="equal">
      <formula>"?"</formula>
    </cfRule>
  </conditionalFormatting>
  <conditionalFormatting sqref="Q16:S16">
    <cfRule type="cellIs" dxfId="188" priority="64" operator="equal">
      <formula>"?"</formula>
    </cfRule>
  </conditionalFormatting>
  <conditionalFormatting sqref="Q23:S23">
    <cfRule type="cellIs" dxfId="187" priority="61" operator="equal">
      <formula>"?"</formula>
    </cfRule>
  </conditionalFormatting>
  <conditionalFormatting sqref="Q24:S24">
    <cfRule type="cellIs" dxfId="186" priority="63" operator="equal">
      <formula>"?"</formula>
    </cfRule>
  </conditionalFormatting>
  <conditionalFormatting sqref="Q25:S25">
    <cfRule type="cellIs" dxfId="185" priority="62" operator="equal">
      <formula>"?"</formula>
    </cfRule>
  </conditionalFormatting>
  <conditionalFormatting sqref="Q21:S21">
    <cfRule type="cellIs" dxfId="184" priority="60" operator="equal">
      <formula>"?"</formula>
    </cfRule>
  </conditionalFormatting>
  <conditionalFormatting sqref="Q26:S31">
    <cfRule type="cellIs" dxfId="183" priority="59" operator="equal">
      <formula>"?"</formula>
    </cfRule>
  </conditionalFormatting>
  <conditionalFormatting sqref="Q27:S27">
    <cfRule type="cellIs" dxfId="182" priority="58" operator="equal">
      <formula>"?"</formula>
    </cfRule>
  </conditionalFormatting>
  <conditionalFormatting sqref="Q31:S31">
    <cfRule type="cellIs" dxfId="181" priority="56" operator="equal">
      <formula>"?"</formula>
    </cfRule>
  </conditionalFormatting>
  <conditionalFormatting sqref="Q41:S41">
    <cfRule type="cellIs" dxfId="180" priority="53" operator="equal">
      <formula>"?"</formula>
    </cfRule>
  </conditionalFormatting>
  <conditionalFormatting sqref="Q39:S39">
    <cfRule type="cellIs" dxfId="179" priority="52" operator="equal">
      <formula>"?"</formula>
    </cfRule>
  </conditionalFormatting>
  <conditionalFormatting sqref="Q38:S38">
    <cfRule type="cellIs" dxfId="178" priority="51" operator="equal">
      <formula>"?"</formula>
    </cfRule>
  </conditionalFormatting>
  <conditionalFormatting sqref="Q40:S40">
    <cfRule type="cellIs" dxfId="177" priority="50" operator="equal">
      <formula>"?"</formula>
    </cfRule>
  </conditionalFormatting>
  <conditionalFormatting sqref="Q17:S19">
    <cfRule type="cellIs" dxfId="176" priority="48" operator="equal">
      <formula>"?"</formula>
    </cfRule>
  </conditionalFormatting>
  <conditionalFormatting sqref="E4">
    <cfRule type="cellIs" dxfId="175" priority="47" operator="equal">
      <formula>"?"</formula>
    </cfRule>
  </conditionalFormatting>
  <conditionalFormatting sqref="Q37:S40">
    <cfRule type="cellIs" dxfId="174" priority="46" operator="equal">
      <formula>"?"</formula>
    </cfRule>
  </conditionalFormatting>
  <conditionalFormatting sqref="Q97:S97">
    <cfRule type="cellIs" dxfId="173" priority="45" operator="equal">
      <formula>"?"</formula>
    </cfRule>
  </conditionalFormatting>
  <conditionalFormatting sqref="Q98:S98">
    <cfRule type="cellIs" dxfId="172" priority="44" operator="equal">
      <formula>"?"</formula>
    </cfRule>
  </conditionalFormatting>
  <conditionalFormatting sqref="Q76:S76">
    <cfRule type="cellIs" dxfId="171" priority="43" operator="equal">
      <formula>"?"</formula>
    </cfRule>
  </conditionalFormatting>
  <conditionalFormatting sqref="Q76:S76">
    <cfRule type="cellIs" dxfId="170" priority="42" operator="equal">
      <formula>"?"</formula>
    </cfRule>
  </conditionalFormatting>
  <conditionalFormatting sqref="Q76:S76">
    <cfRule type="cellIs" dxfId="169" priority="41" operator="equal">
      <formula>"?"</formula>
    </cfRule>
  </conditionalFormatting>
  <conditionalFormatting sqref="Q67:S67">
    <cfRule type="cellIs" dxfId="168" priority="40" operator="equal">
      <formula>"?"</formula>
    </cfRule>
  </conditionalFormatting>
  <conditionalFormatting sqref="Q67:S67">
    <cfRule type="cellIs" dxfId="167" priority="39" operator="equal">
      <formula>"?"</formula>
    </cfRule>
  </conditionalFormatting>
  <conditionalFormatting sqref="F51:F52">
    <cfRule type="cellIs" dxfId="166" priority="38" operator="equal">
      <formula>"?"</formula>
    </cfRule>
  </conditionalFormatting>
  <conditionalFormatting sqref="R23:S23">
    <cfRule type="cellIs" dxfId="165" priority="37" operator="equal">
      <formula>"?"</formula>
    </cfRule>
  </conditionalFormatting>
  <conditionalFormatting sqref="R33:S33">
    <cfRule type="cellIs" dxfId="164" priority="36" operator="equal">
      <formula>"?"</formula>
    </cfRule>
  </conditionalFormatting>
  <conditionalFormatting sqref="R33:S33">
    <cfRule type="cellIs" dxfId="163" priority="35" operator="equal">
      <formula>"?"</formula>
    </cfRule>
  </conditionalFormatting>
  <conditionalFormatting sqref="R59:S59">
    <cfRule type="cellIs" dxfId="162" priority="34" operator="equal">
      <formula>"?"</formula>
    </cfRule>
  </conditionalFormatting>
  <conditionalFormatting sqref="R90:S90">
    <cfRule type="cellIs" dxfId="161" priority="33" operator="equal">
      <formula>"?"</formula>
    </cfRule>
  </conditionalFormatting>
  <conditionalFormatting sqref="R90:S90">
    <cfRule type="cellIs" dxfId="160" priority="32" operator="equal">
      <formula>"?"</formula>
    </cfRule>
  </conditionalFormatting>
  <conditionalFormatting sqref="R90:S90">
    <cfRule type="cellIs" dxfId="159" priority="31" operator="equal">
      <formula>"?"</formula>
    </cfRule>
  </conditionalFormatting>
  <conditionalFormatting sqref="M106:P106 R106:T106">
    <cfRule type="cellIs" dxfId="158" priority="30" operator="equal">
      <formula>"?"</formula>
    </cfRule>
  </conditionalFormatting>
  <conditionalFormatting sqref="C106">
    <cfRule type="cellIs" dxfId="157" priority="29" operator="equal">
      <formula>"?"</formula>
    </cfRule>
  </conditionalFormatting>
  <conditionalFormatting sqref="D106">
    <cfRule type="cellIs" dxfId="156" priority="28" operator="equal">
      <formula>"?"</formula>
    </cfRule>
  </conditionalFormatting>
  <conditionalFormatting sqref="E106">
    <cfRule type="cellIs" dxfId="155" priority="27" operator="equal">
      <formula>"?"</formula>
    </cfRule>
  </conditionalFormatting>
  <conditionalFormatting sqref="F106">
    <cfRule type="cellIs" dxfId="154" priority="26" operator="equal">
      <formula>"?"</formula>
    </cfRule>
  </conditionalFormatting>
  <conditionalFormatting sqref="G106">
    <cfRule type="cellIs" dxfId="153" priority="25" operator="equal">
      <formula>"?"</formula>
    </cfRule>
  </conditionalFormatting>
  <conditionalFormatting sqref="H106">
    <cfRule type="cellIs" dxfId="152" priority="24" operator="equal">
      <formula>"?"</formula>
    </cfRule>
  </conditionalFormatting>
  <conditionalFormatting sqref="I106">
    <cfRule type="cellIs" dxfId="151" priority="23" operator="equal">
      <formula>"?"</formula>
    </cfRule>
  </conditionalFormatting>
  <conditionalFormatting sqref="J106">
    <cfRule type="cellIs" dxfId="150" priority="22" operator="equal">
      <formula>"?"</formula>
    </cfRule>
  </conditionalFormatting>
  <conditionalFormatting sqref="K106">
    <cfRule type="cellIs" dxfId="149" priority="21" operator="equal">
      <formula>"?"</formula>
    </cfRule>
  </conditionalFormatting>
  <conditionalFormatting sqref="L106">
    <cfRule type="cellIs" dxfId="148" priority="20" operator="equal">
      <formula>"?"</formula>
    </cfRule>
  </conditionalFormatting>
  <conditionalFormatting sqref="N106">
    <cfRule type="cellIs" dxfId="147" priority="19" operator="equal">
      <formula>"?"</formula>
    </cfRule>
  </conditionalFormatting>
  <conditionalFormatting sqref="N19">
    <cfRule type="cellIs" dxfId="146" priority="18" operator="equal">
      <formula>"?"</formula>
    </cfRule>
  </conditionalFormatting>
  <conditionalFormatting sqref="N19">
    <cfRule type="cellIs" dxfId="145" priority="17" operator="equal">
      <formula>"?"</formula>
    </cfRule>
  </conditionalFormatting>
  <conditionalFormatting sqref="N47">
    <cfRule type="cellIs" dxfId="144" priority="16" operator="equal">
      <formula>"?"</formula>
    </cfRule>
  </conditionalFormatting>
  <conditionalFormatting sqref="N72">
    <cfRule type="cellIs" dxfId="143" priority="15" operator="equal">
      <formula>"?"</formula>
    </cfRule>
  </conditionalFormatting>
  <conditionalFormatting sqref="N86">
    <cfRule type="cellIs" dxfId="142" priority="14" operator="equal">
      <formula>"?"</formula>
    </cfRule>
  </conditionalFormatting>
  <conditionalFormatting sqref="N86">
    <cfRule type="cellIs" dxfId="141" priority="13" operator="equal">
      <formula>"?"</formula>
    </cfRule>
  </conditionalFormatting>
  <conditionalFormatting sqref="N87">
    <cfRule type="cellIs" dxfId="140" priority="12" operator="equal">
      <formula>"?"</formula>
    </cfRule>
  </conditionalFormatting>
  <conditionalFormatting sqref="N87">
    <cfRule type="cellIs" dxfId="139" priority="11" operator="equal">
      <formula>"?"</formula>
    </cfRule>
  </conditionalFormatting>
  <conditionalFormatting sqref="R78">
    <cfRule type="cellIs" dxfId="9" priority="10" operator="equal">
      <formula>"?"</formula>
    </cfRule>
  </conditionalFormatting>
  <conditionalFormatting sqref="R78:S78">
    <cfRule type="cellIs" dxfId="8" priority="9" operator="equal">
      <formula>"?"</formula>
    </cfRule>
  </conditionalFormatting>
  <conditionalFormatting sqref="R88:S88">
    <cfRule type="cellIs" dxfId="7" priority="8" operator="equal">
      <formula>"?"</formula>
    </cfRule>
  </conditionalFormatting>
  <conditionalFormatting sqref="R94:S94">
    <cfRule type="cellIs" dxfId="6" priority="7" operator="equal">
      <formula>"?"</formula>
    </cfRule>
  </conditionalFormatting>
  <conditionalFormatting sqref="R96:S96">
    <cfRule type="cellIs" dxfId="5" priority="6" operator="equal">
      <formula>"?"</formula>
    </cfRule>
  </conditionalFormatting>
  <conditionalFormatting sqref="R17:S17">
    <cfRule type="cellIs" dxfId="4" priority="5" operator="equal">
      <formula>"?"</formula>
    </cfRule>
  </conditionalFormatting>
  <conditionalFormatting sqref="R17:S17">
    <cfRule type="cellIs" dxfId="3" priority="4" operator="equal">
      <formula>"?"</formula>
    </cfRule>
  </conditionalFormatting>
  <conditionalFormatting sqref="R19:S19">
    <cfRule type="cellIs" dxfId="2" priority="3" operator="equal">
      <formula>"?"</formula>
    </cfRule>
  </conditionalFormatting>
  <conditionalFormatting sqref="R19:S19">
    <cfRule type="cellIs" dxfId="1" priority="2" operator="equal">
      <formula>"?"</formula>
    </cfRule>
  </conditionalFormatting>
  <conditionalFormatting sqref="R34:S34">
    <cfRule type="cellIs" dxfId="0" priority="1" operator="equal">
      <formula>"?"</formula>
    </cfRule>
  </conditionalFormatting>
  <printOptions gridLines="1"/>
  <pageMargins left="0.7" right="0.7" top="0.75" bottom="0.75" header="0.3" footer="0.3"/>
  <pageSetup scale="17"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Acrobat Document" dvAspect="DVASPECT_ICON" shapeId="3085" r:id="rId4">
          <objectPr defaultSize="0" autoPict="0" r:id="rId5">
            <anchor moveWithCells="1">
              <from>
                <xdr:col>15</xdr:col>
                <xdr:colOff>666750</xdr:colOff>
                <xdr:row>47</xdr:row>
                <xdr:rowOff>209550</xdr:rowOff>
              </from>
              <to>
                <xdr:col>15</xdr:col>
                <xdr:colOff>1600200</xdr:colOff>
                <xdr:row>47</xdr:row>
                <xdr:rowOff>904875</xdr:rowOff>
              </to>
            </anchor>
          </objectPr>
        </oleObject>
      </mc:Choice>
      <mc:Fallback>
        <oleObject progId="Acrobat Document" dvAspect="DVASPECT_ICON" shapeId="3085" r:id="rId4"/>
      </mc:Fallback>
    </mc:AlternateContent>
    <mc:AlternateContent xmlns:mc="http://schemas.openxmlformats.org/markup-compatibility/2006">
      <mc:Choice Requires="x14">
        <oleObject progId="Document" dvAspect="DVASPECT_ICON" shapeId="3086" r:id="rId6">
          <objectPr defaultSize="0" autoPict="0" r:id="rId7">
            <anchor moveWithCells="1">
              <from>
                <xdr:col>15</xdr:col>
                <xdr:colOff>476250</xdr:colOff>
                <xdr:row>49</xdr:row>
                <xdr:rowOff>304800</xdr:rowOff>
              </from>
              <to>
                <xdr:col>15</xdr:col>
                <xdr:colOff>1314450</xdr:colOff>
                <xdr:row>49</xdr:row>
                <xdr:rowOff>1381125</xdr:rowOff>
              </to>
            </anchor>
          </objectPr>
        </oleObject>
      </mc:Choice>
      <mc:Fallback>
        <oleObject progId="Document" dvAspect="DVASPECT_ICON" shapeId="3086" r:id="rId6"/>
      </mc:Fallback>
    </mc:AlternateContent>
    <mc:AlternateContent xmlns:mc="http://schemas.openxmlformats.org/markup-compatibility/2006">
      <mc:Choice Requires="x14">
        <oleObject progId="Acrobat Document" dvAspect="DVASPECT_ICON" shapeId="3087" r:id="rId8">
          <objectPr defaultSize="0" r:id="rId5">
            <anchor moveWithCells="1">
              <from>
                <xdr:col>15</xdr:col>
                <xdr:colOff>885825</xdr:colOff>
                <xdr:row>65</xdr:row>
                <xdr:rowOff>447675</xdr:rowOff>
              </from>
              <to>
                <xdr:col>15</xdr:col>
                <xdr:colOff>1809750</xdr:colOff>
                <xdr:row>65</xdr:row>
                <xdr:rowOff>1123950</xdr:rowOff>
              </to>
            </anchor>
          </objectPr>
        </oleObject>
      </mc:Choice>
      <mc:Fallback>
        <oleObject progId="Acrobat Document" dvAspect="DVASPECT_ICON" shapeId="3087" r:id="rId8"/>
      </mc:Fallback>
    </mc:AlternateContent>
  </oleObjects>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11" activePane="bottomLeft" state="frozen"/>
      <selection pane="bottomLeft" activeCell="L76" sqref="L76"/>
    </sheetView>
  </sheetViews>
  <sheetFormatPr defaultColWidth="8.85546875" defaultRowHeight="14.25"/>
  <cols>
    <col min="1" max="1" width="17.42578125" style="28" customWidth="1"/>
    <col min="2" max="2" width="50.140625" style="34" customWidth="1"/>
    <col min="3" max="3" width="16.85546875" style="34" customWidth="1"/>
    <col min="4" max="4" width="17.7109375" style="33" customWidth="1"/>
    <col min="5" max="5" width="20.140625" style="33" bestFit="1" customWidth="1"/>
    <col min="6" max="6" width="20.140625" style="33" customWidth="1"/>
    <col min="7" max="7" width="22.7109375" style="33" customWidth="1"/>
    <col min="8" max="8" width="22.7109375" style="34" customWidth="1"/>
    <col min="9" max="9" width="22.7109375" style="33" customWidth="1"/>
    <col min="10" max="10" width="28.140625" style="33" customWidth="1"/>
    <col min="11" max="12" width="22.7109375" style="33" customWidth="1"/>
    <col min="13" max="13" width="85.42578125" style="30" customWidth="1"/>
    <col min="14" max="16384" width="8.85546875" style="30"/>
  </cols>
  <sheetData>
    <row r="1" spans="1:13" ht="87" customHeight="1">
      <c r="A1" s="291" t="s">
        <v>580</v>
      </c>
      <c r="B1" s="292"/>
      <c r="C1" s="292"/>
      <c r="D1" s="292"/>
      <c r="E1" s="292"/>
      <c r="F1" s="292"/>
      <c r="G1" s="292"/>
      <c r="H1" s="292"/>
      <c r="I1" s="292"/>
      <c r="J1" s="292"/>
      <c r="K1" s="292"/>
      <c r="L1" s="292"/>
      <c r="M1" s="293"/>
    </row>
    <row r="2" spans="1:13" s="29" customFormat="1" ht="81" customHeight="1">
      <c r="A2" s="102" t="s">
        <v>14</v>
      </c>
      <c r="B2" s="103" t="s">
        <v>0</v>
      </c>
      <c r="C2" s="103" t="s">
        <v>25</v>
      </c>
      <c r="D2" s="100" t="s">
        <v>3</v>
      </c>
      <c r="E2" s="100" t="s">
        <v>2</v>
      </c>
      <c r="F2" s="139" t="s">
        <v>1869</v>
      </c>
      <c r="G2" s="139" t="s">
        <v>1930</v>
      </c>
      <c r="H2" s="139" t="s">
        <v>1870</v>
      </c>
      <c r="I2" s="100" t="s">
        <v>4</v>
      </c>
      <c r="J2" s="100" t="s">
        <v>21</v>
      </c>
      <c r="K2" s="104" t="s">
        <v>15</v>
      </c>
      <c r="L2" s="105" t="s">
        <v>17</v>
      </c>
      <c r="M2" s="101" t="s">
        <v>18</v>
      </c>
    </row>
    <row r="3" spans="1:13" ht="49.5" customHeight="1">
      <c r="A3" s="119" t="e">
        <f>'Crosswalk of OHIC Measure Sets'!#REF!</f>
        <v>#REF!</v>
      </c>
      <c r="B3" s="120" t="e">
        <f>IF(VLOOKUP(Table2[[#This Row],['#]],Table1[[#Headers],[#Data]],2,FALSE)=0,"",VLOOKUP(Table2[[#This Row],['#]],Table1[[#Headers],[#Data]],2,FALSE))</f>
        <v>#REF!</v>
      </c>
      <c r="C3" s="120" t="e">
        <f>IF(VLOOKUP(Table2[[#This Row],['#]],Table1[[#Headers],[#Data]],3,FALSE)=0,"",VLOOKUP(Table2[[#This Row],['#]],Table1[[#Headers],[#Data]],3,FALSE))</f>
        <v>#REF!</v>
      </c>
      <c r="D3" s="121" t="e">
        <f>IF(VLOOKUP(Table2[[#This Row],['#]],Table1[[#Headers],[#Data]],4,FALSE)=0,"",VLOOKUP(Table2[[#This Row],['#]],Table1[[#Headers],[#Data]],4,FALSE))</f>
        <v>#REF!</v>
      </c>
      <c r="E3" s="122" t="e">
        <f>IF(VLOOKUP(Table2[[#This Row],['#]],Table1[[#Headers],[#Data]],7,FALSE)=0,"",VLOOKUP(Table2[[#This Row],['#]],Table1[[#Headers],[#Data]],7,FALSE))</f>
        <v>#REF!</v>
      </c>
      <c r="F3" s="122" t="e">
        <f>IF(VLOOKUP(Table2[[#This Row],['#]],Table1[[#Headers],[#Data]],8,FALSE)=0,"",VLOOKUP(Table2[[#This Row],['#]],Table1[[#Headers],[#Data]],8,FALSE))</f>
        <v>#REF!</v>
      </c>
      <c r="G3" s="122" t="e">
        <f>IF(VLOOKUP(Table2[[#This Row],['#]],Table1[[#Headers],[#Data]],9,FALSE)=0,"",VLOOKUP(Table2[[#This Row],['#]],Table1[[#Headers],[#Data]],9,FALSE))</f>
        <v>#REF!</v>
      </c>
      <c r="H3" s="122" t="e">
        <f>IF(VLOOKUP(Table2[[#This Row],['#]],Table1[[#Headers],[#Data]],10,FALSE)=0,"",VLOOKUP(Table2[[#This Row],['#]],Table1[[#Headers],[#Data]],10,FALSE))</f>
        <v>#REF!</v>
      </c>
      <c r="I3" s="122" t="e">
        <f>IF(VLOOKUP(Table2[[#This Row],['#]],Table1[[#Headers],[#Data]],11,FALSE)=0,"",VLOOKUP(Table2[[#This Row],['#]],Table1[[#Headers],[#Data]],11,FALSE))</f>
        <v>#REF!</v>
      </c>
      <c r="J3" s="123"/>
      <c r="K3" s="124" t="e">
        <f>+IF(VLOOKUP(Table2[[#This Row],['#]],Table1[[#Headers],[#Data]],16,FALSE)=0,"",VLOOKUP(Table2[[#This Row],['#]],Table1[[#Headers],[#Data]],16,FALSE))</f>
        <v>#REF!</v>
      </c>
      <c r="L3" s="121" t="e">
        <f>+IF(VLOOKUP(Table2[[#This Row],['#]],Table1[[#Headers],[#Data]],47,FALSE)=0,"",VLOOKUP(Table2[[#This Row],['#]],Table1[[#Headers],[#Data]],47,FALSE))</f>
        <v>#REF!</v>
      </c>
      <c r="M3" s="125"/>
    </row>
    <row r="4" spans="1:13" ht="49.5" customHeight="1">
      <c r="A4" s="119">
        <f>'Crosswalk of OHIC Measure Sets'!A6</f>
        <v>0</v>
      </c>
      <c r="B4" s="120" t="e">
        <f>IF(VLOOKUP(Table2[[#This Row],['#]],Table1[[#Headers],[#Data]],2,FALSE)=0,"",VLOOKUP(Table2[[#This Row],['#]],Table1[[#Headers],[#Data]],2,FALSE))</f>
        <v>#N/A</v>
      </c>
      <c r="C4" s="120" t="e">
        <f>IF(VLOOKUP(Table2[[#This Row],['#]],Table1[[#Headers],[#Data]],3,FALSE)=0,"",VLOOKUP(Table2[[#This Row],['#]],Table1[[#Headers],[#Data]],3,FALSE))</f>
        <v>#N/A</v>
      </c>
      <c r="D4" s="121" t="e">
        <f>IF(VLOOKUP(Table2[[#This Row],['#]],Table1[[#Headers],[#Data]],4,FALSE)=0,"",VLOOKUP(Table2[[#This Row],['#]],Table1[[#Headers],[#Data]],4,FALSE))</f>
        <v>#N/A</v>
      </c>
      <c r="E4" s="122" t="e">
        <f>IF(VLOOKUP(Table2[[#This Row],['#]],Table1[[#Headers],[#Data]],7,FALSE)=0,"",VLOOKUP(Table2[[#This Row],['#]],Table1[[#Headers],[#Data]],7,FALSE))</f>
        <v>#N/A</v>
      </c>
      <c r="F4" s="122" t="e">
        <f>IF(VLOOKUP(Table2[[#This Row],['#]],Table1[[#Headers],[#Data]],8,FALSE)=0,"",VLOOKUP(Table2[[#This Row],['#]],Table1[[#Headers],[#Data]],8,FALSE))</f>
        <v>#N/A</v>
      </c>
      <c r="G4" s="122" t="e">
        <f>IF(VLOOKUP(Table2[[#This Row],['#]],Table1[[#Headers],[#Data]],9,FALSE)=0,"",VLOOKUP(Table2[[#This Row],['#]],Table1[[#Headers],[#Data]],9,FALSE))</f>
        <v>#N/A</v>
      </c>
      <c r="H4" s="122" t="e">
        <f>IF(VLOOKUP(Table2[[#This Row],['#]],Table1[[#Headers],[#Data]],10,FALSE)=0,"",VLOOKUP(Table2[[#This Row],['#]],Table1[[#Headers],[#Data]],10,FALSE))</f>
        <v>#N/A</v>
      </c>
      <c r="I4" s="122" t="e">
        <f>IF(VLOOKUP(Table2[[#This Row],['#]],Table1[[#Headers],[#Data]],11,FALSE)=0,"",VLOOKUP(Table2[[#This Row],['#]],Table1[[#Headers],[#Data]],11,FALSE))</f>
        <v>#N/A</v>
      </c>
      <c r="J4" s="123"/>
      <c r="K4" s="124" t="e">
        <f>+IF(VLOOKUP(Table2[[#This Row],['#]],Table1[[#Headers],[#Data]],16,FALSE)=0,"",VLOOKUP(Table2[[#This Row],['#]],Table1[[#Headers],[#Data]],16,FALSE))</f>
        <v>#N/A</v>
      </c>
      <c r="L4" s="121" t="e">
        <f>+IF(VLOOKUP(Table2[[#This Row],['#]],Table1[[#Headers],[#Data]],47,FALSE)=0,"",VLOOKUP(Table2[[#This Row],['#]],Table1[[#Headers],[#Data]],47,FALSE))</f>
        <v>#N/A</v>
      </c>
      <c r="M4" s="38"/>
    </row>
    <row r="5" spans="1:13" ht="49.5" customHeight="1">
      <c r="A5" s="119">
        <f>'Crosswalk of OHIC Measure Sets'!A7</f>
        <v>56</v>
      </c>
      <c r="B5" s="120" t="str">
        <f>IF(VLOOKUP(Table2[[#This Row],['#]],Table1[[#Headers],[#Data]],2,FALSE)=0,"",VLOOKUP(Table2[[#This Row],['#]],Table1[[#Headers],[#Data]],2,FALSE))</f>
        <v/>
      </c>
      <c r="C5" s="120" t="str">
        <f>IF(VLOOKUP(Table2[[#This Row],['#]],Table1[[#Headers],[#Data]],3,FALSE)=0,"",VLOOKUP(Table2[[#This Row],['#]],Table1[[#Headers],[#Data]],3,FALSE))</f>
        <v>Adolescent Well-Care Visit</v>
      </c>
      <c r="D5" s="121" t="str">
        <f>IF(VLOOKUP(Table2[[#This Row],['#]],Table1[[#Headers],[#Data]],4,FALSE)=0,"",VLOOKUP(Table2[[#This Row],['#]],Table1[[#Headers],[#Data]],4,FALSE))</f>
        <v>NA</v>
      </c>
      <c r="E5" s="122" t="str">
        <f>IF(VLOOKUP(Table2[[#This Row],['#]],Table1[[#Headers],[#Data]],7,FALSE)=0,"",VLOOKUP(Table2[[#This Row],['#]],Table1[[#Headers],[#Data]],7,FALSE))</f>
        <v>Percentage of adolescents ages 12 to 21 that had at least one comprehensive well-care visit with a PCP or an OB/GYN practitioner during the measurement year</v>
      </c>
      <c r="F5" s="122" t="str">
        <f>IF(VLOOKUP(Table2[[#This Row],['#]],Table1[[#Headers],[#Data]],8,FALSE)=0,"",VLOOKUP(Table2[[#This Row],['#]],Table1[[#Headers],[#Data]],8,FALSE))</f>
        <v>Prevention</v>
      </c>
      <c r="G5" s="122" t="str">
        <f>IF(VLOOKUP(Table2[[#This Row],['#]],Table1[[#Headers],[#Data]],9,FALSE)=0,"",VLOOKUP(Table2[[#This Row],['#]],Table1[[#Headers],[#Data]],9,FALSE))</f>
        <v>NA</v>
      </c>
      <c r="H5" s="122" t="str">
        <f>IF(VLOOKUP(Table2[[#This Row],['#]],Table1[[#Headers],[#Data]],10,FALSE)=0,"",VLOOKUP(Table2[[#This Row],['#]],Table1[[#Headers],[#Data]],10,FALSE))</f>
        <v>Process</v>
      </c>
      <c r="I5" s="122" t="str">
        <f>IF(VLOOKUP(Table2[[#This Row],['#]],Table1[[#Headers],[#Data]],11,FALSE)=0,"",VLOOKUP(Table2[[#This Row],['#]],Table1[[#Headers],[#Data]],11,FALSE))</f>
        <v>Adolescent</v>
      </c>
      <c r="J5" s="123"/>
      <c r="K5" s="124" t="str">
        <f>+IF(VLOOKUP(Table2[[#This Row],['#]],Table1[[#Headers],[#Data]],16,FALSE)=0,"",VLOOKUP(Table2[[#This Row],['#]],Table1[[#Headers],[#Data]],16,FALSE))</f>
        <v>For Contractual Reporting:
HEDIS*: AWC
For OHIC and CTC-RI Reporting
http://www.ohic.ri.gov/documents/Revised-Measure-Specifications-Adult-and-Pedi-CTC-OHIC-Dec-2018-FINAL.pdf</v>
      </c>
      <c r="L5" s="121" t="e">
        <f>+IF(VLOOKUP(Table2[[#This Row],['#]],Table1[[#Headers],[#Data]],47,FALSE)=0,"",VLOOKUP(Table2[[#This Row],['#]],Table1[[#Headers],[#Data]],47,FALSE))</f>
        <v>#REF!</v>
      </c>
      <c r="M5" s="38"/>
    </row>
    <row r="6" spans="1:13" ht="49.5" customHeight="1">
      <c r="A6" s="119">
        <f>'Crosswalk of OHIC Measure Sets'!A9</f>
        <v>8</v>
      </c>
      <c r="B6" s="120" t="str">
        <f>IF(VLOOKUP(Table2[[#This Row],['#]],Table1[[#Headers],[#Data]],2,FALSE)=0,"",VLOOKUP(Table2[[#This Row],['#]],Table1[[#Headers],[#Data]],2,FALSE))</f>
        <v/>
      </c>
      <c r="C6" s="120" t="str">
        <f>IF(VLOOKUP(Table2[[#This Row],['#]],Table1[[#Headers],[#Data]],3,FALSE)=0,"",VLOOKUP(Table2[[#This Row],['#]],Table1[[#Headers],[#Data]],3,FALSE))</f>
        <v>Adult BMI Assessment</v>
      </c>
      <c r="D6" s="121" t="str">
        <f>IF(VLOOKUP(Table2[[#This Row],['#]],Table1[[#Headers],[#Data]],4,FALSE)=0,"",VLOOKUP(Table2[[#This Row],['#]],Table1[[#Headers],[#Data]],4,FALSE))</f>
        <v>NA</v>
      </c>
      <c r="E6" s="122" t="str">
        <f>IF(VLOOKUP(Table2[[#This Row],['#]],Table1[[#Headers],[#Data]],7,FALSE)=0,"",VLOOKUP(Table2[[#This Row],['#]],Table1[[#Headers],[#Data]],7,FALSE))</f>
        <v>The percentage of members 18 to 74 years of age who had an outpatient visit and whose body mass index (BMI) was documented during the measurement year or the year prior to the measurement year.</v>
      </c>
      <c r="F6" s="122" t="str">
        <f>IF(VLOOKUP(Table2[[#This Row],['#]],Table1[[#Headers],[#Data]],8,FALSE)=0,"",VLOOKUP(Table2[[#This Row],['#]],Table1[[#Headers],[#Data]],8,FALSE))</f>
        <v>Prevention</v>
      </c>
      <c r="G6" s="122" t="str">
        <f>IF(VLOOKUP(Table2[[#This Row],['#]],Table1[[#Headers],[#Data]],9,FALSE)=0,"",VLOOKUP(Table2[[#This Row],['#]],Table1[[#Headers],[#Data]],9,FALSE))</f>
        <v>Obesity</v>
      </c>
      <c r="H6" s="122" t="str">
        <f>IF(VLOOKUP(Table2[[#This Row],['#]],Table1[[#Headers],[#Data]],10,FALSE)=0,"",VLOOKUP(Table2[[#This Row],['#]],Table1[[#Headers],[#Data]],10,FALSE))</f>
        <v>Process</v>
      </c>
      <c r="I6" s="122" t="str">
        <f>IF(VLOOKUP(Table2[[#This Row],['#]],Table1[[#Headers],[#Data]],11,FALSE)=0,"",VLOOKUP(Table2[[#This Row],['#]],Table1[[#Headers],[#Data]],11,FALSE))</f>
        <v>Adult</v>
      </c>
      <c r="J6" s="123"/>
      <c r="K6" s="124" t="str">
        <f>+IF(VLOOKUP(Table2[[#This Row],['#]],Table1[[#Headers],[#Data]],16,FALSE)=0,"",VLOOKUP(Table2[[#This Row],['#]],Table1[[#Headers],[#Data]],16,FALSE))</f>
        <v>For Contractual Use:
HEDIS*: ABA
For OHIC and CTC-RI Reporting:
http://www.ohic.ri.gov/documents/Revised-Measure-Specifications-Adult-and-Pedi-CTC-OHIC-Dec-2018-FINAL.pdf</v>
      </c>
      <c r="L6" s="121" t="e">
        <f>+IF(VLOOKUP(Table2[[#This Row],['#]],Table1[[#Headers],[#Data]],47,FALSE)=0,"",VLOOKUP(Table2[[#This Row],['#]],Table1[[#Headers],[#Data]],47,FALSE))</f>
        <v>#REF!</v>
      </c>
      <c r="M6" s="38"/>
    </row>
    <row r="7" spans="1:13" ht="50.1" customHeight="1">
      <c r="A7" s="119">
        <f>'Crosswalk of OHIC Measure Sets'!A10</f>
        <v>65</v>
      </c>
      <c r="B7" s="120">
        <f>IF(VLOOKUP(Table2[[#This Row],['#]],Table1[[#Headers],[#Data]],2,FALSE)=0,"",VLOOKUP(Table2[[#This Row],['#]],Table1[[#Headers],[#Data]],2,FALSE))</f>
        <v>1</v>
      </c>
      <c r="C7" s="120" t="str">
        <f>IF(VLOOKUP(Table2[[#This Row],['#]],Table1[[#Headers],[#Data]],3,FALSE)=0,"",VLOOKUP(Table2[[#This Row],['#]],Table1[[#Headers],[#Data]],3,FALSE))</f>
        <v>30-Day All-Cause Unplanned Readmission following Psychiatric Hospitalization in an Inpatient Psychiatric Facility (IPF)</v>
      </c>
      <c r="D7" s="121">
        <f>IF(VLOOKUP(Table2[[#This Row],['#]],Table1[[#Headers],[#Data]],4,FALSE)=0,"",VLOOKUP(Table2[[#This Row],['#]],Table1[[#Headers],[#Data]],4,FALSE))</f>
        <v>2860</v>
      </c>
      <c r="E7" s="122" t="str">
        <f>IF(VLOOKUP(Table2[[#This Row],['#]],Table1[[#Headers],[#Data]],7,FALSE)=0,"",VLOOKUP(Table2[[#This Row],['#]],Table1[[#Headers],[#Data]],7,FALSE))</f>
        <v>For members 18 years of age and older, the number of acute inpatient psychiatric stays during the measurement year that were followed by an acute readmission for a psychiatric diagnosis within 30 days</v>
      </c>
      <c r="F7" s="122" t="str">
        <f>IF(VLOOKUP(Table2[[#This Row],['#]],Table1[[#Headers],[#Data]],8,FALSE)=0,"",VLOOKUP(Table2[[#This Row],['#]],Table1[[#Headers],[#Data]],8,FALSE))</f>
        <v>Population Health</v>
      </c>
      <c r="G7" s="122" t="str">
        <f>IF(VLOOKUP(Table2[[#This Row],['#]],Table1[[#Headers],[#Data]],9,FALSE)=0,"",VLOOKUP(Table2[[#This Row],['#]],Table1[[#Headers],[#Data]],9,FALSE))</f>
        <v>Patient Safety</v>
      </c>
      <c r="H7" s="122" t="str">
        <f>IF(VLOOKUP(Table2[[#This Row],['#]],Table1[[#Headers],[#Data]],10,FALSE)=0,"",VLOOKUP(Table2[[#This Row],['#]],Table1[[#Headers],[#Data]],10,FALSE))</f>
        <v>Outcome</v>
      </c>
      <c r="I7" s="122" t="str">
        <f>IF(VLOOKUP(Table2[[#This Row],['#]],Table1[[#Headers],[#Data]],11,FALSE)=0,"",VLOOKUP(Table2[[#This Row],['#]],Table1[[#Headers],[#Data]],11,FALSE))</f>
        <v>Adult</v>
      </c>
      <c r="J7" s="123"/>
      <c r="K7" s="124" t="str">
        <f>+IF(VLOOKUP(Table2[[#This Row],['#]],Table1[[#Headers],[#Data]],16,FALSE)=0,"",VLOOKUP(Table2[[#This Row],['#]],Table1[[#Headers],[#Data]],16,FALSE))</f>
        <v>For Contractual Use:
CMS:
https://cmit.cms.gov/CMIT_public/ReportMeasure?measureId=2800</v>
      </c>
      <c r="L7" s="121" t="e">
        <f>+IF(VLOOKUP(Table2[[#This Row],['#]],Table1[[#Headers],[#Data]],47,FALSE)=0,"",VLOOKUP(Table2[[#This Row],['#]],Table1[[#Headers],[#Data]],47,FALSE))</f>
        <v>#REF!</v>
      </c>
      <c r="M7" s="38"/>
    </row>
    <row r="8" spans="1:13" ht="50.1" customHeight="1">
      <c r="A8" s="119">
        <f>'Crosswalk of OHIC Measure Sets'!A11</f>
        <v>15</v>
      </c>
      <c r="B8" s="120">
        <f>IF(VLOOKUP(Table2[[#This Row],['#]],Table1[[#Headers],[#Data]],2,FALSE)=0,"",VLOOKUP(Table2[[#This Row],['#]],Table1[[#Headers],[#Data]],2,FALSE))</f>
        <v>2</v>
      </c>
      <c r="C8" s="120" t="str">
        <f>IF(VLOOKUP(Table2[[#This Row],['#]],Table1[[#Headers],[#Data]],3,FALSE)=0,"",VLOOKUP(Table2[[#This Row],['#]],Table1[[#Headers],[#Data]],3,FALSE))</f>
        <v>Adult Major Depressive Disorder (MDD): Coordination of Care of Patients with Specific Comorbid Conditions</v>
      </c>
      <c r="D8" s="121" t="str">
        <f>IF(VLOOKUP(Table2[[#This Row],['#]],Table1[[#Headers],[#Data]],4,FALSE)=0,"",VLOOKUP(Table2[[#This Row],['#]],Table1[[#Headers],[#Data]],4,FALSE))</f>
        <v>NA</v>
      </c>
      <c r="E8" s="122" t="str">
        <f>IF(VLOOKUP(Table2[[#This Row],['#]],Table1[[#Headers],[#Data]],7,FALSE)=0,"",VLOOKUP(Table2[[#This Row],['#]],Table1[[#Headers],[#Data]],7,FALSE))</f>
        <v>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v>
      </c>
      <c r="F8" s="122" t="str">
        <f>IF(VLOOKUP(Table2[[#This Row],['#]],Table1[[#Headers],[#Data]],8,FALSE)=0,"",VLOOKUP(Table2[[#This Row],['#]],Table1[[#Headers],[#Data]],8,FALSE))</f>
        <v>Acute Care</v>
      </c>
      <c r="G8" s="122" t="str">
        <f>IF(VLOOKUP(Table2[[#This Row],['#]],Table1[[#Headers],[#Data]],9,FALSE)=0,"",VLOOKUP(Table2[[#This Row],['#]],Table1[[#Headers],[#Data]],9,FALSE))</f>
        <v>Mental Health</v>
      </c>
      <c r="H8" s="122" t="str">
        <f>IF(VLOOKUP(Table2[[#This Row],['#]],Table1[[#Headers],[#Data]],10,FALSE)=0,"",VLOOKUP(Table2[[#This Row],['#]],Table1[[#Headers],[#Data]],10,FALSE))</f>
        <v>Process</v>
      </c>
      <c r="I8" s="122" t="str">
        <f>IF(VLOOKUP(Table2[[#This Row],['#]],Table1[[#Headers],[#Data]],11,FALSE)=0,"",VLOOKUP(Table2[[#This Row],['#]],Table1[[#Headers],[#Data]],11,FALSE))</f>
        <v>Adult</v>
      </c>
      <c r="J8" s="123"/>
      <c r="K8" s="124" t="str">
        <f>+IF(VLOOKUP(Table2[[#This Row],['#]],Table1[[#Headers],[#Data]],16,FALSE)=0,"",VLOOKUP(Table2[[#This Row],['#]],Table1[[#Headers],[#Data]],16,FALSE))</f>
        <v>For Contractual Use:
CMS MIPS: #325
https://qpp.cms.gov/mips/explore-measures/quality-measures?py=2019#measures</v>
      </c>
      <c r="L8" s="121" t="e">
        <f>+IF(VLOOKUP(Table2[[#This Row],['#]],Table1[[#Headers],[#Data]],47,FALSE)=0,"",VLOOKUP(Table2[[#This Row],['#]],Table1[[#Headers],[#Data]],47,FALSE))</f>
        <v>#REF!</v>
      </c>
      <c r="M8" s="38"/>
    </row>
    <row r="9" spans="1:13" ht="50.1" customHeight="1">
      <c r="A9" s="119">
        <f>'Crosswalk of OHIC Measure Sets'!A13</f>
        <v>0</v>
      </c>
      <c r="B9" s="120" t="e">
        <f>IF(VLOOKUP(Table2[[#This Row],['#]],Table1[[#Headers],[#Data]],2,FALSE)=0,"",VLOOKUP(Table2[[#This Row],['#]],Table1[[#Headers],[#Data]],2,FALSE))</f>
        <v>#N/A</v>
      </c>
      <c r="C9" s="120" t="e">
        <f>IF(VLOOKUP(Table2[[#This Row],['#]],Table1[[#Headers],[#Data]],3,FALSE)=0,"",VLOOKUP(Table2[[#This Row],['#]],Table1[[#Headers],[#Data]],3,FALSE))</f>
        <v>#N/A</v>
      </c>
      <c r="D9" s="121" t="e">
        <f>IF(VLOOKUP(Table2[[#This Row],['#]],Table1[[#Headers],[#Data]],4,FALSE)=0,"",VLOOKUP(Table2[[#This Row],['#]],Table1[[#Headers],[#Data]],4,FALSE))</f>
        <v>#N/A</v>
      </c>
      <c r="E9" s="122" t="e">
        <f>IF(VLOOKUP(Table2[[#This Row],['#]],Table1[[#Headers],[#Data]],7,FALSE)=0,"",VLOOKUP(Table2[[#This Row],['#]],Table1[[#Headers],[#Data]],7,FALSE))</f>
        <v>#N/A</v>
      </c>
      <c r="F9" s="122" t="e">
        <f>IF(VLOOKUP(Table2[[#This Row],['#]],Table1[[#Headers],[#Data]],8,FALSE)=0,"",VLOOKUP(Table2[[#This Row],['#]],Table1[[#Headers],[#Data]],8,FALSE))</f>
        <v>#N/A</v>
      </c>
      <c r="G9" s="122" t="e">
        <f>IF(VLOOKUP(Table2[[#This Row],['#]],Table1[[#Headers],[#Data]],9,FALSE)=0,"",VLOOKUP(Table2[[#This Row],['#]],Table1[[#Headers],[#Data]],9,FALSE))</f>
        <v>#N/A</v>
      </c>
      <c r="H9" s="122" t="e">
        <f>IF(VLOOKUP(Table2[[#This Row],['#]],Table1[[#Headers],[#Data]],10,FALSE)=0,"",VLOOKUP(Table2[[#This Row],['#]],Table1[[#Headers],[#Data]],10,FALSE))</f>
        <v>#N/A</v>
      </c>
      <c r="I9" s="122" t="e">
        <f>IF(VLOOKUP(Table2[[#This Row],['#]],Table1[[#Headers],[#Data]],11,FALSE)=0,"",VLOOKUP(Table2[[#This Row],['#]],Table1[[#Headers],[#Data]],11,FALSE))</f>
        <v>#N/A</v>
      </c>
      <c r="J9" s="123"/>
      <c r="K9" s="124" t="e">
        <f>+IF(VLOOKUP(Table2[[#This Row],['#]],Table1[[#Headers],[#Data]],16,FALSE)=0,"",VLOOKUP(Table2[[#This Row],['#]],Table1[[#Headers],[#Data]],16,FALSE))</f>
        <v>#N/A</v>
      </c>
      <c r="L9" s="121" t="e">
        <f>+IF(VLOOKUP(Table2[[#This Row],['#]],Table1[[#Headers],[#Data]],47,FALSE)=0,"",VLOOKUP(Table2[[#This Row],['#]],Table1[[#Headers],[#Data]],47,FALSE))</f>
        <v>#N/A</v>
      </c>
      <c r="M9" s="38"/>
    </row>
    <row r="10" spans="1:13" ht="50.1" customHeight="1">
      <c r="A10" s="119">
        <f>'Crosswalk of OHIC Measure Sets'!A14</f>
        <v>0</v>
      </c>
      <c r="B10" s="120" t="e">
        <f>IF(VLOOKUP(Table2[[#This Row],['#]],Table1[[#Headers],[#Data]],2,FALSE)=0,"",VLOOKUP(Table2[[#This Row],['#]],Table1[[#Headers],[#Data]],2,FALSE))</f>
        <v>#N/A</v>
      </c>
      <c r="C10" s="120" t="e">
        <f>IF(VLOOKUP(Table2[[#This Row],['#]],Table1[[#Headers],[#Data]],3,FALSE)=0,"",VLOOKUP(Table2[[#This Row],['#]],Table1[[#Headers],[#Data]],3,FALSE))</f>
        <v>#N/A</v>
      </c>
      <c r="D10" s="121" t="e">
        <f>IF(VLOOKUP(Table2[[#This Row],['#]],Table1[[#Headers],[#Data]],4,FALSE)=0,"",VLOOKUP(Table2[[#This Row],['#]],Table1[[#Headers],[#Data]],4,FALSE))</f>
        <v>#N/A</v>
      </c>
      <c r="E10" s="122" t="e">
        <f>IF(VLOOKUP(Table2[[#This Row],['#]],Table1[[#Headers],[#Data]],7,FALSE)=0,"",VLOOKUP(Table2[[#This Row],['#]],Table1[[#Headers],[#Data]],7,FALSE))</f>
        <v>#N/A</v>
      </c>
      <c r="F10" s="122" t="e">
        <f>IF(VLOOKUP(Table2[[#This Row],['#]],Table1[[#Headers],[#Data]],8,FALSE)=0,"",VLOOKUP(Table2[[#This Row],['#]],Table1[[#Headers],[#Data]],8,FALSE))</f>
        <v>#N/A</v>
      </c>
      <c r="G10" s="122" t="e">
        <f>IF(VLOOKUP(Table2[[#This Row],['#]],Table1[[#Headers],[#Data]],9,FALSE)=0,"",VLOOKUP(Table2[[#This Row],['#]],Table1[[#Headers],[#Data]],9,FALSE))</f>
        <v>#N/A</v>
      </c>
      <c r="H10" s="122" t="e">
        <f>IF(VLOOKUP(Table2[[#This Row],['#]],Table1[[#Headers],[#Data]],10,FALSE)=0,"",VLOOKUP(Table2[[#This Row],['#]],Table1[[#Headers],[#Data]],10,FALSE))</f>
        <v>#N/A</v>
      </c>
      <c r="I10" s="122" t="e">
        <f>IF(VLOOKUP(Table2[[#This Row],['#]],Table1[[#Headers],[#Data]],11,FALSE)=0,"",VLOOKUP(Table2[[#This Row],['#]],Table1[[#Headers],[#Data]],11,FALSE))</f>
        <v>#N/A</v>
      </c>
      <c r="J10" s="123"/>
      <c r="K10" s="124" t="e">
        <f>+IF(VLOOKUP(Table2[[#This Row],['#]],Table1[[#Headers],[#Data]],16,FALSE)=0,"",VLOOKUP(Table2[[#This Row],['#]],Table1[[#Headers],[#Data]],16,FALSE))</f>
        <v>#N/A</v>
      </c>
      <c r="L10" s="121" t="e">
        <f>+IF(VLOOKUP(Table2[[#This Row],['#]],Table1[[#Headers],[#Data]],47,FALSE)=0,"",VLOOKUP(Table2[[#This Row],['#]],Table1[[#Headers],[#Data]],47,FALSE))</f>
        <v>#N/A</v>
      </c>
      <c r="M10" s="38"/>
    </row>
    <row r="11" spans="1:13" ht="50.1" customHeight="1">
      <c r="A11" s="119">
        <f>'Crosswalk of OHIC Measure Sets'!A15</f>
        <v>48</v>
      </c>
      <c r="B11" s="120">
        <f>IF(VLOOKUP(Table2[[#This Row],['#]],Table1[[#Headers],[#Data]],2,FALSE)=0,"",VLOOKUP(Table2[[#This Row],['#]],Table1[[#Headers],[#Data]],2,FALSE))</f>
        <v>5</v>
      </c>
      <c r="C11" s="120" t="str">
        <f>IF(VLOOKUP(Table2[[#This Row],['#]],Table1[[#Headers],[#Data]],3,FALSE)=0,"",VLOOKUP(Table2[[#This Row],['#]],Table1[[#Headers],[#Data]],3,FALSE))</f>
        <v>Alcohol &amp; Other Drug Use Disorder Treatment Provided or Offered at Discharge (SUB-3) and 
Alcohol &amp; Other Drug Use Disorder Treatment at Discharge (SUB-3a)</v>
      </c>
      <c r="D11" s="121" t="str">
        <f>IF(VLOOKUP(Table2[[#This Row],['#]],Table1[[#Headers],[#Data]],4,FALSE)=0,"",VLOOKUP(Table2[[#This Row],['#]],Table1[[#Headers],[#Data]],4,FALSE))</f>
        <v>1664</v>
      </c>
      <c r="E11" s="122" t="str">
        <f>IF(VLOOKUP(Table2[[#This Row],['#]],Table1[[#Headers],[#Data]],7,FALSE)=0,"",VLOOKUP(Table2[[#This Row],['#]],Table1[[#Headers],[#Data]],7,FALSE))</f>
        <v>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v>
      </c>
      <c r="F11" s="122" t="str">
        <f>IF(VLOOKUP(Table2[[#This Row],['#]],Table1[[#Headers],[#Data]],8,FALSE)=0,"",VLOOKUP(Table2[[#This Row],['#]],Table1[[#Headers],[#Data]],8,FALSE))</f>
        <v>Hospital</v>
      </c>
      <c r="G11" s="122" t="str">
        <f>IF(VLOOKUP(Table2[[#This Row],['#]],Table1[[#Headers],[#Data]],9,FALSE)=0,"",VLOOKUP(Table2[[#This Row],['#]],Table1[[#Headers],[#Data]],9,FALSE))</f>
        <v>Substance Abuse</v>
      </c>
      <c r="H11" s="122" t="str">
        <f>IF(VLOOKUP(Table2[[#This Row],['#]],Table1[[#Headers],[#Data]],10,FALSE)=0,"",VLOOKUP(Table2[[#This Row],['#]],Table1[[#Headers],[#Data]],10,FALSE))</f>
        <v>Process</v>
      </c>
      <c r="I11" s="122" t="str">
        <f>IF(VLOOKUP(Table2[[#This Row],['#]],Table1[[#Headers],[#Data]],11,FALSE)=0,"",VLOOKUP(Table2[[#This Row],['#]],Table1[[#Headers],[#Data]],11,FALSE))</f>
        <v>Adult</v>
      </c>
      <c r="J11" s="123"/>
      <c r="K11" s="124" t="str">
        <f>+IF(VLOOKUP(Table2[[#This Row],['#]],Table1[[#Headers],[#Data]],16,FALSE)=0,"",VLOOKUP(Table2[[#This Row],['#]],Table1[[#Headers],[#Data]],16,FALSE))</f>
        <v>For Contractual Use:
TJC: SUB3
https://manual.jointcommission.org/releases/TJC2021A/SubstanceUseMeasures.html</v>
      </c>
      <c r="L11" s="121" t="e">
        <f>+IF(VLOOKUP(Table2[[#This Row],['#]],Table1[[#Headers],[#Data]],47,FALSE)=0,"",VLOOKUP(Table2[[#This Row],['#]],Table1[[#Headers],[#Data]],47,FALSE))</f>
        <v>#REF!</v>
      </c>
      <c r="M11" s="38"/>
    </row>
    <row r="12" spans="1:13" ht="50.1" customHeight="1">
      <c r="A12" s="119">
        <f>'Crosswalk of OHIC Measure Sets'!A16</f>
        <v>83</v>
      </c>
      <c r="B12" s="120" t="str">
        <f>IF(VLOOKUP(Table2[[#This Row],['#]],Table1[[#Headers],[#Data]],2,FALSE)=0,"",VLOOKUP(Table2[[#This Row],['#]],Table1[[#Headers],[#Data]],2,FALSE))</f>
        <v/>
      </c>
      <c r="C12" s="120" t="str">
        <f>IF(VLOOKUP(Table2[[#This Row],['#]],Table1[[#Headers],[#Data]],3,FALSE)=0,"",VLOOKUP(Table2[[#This Row],['#]],Table1[[#Headers],[#Data]],3,FALSE))</f>
        <v>Annual Dental Visits</v>
      </c>
      <c r="D12" s="121" t="str">
        <f>IF(VLOOKUP(Table2[[#This Row],['#]],Table1[[#Headers],[#Data]],4,FALSE)=0,"",VLOOKUP(Table2[[#This Row],['#]],Table1[[#Headers],[#Data]],4,FALSE))</f>
        <v>1388</v>
      </c>
      <c r="E12" s="122" t="str">
        <f>IF(VLOOKUP(Table2[[#This Row],['#]],Table1[[#Headers],[#Data]],7,FALSE)=0,"",VLOOKUP(Table2[[#This Row],['#]],Table1[[#Headers],[#Data]],7,FALSE))</f>
        <v>Percentage of patients 2-21 years of age who had at least one dental visit during the measurement year. This measure applies only if dental care is a covered benefit in the organization’s Medicaid contract</v>
      </c>
      <c r="F12" s="122" t="str">
        <f>IF(VLOOKUP(Table2[[#This Row],['#]],Table1[[#Headers],[#Data]],8,FALSE)=0,"",VLOOKUP(Table2[[#This Row],['#]],Table1[[#Headers],[#Data]],8,FALSE))</f>
        <v>Prevention/Early Detection</v>
      </c>
      <c r="G12" s="122" t="str">
        <f>IF(VLOOKUP(Table2[[#This Row],['#]],Table1[[#Headers],[#Data]],9,FALSE)=0,"",VLOOKUP(Table2[[#This Row],['#]],Table1[[#Headers],[#Data]],9,FALSE))</f>
        <v>Dental</v>
      </c>
      <c r="H12" s="122" t="str">
        <f>IF(VLOOKUP(Table2[[#This Row],['#]],Table1[[#Headers],[#Data]],10,FALSE)=0,"",VLOOKUP(Table2[[#This Row],['#]],Table1[[#Headers],[#Data]],10,FALSE))</f>
        <v>Process</v>
      </c>
      <c r="I12" s="122" t="str">
        <f>IF(VLOOKUP(Table2[[#This Row],['#]],Table1[[#Headers],[#Data]],11,FALSE)=0,"",VLOOKUP(Table2[[#This Row],['#]],Table1[[#Headers],[#Data]],11,FALSE))</f>
        <v>Adolescent and Pediatric</v>
      </c>
      <c r="J12" s="123"/>
      <c r="K12" s="124" t="str">
        <f>+IF(VLOOKUP(Table2[[#This Row],['#]],Table1[[#Headers],[#Data]],16,FALSE)=0,"",VLOOKUP(Table2[[#This Row],['#]],Table1[[#Headers],[#Data]],16,FALSE))</f>
        <v/>
      </c>
      <c r="L12" s="121" t="e">
        <f>+IF(VLOOKUP(Table2[[#This Row],['#]],Table1[[#Headers],[#Data]],47,FALSE)=0,"",VLOOKUP(Table2[[#This Row],['#]],Table1[[#Headers],[#Data]],47,FALSE))</f>
        <v>#REF!</v>
      </c>
      <c r="M12" s="38"/>
    </row>
    <row r="13" spans="1:13" ht="50.1" customHeight="1">
      <c r="A13" s="119">
        <f>'Crosswalk of OHIC Measure Sets'!A17</f>
        <v>33</v>
      </c>
      <c r="B13" s="120">
        <f>IF(VLOOKUP(Table2[[#This Row],['#]],Table1[[#Headers],[#Data]],2,FALSE)=0,"",VLOOKUP(Table2[[#This Row],['#]],Table1[[#Headers],[#Data]],2,FALSE))</f>
        <v>6</v>
      </c>
      <c r="C13" s="120" t="str">
        <f>IF(VLOOKUP(Table2[[#This Row],['#]],Table1[[#Headers],[#Data]],3,FALSE)=0,"",VLOOKUP(Table2[[#This Row],['#]],Table1[[#Headers],[#Data]],3,FALSE))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D13" s="121">
        <f>IF(VLOOKUP(Table2[[#This Row],['#]],Table1[[#Headers],[#Data]],4,FALSE)=0,"",VLOOKUP(Table2[[#This Row],['#]],Table1[[#Headers],[#Data]],4,FALSE))</f>
        <v>753</v>
      </c>
      <c r="E13" s="122" t="str">
        <f>IF(VLOOKUP(Table2[[#This Row],['#]],Table1[[#Headers],[#Data]],7,FALSE)=0,"",VLOOKUP(Table2[[#This Row],['#]],Table1[[#Headers],[#Data]],7,FALSE))</f>
        <v>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v>
      </c>
      <c r="F13" s="122" t="str">
        <f>IF(VLOOKUP(Table2[[#This Row],['#]],Table1[[#Headers],[#Data]],8,FALSE)=0,"",VLOOKUP(Table2[[#This Row],['#]],Table1[[#Headers],[#Data]],8,FALSE))</f>
        <v>Hospital</v>
      </c>
      <c r="G13" s="122" t="str">
        <f>IF(VLOOKUP(Table2[[#This Row],['#]],Table1[[#Headers],[#Data]],9,FALSE)=0,"",VLOOKUP(Table2[[#This Row],['#]],Table1[[#Headers],[#Data]],9,FALSE))</f>
        <v>Patient Safety</v>
      </c>
      <c r="H13" s="122" t="str">
        <f>IF(VLOOKUP(Table2[[#This Row],['#]],Table1[[#Headers],[#Data]],10,FALSE)=0,"",VLOOKUP(Table2[[#This Row],['#]],Table1[[#Headers],[#Data]],10,FALSE))</f>
        <v>Outcome</v>
      </c>
      <c r="I13" s="122" t="str">
        <f>IF(VLOOKUP(Table2[[#This Row],['#]],Table1[[#Headers],[#Data]],11,FALSE)=0,"",VLOOKUP(Table2[[#This Row],['#]],Table1[[#Headers],[#Data]],11,FALSE))</f>
        <v>Adult</v>
      </c>
      <c r="J13" s="123"/>
      <c r="K13" s="124" t="str">
        <f>+IF(VLOOKUP(Table2[[#This Row],['#]],Table1[[#Headers],[#Data]],16,FALSE)=0,"",VLOOKUP(Table2[[#This Row],['#]],Table1[[#Headers],[#Data]],16,FALSE))</f>
        <v>For Contractual Use:
CDC: https://www.cdc.gov/nhsn/acute-care-hospital/ssi/index.html</v>
      </c>
      <c r="L13" s="121" t="e">
        <f>+IF(VLOOKUP(Table2[[#This Row],['#]],Table1[[#Headers],[#Data]],47,FALSE)=0,"",VLOOKUP(Table2[[#This Row],['#]],Table1[[#Headers],[#Data]],47,FALSE))</f>
        <v>#REF!</v>
      </c>
      <c r="M13" s="38"/>
    </row>
    <row r="14" spans="1:13" ht="50.1" customHeight="1">
      <c r="A14" s="119">
        <f>'Crosswalk of OHIC Measure Sets'!A18</f>
        <v>75</v>
      </c>
      <c r="B14" s="120">
        <f>IF(VLOOKUP(Table2[[#This Row],['#]],Table1[[#Headers],[#Data]],2,FALSE)=0,"",VLOOKUP(Table2[[#This Row],['#]],Table1[[#Headers],[#Data]],2,FALSE))</f>
        <v>7</v>
      </c>
      <c r="C14" s="120" t="str">
        <f>IF(VLOOKUP(Table2[[#This Row],['#]],Table1[[#Headers],[#Data]],3,FALSE)=0,"",VLOOKUP(Table2[[#This Row],['#]],Table1[[#Headers],[#Data]],3,FALSE))</f>
        <v>Antidepressant Medication Management</v>
      </c>
      <c r="D14" s="121" t="str">
        <f>IF(VLOOKUP(Table2[[#This Row],['#]],Table1[[#Headers],[#Data]],4,FALSE)=0,"",VLOOKUP(Table2[[#This Row],['#]],Table1[[#Headers],[#Data]],4,FALSE))</f>
        <v>0105</v>
      </c>
      <c r="E14" s="122" t="str">
        <f>IF(VLOOKUP(Table2[[#This Row],['#]],Table1[[#Headers],[#Data]],7,FALSE)=0,"",VLOOKUP(Table2[[#This Row],['#]],Table1[[#Headers],[#Data]],7,FALSE))</f>
        <v>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v>
      </c>
      <c r="F14" s="122" t="str">
        <f>IF(VLOOKUP(Table2[[#This Row],['#]],Table1[[#Headers],[#Data]],8,FALSE)=0,"",VLOOKUP(Table2[[#This Row],['#]],Table1[[#Headers],[#Data]],8,FALSE))</f>
        <v>Medication Management</v>
      </c>
      <c r="G14" s="122" t="str">
        <f>IF(VLOOKUP(Table2[[#This Row],['#]],Table1[[#Headers],[#Data]],9,FALSE)=0,"",VLOOKUP(Table2[[#This Row],['#]],Table1[[#Headers],[#Data]],9,FALSE))</f>
        <v>Mental Health</v>
      </c>
      <c r="H14" s="122" t="str">
        <f>IF(VLOOKUP(Table2[[#This Row],['#]],Table1[[#Headers],[#Data]],10,FALSE)=0,"",VLOOKUP(Table2[[#This Row],['#]],Table1[[#Headers],[#Data]],10,FALSE))</f>
        <v>Process</v>
      </c>
      <c r="I14" s="122" t="str">
        <f>IF(VLOOKUP(Table2[[#This Row],['#]],Table1[[#Headers],[#Data]],11,FALSE)=0,"",VLOOKUP(Table2[[#This Row],['#]],Table1[[#Headers],[#Data]],11,FALSE))</f>
        <v>Adult</v>
      </c>
      <c r="J14" s="123"/>
      <c r="K14" s="124" t="str">
        <f>+IF(VLOOKUP(Table2[[#This Row],['#]],Table1[[#Headers],[#Data]],16,FALSE)=0,"",VLOOKUP(Table2[[#This Row],['#]],Table1[[#Headers],[#Data]],16,FALSE))</f>
        <v>For Contractual Use:
HEDIS*: AMM</v>
      </c>
      <c r="L14" s="121" t="e">
        <f>+IF(VLOOKUP(Table2[[#This Row],['#]],Table1[[#Headers],[#Data]],47,FALSE)=0,"",VLOOKUP(Table2[[#This Row],['#]],Table1[[#Headers],[#Data]],47,FALSE))</f>
        <v>#REF!</v>
      </c>
      <c r="M14" s="38"/>
    </row>
    <row r="15" spans="1:13" ht="50.1" customHeight="1">
      <c r="A15" s="119">
        <f>'Crosswalk of OHIC Measure Sets'!A19</f>
        <v>50</v>
      </c>
      <c r="B15" s="120">
        <f>IF(VLOOKUP(Table2[[#This Row],['#]],Table1[[#Headers],[#Data]],2,FALSE)=0,"",VLOOKUP(Table2[[#This Row],['#]],Table1[[#Headers],[#Data]],2,FALSE))</f>
        <v>8</v>
      </c>
      <c r="C15" s="120" t="str">
        <f>IF(VLOOKUP(Table2[[#This Row],['#]],Table1[[#Headers],[#Data]],3,FALSE)=0,"",VLOOKUP(Table2[[#This Row],['#]],Table1[[#Headers],[#Data]],3,FALSE))</f>
        <v>Behavioral Health Risk Assessment Screenings</v>
      </c>
      <c r="D15" s="121" t="str">
        <f>IF(VLOOKUP(Table2[[#This Row],['#]],Table1[[#Headers],[#Data]],4,FALSE)=0,"",VLOOKUP(Table2[[#This Row],['#]],Table1[[#Headers],[#Data]],4,FALSE))</f>
        <v>NA</v>
      </c>
      <c r="E15" s="122" t="str">
        <f>IF(VLOOKUP(Table2[[#This Row],['#]],Table1[[#Headers],[#Data]],7,FALSE)=0,"",VLOOKUP(Table2[[#This Row],['#]],Table1[[#Headers],[#Data]],7,FALSE))</f>
        <v>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v>
      </c>
      <c r="F15" s="122" t="str">
        <f>IF(VLOOKUP(Table2[[#This Row],['#]],Table1[[#Headers],[#Data]],8,FALSE)=0,"",VLOOKUP(Table2[[#This Row],['#]],Table1[[#Headers],[#Data]],8,FALSE))</f>
        <v>Prevention/ Early Detection</v>
      </c>
      <c r="G15" s="122" t="str">
        <f>IF(VLOOKUP(Table2[[#This Row],['#]],Table1[[#Headers],[#Data]],9,FALSE)=0,"",VLOOKUP(Table2[[#This Row],['#]],Table1[[#Headers],[#Data]],9,FALSE))</f>
        <v>Mental Health</v>
      </c>
      <c r="H15" s="122" t="str">
        <f>IF(VLOOKUP(Table2[[#This Row],['#]],Table1[[#Headers],[#Data]],10,FALSE)=0,"",VLOOKUP(Table2[[#This Row],['#]],Table1[[#Headers],[#Data]],10,FALSE))</f>
        <v>Process</v>
      </c>
      <c r="I15" s="122" t="str">
        <f>IF(VLOOKUP(Table2[[#This Row],['#]],Table1[[#Headers],[#Data]],11,FALSE)=0,"",VLOOKUP(Table2[[#This Row],['#]],Table1[[#Headers],[#Data]],11,FALSE))</f>
        <v>Adult</v>
      </c>
      <c r="J15" s="123"/>
      <c r="K15" s="124" t="str">
        <f>+IF(VLOOKUP(Table2[[#This Row],['#]],Table1[[#Headers],[#Data]],16,FALSE)=0,"",VLOOKUP(Table2[[#This Row],['#]],Table1[[#Headers],[#Data]],16,FALSE))</f>
        <v>For Contractual Use:
AHRQ: https://tinyurl.com/AHRQ-BHRAS</v>
      </c>
      <c r="L15" s="121" t="e">
        <f>+IF(VLOOKUP(Table2[[#This Row],['#]],Table1[[#Headers],[#Data]],47,FALSE)=0,"",VLOOKUP(Table2[[#This Row],['#]],Table1[[#Headers],[#Data]],47,FALSE))</f>
        <v>#REF!</v>
      </c>
      <c r="M15" s="38"/>
    </row>
    <row r="16" spans="1:13" ht="50.1" customHeight="1">
      <c r="A16" s="119">
        <f>'Crosswalk of OHIC Measure Sets'!A20</f>
        <v>6</v>
      </c>
      <c r="B16" s="120" t="str">
        <f>IF(VLOOKUP(Table2[[#This Row],['#]],Table1[[#Headers],[#Data]],2,FALSE)=0,"",VLOOKUP(Table2[[#This Row],['#]],Table1[[#Headers],[#Data]],2,FALSE))</f>
        <v/>
      </c>
      <c r="C16" s="120" t="str">
        <f>IF(VLOOKUP(Table2[[#This Row],['#]],Table1[[#Headers],[#Data]],3,FALSE)=0,"",VLOOKUP(Table2[[#This Row],['#]],Table1[[#Headers],[#Data]],3,FALSE))</f>
        <v>CAHPS® Clinician/Group Surveys - (Adult Primary Care, Pediatric Care, and Specialist Care Surveys)</v>
      </c>
      <c r="D16" s="121" t="str">
        <f>IF(VLOOKUP(Table2[[#This Row],['#]],Table1[[#Headers],[#Data]],4,FALSE)=0,"",VLOOKUP(Table2[[#This Row],['#]],Table1[[#Headers],[#Data]],4,FALSE))</f>
        <v>0005</v>
      </c>
      <c r="E16" s="122" t="str">
        <f>IF(VLOOKUP(Table2[[#This Row],['#]],Table1[[#Headers],[#Data]],7,FALSE)=0,"",VLOOKUP(Table2[[#This Row],['#]],Table1[[#Headers],[#Data]],7,FALSE))</f>
        <v>•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v>
      </c>
      <c r="F16" s="122" t="str">
        <f>IF(VLOOKUP(Table2[[#This Row],['#]],Table1[[#Headers],[#Data]],8,FALSE)=0,"",VLOOKUP(Table2[[#This Row],['#]],Table1[[#Headers],[#Data]],8,FALSE))</f>
        <v>Other</v>
      </c>
      <c r="G16" s="122" t="str">
        <f>IF(VLOOKUP(Table2[[#This Row],['#]],Table1[[#Headers],[#Data]],9,FALSE)=0,"",VLOOKUP(Table2[[#This Row],['#]],Table1[[#Headers],[#Data]],9,FALSE))</f>
        <v>NA</v>
      </c>
      <c r="H16" s="122" t="str">
        <f>IF(VLOOKUP(Table2[[#This Row],['#]],Table1[[#Headers],[#Data]],10,FALSE)=0,"",VLOOKUP(Table2[[#This Row],['#]],Table1[[#Headers],[#Data]],10,FALSE))</f>
        <v>Patient Experience</v>
      </c>
      <c r="I16" s="122" t="str">
        <f>IF(VLOOKUP(Table2[[#This Row],['#]],Table1[[#Headers],[#Data]],11,FALSE)=0,"",VLOOKUP(Table2[[#This Row],['#]],Table1[[#Headers],[#Data]],11,FALSE))</f>
        <v>Adult and Pediatric</v>
      </c>
      <c r="J16" s="123"/>
      <c r="K16" s="124" t="str">
        <f>+IF(VLOOKUP(Table2[[#This Row],['#]],Table1[[#Headers],[#Data]],16,FALSE)=0,"",VLOOKUP(Table2[[#This Row],['#]],Table1[[#Headers],[#Data]],16,FALSE))</f>
        <v/>
      </c>
      <c r="L16" s="121" t="e">
        <f>+IF(VLOOKUP(Table2[[#This Row],['#]],Table1[[#Headers],[#Data]],47,FALSE)=0,"",VLOOKUP(Table2[[#This Row],['#]],Table1[[#Headers],[#Data]],47,FALSE))</f>
        <v>#REF!</v>
      </c>
      <c r="M16" s="38"/>
    </row>
    <row r="17" spans="1:13" ht="50.1" customHeight="1">
      <c r="A17" s="119">
        <f>'Crosswalk of OHIC Measure Sets'!A21</f>
        <v>5</v>
      </c>
      <c r="B17" s="120" t="str">
        <f>IF(VLOOKUP(Table2[[#This Row],['#]],Table1[[#Headers],[#Data]],2,FALSE)=0,"",VLOOKUP(Table2[[#This Row],['#]],Table1[[#Headers],[#Data]],2,FALSE))</f>
        <v/>
      </c>
      <c r="C17" s="120" t="str">
        <f>IF(VLOOKUP(Table2[[#This Row],['#]],Table1[[#Headers],[#Data]],3,FALSE)=0,"",VLOOKUP(Table2[[#This Row],['#]],Table1[[#Headers],[#Data]],3,FALSE))</f>
        <v>CAHPS® Survey for Accountable Care Organizations (ACOs) Participating in Medicare Initiatives</v>
      </c>
      <c r="D17" s="121" t="str">
        <f>IF(VLOOKUP(Table2[[#This Row],['#]],Table1[[#Headers],[#Data]],4,FALSE)=0,"",VLOOKUP(Table2[[#This Row],['#]],Table1[[#Headers],[#Data]],4,FALSE))</f>
        <v>NA</v>
      </c>
      <c r="E17" s="122" t="str">
        <f>IF(VLOOKUP(Table2[[#This Row],['#]],Table1[[#Headers],[#Data]],7,FALSE)=0,"",VLOOKUP(Table2[[#This Row],['#]],Table1[[#Headers],[#Data]],7,FALSE))</f>
        <v>The Consumer Assessment of Healthcare Providers and Systems (CAHPS) for ACOs measures experience of care for ACOs participating in Medicare initiatives. It is based on the Clinician and Group (CG CAHPS) survey and includes additional program specific survey questions.</v>
      </c>
      <c r="F17" s="122" t="str">
        <f>IF(VLOOKUP(Table2[[#This Row],['#]],Table1[[#Headers],[#Data]],8,FALSE)=0,"",VLOOKUP(Table2[[#This Row],['#]],Table1[[#Headers],[#Data]],8,FALSE))</f>
        <v>NA</v>
      </c>
      <c r="G17" s="122" t="str">
        <f>IF(VLOOKUP(Table2[[#This Row],['#]],Table1[[#Headers],[#Data]],9,FALSE)=0,"",VLOOKUP(Table2[[#This Row],['#]],Table1[[#Headers],[#Data]],9,FALSE))</f>
        <v>NA</v>
      </c>
      <c r="H17" s="122" t="str">
        <f>IF(VLOOKUP(Table2[[#This Row],['#]],Table1[[#Headers],[#Data]],10,FALSE)=0,"",VLOOKUP(Table2[[#This Row],['#]],Table1[[#Headers],[#Data]],10,FALSE))</f>
        <v>Patient Experience</v>
      </c>
      <c r="I17" s="122" t="str">
        <f>IF(VLOOKUP(Table2[[#This Row],['#]],Table1[[#Headers],[#Data]],11,FALSE)=0,"",VLOOKUP(Table2[[#This Row],['#]],Table1[[#Headers],[#Data]],11,FALSE))</f>
        <v>NA</v>
      </c>
      <c r="J17" s="123"/>
      <c r="K17" s="124" t="str">
        <f>+IF(VLOOKUP(Table2[[#This Row],['#]],Table1[[#Headers],[#Data]],16,FALSE)=0,"",VLOOKUP(Table2[[#This Row],['#]],Table1[[#Headers],[#Data]],16,FALSE))</f>
        <v/>
      </c>
      <c r="L17" s="121" t="e">
        <f>+IF(VLOOKUP(Table2[[#This Row],['#]],Table1[[#Headers],[#Data]],47,FALSE)=0,"",VLOOKUP(Table2[[#This Row],['#]],Table1[[#Headers],[#Data]],47,FALSE))</f>
        <v>#REF!</v>
      </c>
      <c r="M17" s="38"/>
    </row>
    <row r="18" spans="1:13" ht="50.1" customHeight="1">
      <c r="A18" s="119">
        <f>'Crosswalk of OHIC Measure Sets'!A22</f>
        <v>9</v>
      </c>
      <c r="B18" s="120">
        <f>IF(VLOOKUP(Table2[[#This Row],['#]],Table1[[#Headers],[#Data]],2,FALSE)=0,"",VLOOKUP(Table2[[#This Row],['#]],Table1[[#Headers],[#Data]],2,FALSE))</f>
        <v>9</v>
      </c>
      <c r="C18" s="120" t="str">
        <f>IF(VLOOKUP(Table2[[#This Row],['#]],Table1[[#Headers],[#Data]],3,FALSE)=0,"",VLOOKUP(Table2[[#This Row],['#]],Table1[[#Headers],[#Data]],3,FALSE))</f>
        <v>Breast Cancer Screening</v>
      </c>
      <c r="D18" s="121" t="str">
        <f>IF(VLOOKUP(Table2[[#This Row],['#]],Table1[[#Headers],[#Data]],4,FALSE)=0,"",VLOOKUP(Table2[[#This Row],['#]],Table1[[#Headers],[#Data]],4,FALSE))</f>
        <v>2372</v>
      </c>
      <c r="E18" s="122" t="str">
        <f>IF(VLOOKUP(Table2[[#This Row],['#]],Table1[[#Headers],[#Data]],7,FALSE)=0,"",VLOOKUP(Table2[[#This Row],['#]],Table1[[#Headers],[#Data]],7,FALSE))</f>
        <v>Percentage of women 50-74 years of age who had a mammogram to screen for breast cancer</v>
      </c>
      <c r="F18" s="122" t="str">
        <f>IF(VLOOKUP(Table2[[#This Row],['#]],Table1[[#Headers],[#Data]],8,FALSE)=0,"",VLOOKUP(Table2[[#This Row],['#]],Table1[[#Headers],[#Data]],8,FALSE))</f>
        <v>Prevention/ Early Detection</v>
      </c>
      <c r="G18" s="122" t="str">
        <f>IF(VLOOKUP(Table2[[#This Row],['#]],Table1[[#Headers],[#Data]],9,FALSE)=0,"",VLOOKUP(Table2[[#This Row],['#]],Table1[[#Headers],[#Data]],9,FALSE))</f>
        <v>Cancer</v>
      </c>
      <c r="H18" s="122" t="str">
        <f>IF(VLOOKUP(Table2[[#This Row],['#]],Table1[[#Headers],[#Data]],10,FALSE)=0,"",VLOOKUP(Table2[[#This Row],['#]],Table1[[#Headers],[#Data]],10,FALSE))</f>
        <v>Process</v>
      </c>
      <c r="I18" s="122" t="str">
        <f>IF(VLOOKUP(Table2[[#This Row],['#]],Table1[[#Headers],[#Data]],11,FALSE)=0,"",VLOOKUP(Table2[[#This Row],['#]],Table1[[#Headers],[#Data]],11,FALSE))</f>
        <v>Adult and Older Adult</v>
      </c>
      <c r="J18" s="123"/>
      <c r="K18" s="124" t="str">
        <f>+IF(VLOOKUP(Table2[[#This Row],['#]],Table1[[#Headers],[#Data]],16,FALSE)=0,"",VLOOKUP(Table2[[#This Row],['#]],Table1[[#Headers],[#Data]],16,FALSE))</f>
        <v>For Contractual Use:
HEDIS*: BCS</v>
      </c>
      <c r="L18" s="121" t="e">
        <f>+IF(VLOOKUP(Table2[[#This Row],['#]],Table1[[#Headers],[#Data]],47,FALSE)=0,"",VLOOKUP(Table2[[#This Row],['#]],Table1[[#Headers],[#Data]],47,FALSE))</f>
        <v>#REF!</v>
      </c>
      <c r="M18" s="38"/>
    </row>
    <row r="19" spans="1:13" ht="50.1" customHeight="1">
      <c r="A19" s="119">
        <f>'Crosswalk of OHIC Measure Sets'!A23</f>
        <v>37</v>
      </c>
      <c r="B19" s="120">
        <f>IF(VLOOKUP(Table2[[#This Row],['#]],Table1[[#Headers],[#Data]],2,FALSE)=0,"",VLOOKUP(Table2[[#This Row],['#]],Table1[[#Headers],[#Data]],2,FALSE))</f>
        <v>10</v>
      </c>
      <c r="C19" s="120" t="str">
        <f>IF(VLOOKUP(Table2[[#This Row],['#]],Table1[[#Headers],[#Data]],3,FALSE)=0,"",VLOOKUP(Table2[[#This Row],['#]],Table1[[#Headers],[#Data]],3,FALSE))</f>
        <v>CAUTI: Cather-Associated Urinary Tract Infection (HAI-2)</v>
      </c>
      <c r="D19" s="121" t="str">
        <f>IF(VLOOKUP(Table2[[#This Row],['#]],Table1[[#Headers],[#Data]],4,FALSE)=0,"",VLOOKUP(Table2[[#This Row],['#]],Table1[[#Headers],[#Data]],4,FALSE))</f>
        <v>0138</v>
      </c>
      <c r="E19" s="122" t="str">
        <f>IF(VLOOKUP(Table2[[#This Row],['#]],Table1[[#Headers],[#Data]],7,FALSE)=0,"",VLOOKUP(Table2[[#This Row],['#]],Table1[[#Headers],[#Data]],7,FALSE))</f>
        <v>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F19" s="122" t="str">
        <f>IF(VLOOKUP(Table2[[#This Row],['#]],Table1[[#Headers],[#Data]],8,FALSE)=0,"",VLOOKUP(Table2[[#This Row],['#]],Table1[[#Headers],[#Data]],8,FALSE))</f>
        <v>Hospital</v>
      </c>
      <c r="G19" s="122" t="str">
        <f>IF(VLOOKUP(Table2[[#This Row],['#]],Table1[[#Headers],[#Data]],9,FALSE)=0,"",VLOOKUP(Table2[[#This Row],['#]],Table1[[#Headers],[#Data]],9,FALSE))</f>
        <v>Patient Safety</v>
      </c>
      <c r="H19" s="122" t="str">
        <f>IF(VLOOKUP(Table2[[#This Row],['#]],Table1[[#Headers],[#Data]],10,FALSE)=0,"",VLOOKUP(Table2[[#This Row],['#]],Table1[[#Headers],[#Data]],10,FALSE))</f>
        <v>Outcome</v>
      </c>
      <c r="I19" s="122" t="str">
        <f>IF(VLOOKUP(Table2[[#This Row],['#]],Table1[[#Headers],[#Data]],11,FALSE)=0,"",VLOOKUP(Table2[[#This Row],['#]],Table1[[#Headers],[#Data]],11,FALSE))</f>
        <v>All Ages</v>
      </c>
      <c r="J19" s="123"/>
      <c r="K19" s="124" t="str">
        <f>+IF(VLOOKUP(Table2[[#This Row],['#]],Table1[[#Headers],[#Data]],16,FALSE)=0,"",VLOOKUP(Table2[[#This Row],['#]],Table1[[#Headers],[#Data]],16,FALSE))</f>
        <v>For Contractual Use:
CDC: https://www.cdc.gov/nhsn/acute-care-hospital/cauti/index.html</v>
      </c>
      <c r="L19" s="121" t="e">
        <f>+IF(VLOOKUP(Table2[[#This Row],['#]],Table1[[#Headers],[#Data]],47,FALSE)=0,"",VLOOKUP(Table2[[#This Row],['#]],Table1[[#Headers],[#Data]],47,FALSE))</f>
        <v>#REF!</v>
      </c>
      <c r="M19" s="38"/>
    </row>
    <row r="20" spans="1:13" ht="50.1" customHeight="1">
      <c r="A20" s="119">
        <f>'Crosswalk of OHIC Measure Sets'!A24</f>
        <v>57</v>
      </c>
      <c r="B20" s="120">
        <f>IF(VLOOKUP(Table2[[#This Row],['#]],Table1[[#Headers],[#Data]],2,FALSE)=0,"",VLOOKUP(Table2[[#This Row],['#]],Table1[[#Headers],[#Data]],2,FALSE))</f>
        <v>11</v>
      </c>
      <c r="C20" s="120" t="str">
        <f>IF(VLOOKUP(Table2[[#This Row],['#]],Table1[[#Headers],[#Data]],3,FALSE)=0,"",VLOOKUP(Table2[[#This Row],['#]],Table1[[#Headers],[#Data]],3,FALSE))</f>
        <v>Cervical Cancer Screening</v>
      </c>
      <c r="D20" s="121" t="str">
        <f>IF(VLOOKUP(Table2[[#This Row],['#]],Table1[[#Headers],[#Data]],4,FALSE)=0,"",VLOOKUP(Table2[[#This Row],['#]],Table1[[#Headers],[#Data]],4,FALSE))</f>
        <v>0032</v>
      </c>
      <c r="E20" s="122" t="str">
        <f>IF(VLOOKUP(Table2[[#This Row],['#]],Table1[[#Headers],[#Data]],7,FALSE)=0,"",VLOOKUP(Table2[[#This Row],['#]],Table1[[#Headers],[#Data]],7,FALSE))</f>
        <v>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v>
      </c>
      <c r="F20" s="122" t="str">
        <f>IF(VLOOKUP(Table2[[#This Row],['#]],Table1[[#Headers],[#Data]],8,FALSE)=0,"",VLOOKUP(Table2[[#This Row],['#]],Table1[[#Headers],[#Data]],8,FALSE))</f>
        <v>Prevention/ Early Detection</v>
      </c>
      <c r="G20" s="122" t="str">
        <f>IF(VLOOKUP(Table2[[#This Row],['#]],Table1[[#Headers],[#Data]],9,FALSE)=0,"",VLOOKUP(Table2[[#This Row],['#]],Table1[[#Headers],[#Data]],9,FALSE))</f>
        <v>Cancer</v>
      </c>
      <c r="H20" s="122" t="str">
        <f>IF(VLOOKUP(Table2[[#This Row],['#]],Table1[[#Headers],[#Data]],10,FALSE)=0,"",VLOOKUP(Table2[[#This Row],['#]],Table1[[#Headers],[#Data]],10,FALSE))</f>
        <v>Process</v>
      </c>
      <c r="I20" s="122" t="str">
        <f>IF(VLOOKUP(Table2[[#This Row],['#]],Table1[[#Headers],[#Data]],11,FALSE)=0,"",VLOOKUP(Table2[[#This Row],['#]],Table1[[#Headers],[#Data]],11,FALSE))</f>
        <v>Adult</v>
      </c>
      <c r="J20" s="123"/>
      <c r="K20" s="124" t="str">
        <f>+IF(VLOOKUP(Table2[[#This Row],['#]],Table1[[#Headers],[#Data]],16,FALSE)=0,"",VLOOKUP(Table2[[#This Row],['#]],Table1[[#Headers],[#Data]],16,FALSE))</f>
        <v>For Contractual Use:
HEDIS*: CCS</v>
      </c>
      <c r="L20" s="121" t="e">
        <f>+IF(VLOOKUP(Table2[[#This Row],['#]],Table1[[#Headers],[#Data]],47,FALSE)=0,"",VLOOKUP(Table2[[#This Row],['#]],Table1[[#Headers],[#Data]],47,FALSE))</f>
        <v>#REF!</v>
      </c>
      <c r="M20" s="38"/>
    </row>
    <row r="21" spans="1:13" ht="50.1" customHeight="1">
      <c r="A21" s="119">
        <f>'Crosswalk of OHIC Measure Sets'!A25</f>
        <v>67</v>
      </c>
      <c r="B21" s="120" t="str">
        <f>IF(VLOOKUP(Table2[[#This Row],['#]],Table1[[#Headers],[#Data]],2,FALSE)=0,"",VLOOKUP(Table2[[#This Row],['#]],Table1[[#Headers],[#Data]],2,FALSE))</f>
        <v/>
      </c>
      <c r="C21" s="120" t="str">
        <f>IF(VLOOKUP(Table2[[#This Row],['#]],Table1[[#Headers],[#Data]],3,FALSE)=0,"",VLOOKUP(Table2[[#This Row],['#]],Table1[[#Headers],[#Data]],3,FALSE))</f>
        <v>Cesarean Section Delivery Rate</v>
      </c>
      <c r="D21" s="121" t="str">
        <f>IF(VLOOKUP(Table2[[#This Row],['#]],Table1[[#Headers],[#Data]],4,FALSE)=0,"",VLOOKUP(Table2[[#This Row],['#]],Table1[[#Headers],[#Data]],4,FALSE))</f>
        <v>NA</v>
      </c>
      <c r="E21" s="122" t="str">
        <f>IF(VLOOKUP(Table2[[#This Row],['#]],Table1[[#Headers],[#Data]],7,FALSE)=0,"",VLOOKUP(Table2[[#This Row],['#]],Table1[[#Headers],[#Data]],7,FALSE))</f>
        <v>Percentage of births by cesarean delivery (calendar year)</v>
      </c>
      <c r="F21" s="122" t="str">
        <f>IF(VLOOKUP(Table2[[#This Row],['#]],Table1[[#Headers],[#Data]],8,FALSE)=0,"",VLOOKUP(Table2[[#This Row],['#]],Table1[[#Headers],[#Data]],8,FALSE))</f>
        <v>Acute Care</v>
      </c>
      <c r="G21" s="122" t="str">
        <f>IF(VLOOKUP(Table2[[#This Row],['#]],Table1[[#Headers],[#Data]],9,FALSE)=0,"",VLOOKUP(Table2[[#This Row],['#]],Table1[[#Headers],[#Data]],9,FALSE))</f>
        <v>Pregnancy</v>
      </c>
      <c r="H21" s="122" t="str">
        <f>IF(VLOOKUP(Table2[[#This Row],['#]],Table1[[#Headers],[#Data]],10,FALSE)=0,"",VLOOKUP(Table2[[#This Row],['#]],Table1[[#Headers],[#Data]],10,FALSE))</f>
        <v>Outcome</v>
      </c>
      <c r="I21" s="122" t="str">
        <f>IF(VLOOKUP(Table2[[#This Row],['#]],Table1[[#Headers],[#Data]],11,FALSE)=0,"",VLOOKUP(Table2[[#This Row],['#]],Table1[[#Headers],[#Data]],11,FALSE))</f>
        <v>Adult</v>
      </c>
      <c r="J21" s="123"/>
      <c r="K21" s="124" t="str">
        <f>+IF(VLOOKUP(Table2[[#This Row],['#]],Table1[[#Headers],[#Data]],16,FALSE)=0,"",VLOOKUP(Table2[[#This Row],['#]],Table1[[#Headers],[#Data]],16,FALSE))</f>
        <v/>
      </c>
      <c r="L21" s="121" t="e">
        <f>+IF(VLOOKUP(Table2[[#This Row],['#]],Table1[[#Headers],[#Data]],47,FALSE)=0,"",VLOOKUP(Table2[[#This Row],['#]],Table1[[#Headers],[#Data]],47,FALSE))</f>
        <v>#REF!</v>
      </c>
      <c r="M21" s="38"/>
    </row>
    <row r="22" spans="1:13" ht="50.1" customHeight="1">
      <c r="A22" s="119">
        <f>'Crosswalk of OHIC Measure Sets'!A26</f>
        <v>41</v>
      </c>
      <c r="B22" s="120">
        <f>IF(VLOOKUP(Table2[[#This Row],['#]],Table1[[#Headers],[#Data]],2,FALSE)=0,"",VLOOKUP(Table2[[#This Row],['#]],Table1[[#Headers],[#Data]],2,FALSE))</f>
        <v>12</v>
      </c>
      <c r="C22" s="120" t="str">
        <f>IF(VLOOKUP(Table2[[#This Row],['#]],Table1[[#Headers],[#Data]],3,FALSE)=0,"",VLOOKUP(Table2[[#This Row],['#]],Table1[[#Headers],[#Data]],3,FALSE))</f>
        <v>Cesarean Rate for Nulliparous Singleton Vertex (PC-02)</v>
      </c>
      <c r="D22" s="121" t="str">
        <f>IF(VLOOKUP(Table2[[#This Row],['#]],Table1[[#Headers],[#Data]],4,FALSE)=0,"",VLOOKUP(Table2[[#This Row],['#]],Table1[[#Headers],[#Data]],4,FALSE))</f>
        <v>0471</v>
      </c>
      <c r="E22" s="122" t="str">
        <f>IF(VLOOKUP(Table2[[#This Row],['#]],Table1[[#Headers],[#Data]],7,FALSE)=0,"",VLOOKUP(Table2[[#This Row],['#]],Table1[[#Headers],[#Data]],7,FALSE))</f>
        <v>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v>
      </c>
      <c r="F22" s="122" t="str">
        <f>IF(VLOOKUP(Table2[[#This Row],['#]],Table1[[#Headers],[#Data]],8,FALSE)=0,"",VLOOKUP(Table2[[#This Row],['#]],Table1[[#Headers],[#Data]],8,FALSE))</f>
        <v>Hospital</v>
      </c>
      <c r="G22" s="122" t="str">
        <f>IF(VLOOKUP(Table2[[#This Row],['#]],Table1[[#Headers],[#Data]],9,FALSE)=0,"",VLOOKUP(Table2[[#This Row],['#]],Table1[[#Headers],[#Data]],9,FALSE))</f>
        <v>Pregnancy</v>
      </c>
      <c r="H22" s="122" t="str">
        <f>IF(VLOOKUP(Table2[[#This Row],['#]],Table1[[#Headers],[#Data]],10,FALSE)=0,"",VLOOKUP(Table2[[#This Row],['#]],Table1[[#Headers],[#Data]],10,FALSE))</f>
        <v>Outcome</v>
      </c>
      <c r="I22" s="122" t="str">
        <f>IF(VLOOKUP(Table2[[#This Row],['#]],Table1[[#Headers],[#Data]],11,FALSE)=0,"",VLOOKUP(Table2[[#This Row],['#]],Table1[[#Headers],[#Data]],11,FALSE))</f>
        <v>Adolescent and Adult</v>
      </c>
      <c r="J22" s="123"/>
      <c r="K22" s="124" t="str">
        <f>+IF(VLOOKUP(Table2[[#This Row],['#]],Table1[[#Headers],[#Data]],16,FALSE)=0,"",VLOOKUP(Table2[[#This Row],['#]],Table1[[#Headers],[#Data]],16,FALSE))</f>
        <v>For Contractual Use:
TJC: PC-02 https://manual.jointcommission.org/releases/TJC2021A/PerinatalCare.html</v>
      </c>
      <c r="L22" s="121" t="e">
        <f>+IF(VLOOKUP(Table2[[#This Row],['#]],Table1[[#Headers],[#Data]],47,FALSE)=0,"",VLOOKUP(Table2[[#This Row],['#]],Table1[[#Headers],[#Data]],47,FALSE))</f>
        <v>#REF!</v>
      </c>
      <c r="M22" s="38"/>
    </row>
    <row r="23" spans="1:13" ht="50.1" customHeight="1">
      <c r="A23" s="119">
        <f>'Crosswalk of OHIC Measure Sets'!A27</f>
        <v>17</v>
      </c>
      <c r="B23" s="120">
        <f>IF(VLOOKUP(Table2[[#This Row],['#]],Table1[[#Headers],[#Data]],2,FALSE)=0,"",VLOOKUP(Table2[[#This Row],['#]],Table1[[#Headers],[#Data]],2,FALSE))</f>
        <v>13</v>
      </c>
      <c r="C23" s="120" t="str">
        <f>IF(VLOOKUP(Table2[[#This Row],['#]],Table1[[#Headers],[#Data]],3,FALSE)=0,"",VLOOKUP(Table2[[#This Row],['#]],Table1[[#Headers],[#Data]],3,FALSE))</f>
        <v>Child and Adolescent Major Depressive Disorder: Suicide Risk Assessment</v>
      </c>
      <c r="D23" s="121" t="str">
        <f>IF(VLOOKUP(Table2[[#This Row],['#]],Table1[[#Headers],[#Data]],4,FALSE)=0,"",VLOOKUP(Table2[[#This Row],['#]],Table1[[#Headers],[#Data]],4,FALSE))</f>
        <v>1365</v>
      </c>
      <c r="E23" s="122" t="str">
        <f>IF(VLOOKUP(Table2[[#This Row],['#]],Table1[[#Headers],[#Data]],7,FALSE)=0,"",VLOOKUP(Table2[[#This Row],['#]],Table1[[#Headers],[#Data]],7,FALSE))</f>
        <v>Percentage of patient visits for those patients aged 6 through 17 years with a diagnosis of major depressive disorder with an assessment for suicide risk</v>
      </c>
      <c r="F23" s="122" t="str">
        <f>IF(VLOOKUP(Table2[[#This Row],['#]],Table1[[#Headers],[#Data]],8,FALSE)=0,"",VLOOKUP(Table2[[#This Row],['#]],Table1[[#Headers],[#Data]],8,FALSE))</f>
        <v>Prevention/ Early Detection</v>
      </c>
      <c r="G23" s="122" t="str">
        <f>IF(VLOOKUP(Table2[[#This Row],['#]],Table1[[#Headers],[#Data]],9,FALSE)=0,"",VLOOKUP(Table2[[#This Row],['#]],Table1[[#Headers],[#Data]],9,FALSE))</f>
        <v>Mental Health</v>
      </c>
      <c r="H23" s="122" t="str">
        <f>IF(VLOOKUP(Table2[[#This Row],['#]],Table1[[#Headers],[#Data]],10,FALSE)=0,"",VLOOKUP(Table2[[#This Row],['#]],Table1[[#Headers],[#Data]],10,FALSE))</f>
        <v>Process</v>
      </c>
      <c r="I23" s="122" t="str">
        <f>IF(VLOOKUP(Table2[[#This Row],['#]],Table1[[#Headers],[#Data]],11,FALSE)=0,"",VLOOKUP(Table2[[#This Row],['#]],Table1[[#Headers],[#Data]],11,FALSE))</f>
        <v>Pediatric</v>
      </c>
      <c r="J23" s="123"/>
      <c r="K23" s="124" t="str">
        <f>+IF(VLOOKUP(Table2[[#This Row],['#]],Table1[[#Headers],[#Data]],16,FALSE)=0,"",VLOOKUP(Table2[[#This Row],['#]],Table1[[#Headers],[#Data]],16,FALSE))</f>
        <v>For Contractual Use:
CMS eCQM: #177
https://ecqi.healthit.gov/ep-ec?qt-tabs_ep=1</v>
      </c>
      <c r="L23" s="121" t="e">
        <f>+IF(VLOOKUP(Table2[[#This Row],['#]],Table1[[#Headers],[#Data]],47,FALSE)=0,"",VLOOKUP(Table2[[#This Row],['#]],Table1[[#Headers],[#Data]],47,FALSE))</f>
        <v>#REF!</v>
      </c>
      <c r="M23" s="38"/>
    </row>
    <row r="24" spans="1:13" ht="50.1" customHeight="1">
      <c r="A24" s="119">
        <f>'Crosswalk of OHIC Measure Sets'!A28</f>
        <v>0</v>
      </c>
      <c r="B24" s="120" t="e">
        <f>IF(VLOOKUP(Table2[[#This Row],['#]],Table1[[#Headers],[#Data]],2,FALSE)=0,"",VLOOKUP(Table2[[#This Row],['#]],Table1[[#Headers],[#Data]],2,FALSE))</f>
        <v>#N/A</v>
      </c>
      <c r="C24" s="120" t="e">
        <f>IF(VLOOKUP(Table2[[#This Row],['#]],Table1[[#Headers],[#Data]],3,FALSE)=0,"",VLOOKUP(Table2[[#This Row],['#]],Table1[[#Headers],[#Data]],3,FALSE))</f>
        <v>#N/A</v>
      </c>
      <c r="D24" s="121" t="e">
        <f>IF(VLOOKUP(Table2[[#This Row],['#]],Table1[[#Headers],[#Data]],4,FALSE)=0,"",VLOOKUP(Table2[[#This Row],['#]],Table1[[#Headers],[#Data]],4,FALSE))</f>
        <v>#N/A</v>
      </c>
      <c r="E24" s="122" t="e">
        <f>IF(VLOOKUP(Table2[[#This Row],['#]],Table1[[#Headers],[#Data]],7,FALSE)=0,"",VLOOKUP(Table2[[#This Row],['#]],Table1[[#Headers],[#Data]],7,FALSE))</f>
        <v>#N/A</v>
      </c>
      <c r="F24" s="122" t="e">
        <f>IF(VLOOKUP(Table2[[#This Row],['#]],Table1[[#Headers],[#Data]],8,FALSE)=0,"",VLOOKUP(Table2[[#This Row],['#]],Table1[[#Headers],[#Data]],8,FALSE))</f>
        <v>#N/A</v>
      </c>
      <c r="G24" s="122" t="e">
        <f>IF(VLOOKUP(Table2[[#This Row],['#]],Table1[[#Headers],[#Data]],9,FALSE)=0,"",VLOOKUP(Table2[[#This Row],['#]],Table1[[#Headers],[#Data]],9,FALSE))</f>
        <v>#N/A</v>
      </c>
      <c r="H24" s="122" t="e">
        <f>IF(VLOOKUP(Table2[[#This Row],['#]],Table1[[#Headers],[#Data]],10,FALSE)=0,"",VLOOKUP(Table2[[#This Row],['#]],Table1[[#Headers],[#Data]],10,FALSE))</f>
        <v>#N/A</v>
      </c>
      <c r="I24" s="122" t="e">
        <f>IF(VLOOKUP(Table2[[#This Row],['#]],Table1[[#Headers],[#Data]],11,FALSE)=0,"",VLOOKUP(Table2[[#This Row],['#]],Table1[[#Headers],[#Data]],11,FALSE))</f>
        <v>#N/A</v>
      </c>
      <c r="J24" s="123"/>
      <c r="K24" s="124" t="e">
        <f>+IF(VLOOKUP(Table2[[#This Row],['#]],Table1[[#Headers],[#Data]],16,FALSE)=0,"",VLOOKUP(Table2[[#This Row],['#]],Table1[[#Headers],[#Data]],16,FALSE))</f>
        <v>#N/A</v>
      </c>
      <c r="L24" s="121" t="e">
        <f>+IF(VLOOKUP(Table2[[#This Row],['#]],Table1[[#Headers],[#Data]],47,FALSE)=0,"",VLOOKUP(Table2[[#This Row],['#]],Table1[[#Headers],[#Data]],47,FALSE))</f>
        <v>#N/A</v>
      </c>
      <c r="M24" s="38"/>
    </row>
    <row r="25" spans="1:13" ht="50.1" customHeight="1">
      <c r="A25" s="119">
        <f>'Crosswalk of OHIC Measure Sets'!A29</f>
        <v>58</v>
      </c>
      <c r="B25" s="120">
        <f>IF(VLOOKUP(Table2[[#This Row],['#]],Table1[[#Headers],[#Data]],2,FALSE)=0,"",VLOOKUP(Table2[[#This Row],['#]],Table1[[#Headers],[#Data]],2,FALSE))</f>
        <v>15</v>
      </c>
      <c r="C25" s="120" t="str">
        <f>IF(VLOOKUP(Table2[[#This Row],['#]],Table1[[#Headers],[#Data]],3,FALSE)=0,"",VLOOKUP(Table2[[#This Row],['#]],Table1[[#Headers],[#Data]],3,FALSE))</f>
        <v>Childhood Immunization Status (Combo 10)</v>
      </c>
      <c r="D25" s="121" t="str">
        <f>IF(VLOOKUP(Table2[[#This Row],['#]],Table1[[#Headers],[#Data]],4,FALSE)=0,"",VLOOKUP(Table2[[#This Row],['#]],Table1[[#Headers],[#Data]],4,FALSE))</f>
        <v>0038</v>
      </c>
      <c r="E25" s="122" t="str">
        <f>IF(VLOOKUP(Table2[[#This Row],['#]],Table1[[#Headers],[#Data]],7,FALSE)=0,"",VLOOKUP(Table2[[#This Row],['#]],Table1[[#Headers],[#Data]],7,FALSE))</f>
        <v>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v>
      </c>
      <c r="F25" s="122" t="str">
        <f>IF(VLOOKUP(Table2[[#This Row],['#]],Table1[[#Headers],[#Data]],8,FALSE)=0,"",VLOOKUP(Table2[[#This Row],['#]],Table1[[#Headers],[#Data]],8,FALSE))</f>
        <v>Prevention/ Early Detection</v>
      </c>
      <c r="G25" s="122" t="str">
        <f>IF(VLOOKUP(Table2[[#This Row],['#]],Table1[[#Headers],[#Data]],9,FALSE)=0,"",VLOOKUP(Table2[[#This Row],['#]],Table1[[#Headers],[#Data]],9,FALSE))</f>
        <v>Infectious Disease</v>
      </c>
      <c r="H25" s="122" t="str">
        <f>IF(VLOOKUP(Table2[[#This Row],['#]],Table1[[#Headers],[#Data]],10,FALSE)=0,"",VLOOKUP(Table2[[#This Row],['#]],Table1[[#Headers],[#Data]],10,FALSE))</f>
        <v>Process</v>
      </c>
      <c r="I25" s="122" t="str">
        <f>IF(VLOOKUP(Table2[[#This Row],['#]],Table1[[#Headers],[#Data]],11,FALSE)=0,"",VLOOKUP(Table2[[#This Row],['#]],Table1[[#Headers],[#Data]],11,FALSE))</f>
        <v>Pediatric</v>
      </c>
      <c r="J25" s="123"/>
      <c r="K25" s="124" t="str">
        <f>+IF(VLOOKUP(Table2[[#This Row],['#]],Table1[[#Headers],[#Data]],16,FALSE)=0,"",VLOOKUP(Table2[[#This Row],['#]],Table1[[#Headers],[#Data]],16,FALSE))</f>
        <v>For Contractual Use:
HEDIS*: CIS (Combo 10 rate)</v>
      </c>
      <c r="L25" s="121" t="e">
        <f>+IF(VLOOKUP(Table2[[#This Row],['#]],Table1[[#Headers],[#Data]],47,FALSE)=0,"",VLOOKUP(Table2[[#This Row],['#]],Table1[[#Headers],[#Data]],47,FALSE))</f>
        <v>#REF!</v>
      </c>
      <c r="M25" s="38"/>
    </row>
    <row r="26" spans="1:13" ht="50.1" customHeight="1">
      <c r="A26" s="119">
        <f>'Crosswalk of OHIC Measure Sets'!A30</f>
        <v>59</v>
      </c>
      <c r="B26" s="120">
        <f>IF(VLOOKUP(Table2[[#This Row],['#]],Table1[[#Headers],[#Data]],2,FALSE)=0,"",VLOOKUP(Table2[[#This Row],['#]],Table1[[#Headers],[#Data]],2,FALSE))</f>
        <v>16</v>
      </c>
      <c r="C26" s="120" t="str">
        <f>IF(VLOOKUP(Table2[[#This Row],['#]],Table1[[#Headers],[#Data]],3,FALSE)=0,"",VLOOKUP(Table2[[#This Row],['#]],Table1[[#Headers],[#Data]],3,FALSE))</f>
        <v>Chlamydia Screening</v>
      </c>
      <c r="D26" s="121" t="str">
        <f>IF(VLOOKUP(Table2[[#This Row],['#]],Table1[[#Headers],[#Data]],4,FALSE)=0,"",VLOOKUP(Table2[[#This Row],['#]],Table1[[#Headers],[#Data]],4,FALSE))</f>
        <v>0033</v>
      </c>
      <c r="E26" s="122" t="str">
        <f>IF(VLOOKUP(Table2[[#This Row],['#]],Table1[[#Headers],[#Data]],7,FALSE)=0,"",VLOOKUP(Table2[[#This Row],['#]],Table1[[#Headers],[#Data]],7,FALSE))</f>
        <v xml:space="preserve">Percentage of women ages 16 to 24 that were identified as sexually active and had at least one test for chlamydia during the measurement year </v>
      </c>
      <c r="F26" s="122" t="str">
        <f>IF(VLOOKUP(Table2[[#This Row],['#]],Table1[[#Headers],[#Data]],8,FALSE)=0,"",VLOOKUP(Table2[[#This Row],['#]],Table1[[#Headers],[#Data]],8,FALSE))</f>
        <v>Prevention/ Early Detection</v>
      </c>
      <c r="G26" s="122" t="str">
        <f>IF(VLOOKUP(Table2[[#This Row],['#]],Table1[[#Headers],[#Data]],9,FALSE)=0,"",VLOOKUP(Table2[[#This Row],['#]],Table1[[#Headers],[#Data]],9,FALSE))</f>
        <v>Infectious Disease</v>
      </c>
      <c r="H26" s="122" t="str">
        <f>IF(VLOOKUP(Table2[[#This Row],['#]],Table1[[#Headers],[#Data]],10,FALSE)=0,"",VLOOKUP(Table2[[#This Row],['#]],Table1[[#Headers],[#Data]],10,FALSE))</f>
        <v>Process</v>
      </c>
      <c r="I26" s="122" t="str">
        <f>IF(VLOOKUP(Table2[[#This Row],['#]],Table1[[#Headers],[#Data]],11,FALSE)=0,"",VLOOKUP(Table2[[#This Row],['#]],Table1[[#Headers],[#Data]],11,FALSE))</f>
        <v>Adolescent and Adult</v>
      </c>
      <c r="J26" s="123"/>
      <c r="K26" s="124" t="str">
        <f>+IF(VLOOKUP(Table2[[#This Row],['#]],Table1[[#Headers],[#Data]],16,FALSE)=0,"",VLOOKUP(Table2[[#This Row],['#]],Table1[[#Headers],[#Data]],16,FALSE))</f>
        <v>For Contractual Use:
HEDIS*: CHL</v>
      </c>
      <c r="L26" s="121" t="e">
        <f>+IF(VLOOKUP(Table2[[#This Row],['#]],Table1[[#Headers],[#Data]],47,FALSE)=0,"",VLOOKUP(Table2[[#This Row],['#]],Table1[[#Headers],[#Data]],47,FALSE))</f>
        <v>#REF!</v>
      </c>
      <c r="M26" s="38"/>
    </row>
    <row r="27" spans="1:13" ht="50.1" customHeight="1">
      <c r="A27" s="119">
        <f>'Crosswalk of OHIC Measure Sets'!A31</f>
        <v>36</v>
      </c>
      <c r="B27" s="120">
        <f>IF(VLOOKUP(Table2[[#This Row],['#]],Table1[[#Headers],[#Data]],2,FALSE)=0,"",VLOOKUP(Table2[[#This Row],['#]],Table1[[#Headers],[#Data]],2,FALSE))</f>
        <v>17</v>
      </c>
      <c r="C27" s="120" t="str">
        <f>IF(VLOOKUP(Table2[[#This Row],['#]],Table1[[#Headers],[#Data]],3,FALSE)=0,"",VLOOKUP(Table2[[#This Row],['#]],Table1[[#Headers],[#Data]],3,FALSE))</f>
        <v>CLABSI: Central Line-Associated Blood Stream Infection (HAI-1)</v>
      </c>
      <c r="D27" s="121" t="str">
        <f>IF(VLOOKUP(Table2[[#This Row],['#]],Table1[[#Headers],[#Data]],4,FALSE)=0,"",VLOOKUP(Table2[[#This Row],['#]],Table1[[#Headers],[#Data]],4,FALSE))</f>
        <v>0139</v>
      </c>
      <c r="E27" s="122" t="str">
        <f>IF(VLOOKUP(Table2[[#This Row],['#]],Table1[[#Headers],[#Data]],7,FALSE)=0,"",VLOOKUP(Table2[[#This Row],['#]],Table1[[#Headers],[#Data]],7,FALSE))</f>
        <v>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F27" s="122" t="str">
        <f>IF(VLOOKUP(Table2[[#This Row],['#]],Table1[[#Headers],[#Data]],8,FALSE)=0,"",VLOOKUP(Table2[[#This Row],['#]],Table1[[#Headers],[#Data]],8,FALSE))</f>
        <v>Hospital</v>
      </c>
      <c r="G27" s="122" t="str">
        <f>IF(VLOOKUP(Table2[[#This Row],['#]],Table1[[#Headers],[#Data]],9,FALSE)=0,"",VLOOKUP(Table2[[#This Row],['#]],Table1[[#Headers],[#Data]],9,FALSE))</f>
        <v>Patient Safety</v>
      </c>
      <c r="H27" s="122" t="str">
        <f>IF(VLOOKUP(Table2[[#This Row],['#]],Table1[[#Headers],[#Data]],10,FALSE)=0,"",VLOOKUP(Table2[[#This Row],['#]],Table1[[#Headers],[#Data]],10,FALSE))</f>
        <v>Outcome</v>
      </c>
      <c r="I27" s="122" t="str">
        <f>IF(VLOOKUP(Table2[[#This Row],['#]],Table1[[#Headers],[#Data]],11,FALSE)=0,"",VLOOKUP(Table2[[#This Row],['#]],Table1[[#Headers],[#Data]],11,FALSE))</f>
        <v>All Ages</v>
      </c>
      <c r="J27" s="123"/>
      <c r="K27" s="124" t="str">
        <f>+IF(VLOOKUP(Table2[[#This Row],['#]],Table1[[#Headers],[#Data]],16,FALSE)=0,"",VLOOKUP(Table2[[#This Row],['#]],Table1[[#Headers],[#Data]],16,FALSE))</f>
        <v>For Contractual Use:
CDC: https://www.cdc.gov/nhsn/acute-care-hospital/clabsi/index.html</v>
      </c>
      <c r="L27" s="121" t="e">
        <f>+IF(VLOOKUP(Table2[[#This Row],['#]],Table1[[#Headers],[#Data]],47,FALSE)=0,"",VLOOKUP(Table2[[#This Row],['#]],Table1[[#Headers],[#Data]],47,FALSE))</f>
        <v>#REF!</v>
      </c>
      <c r="M27" s="38"/>
    </row>
    <row r="28" spans="1:13" ht="50.1" customHeight="1">
      <c r="A28" s="119">
        <f>'Crosswalk of OHIC Measure Sets'!A32</f>
        <v>80</v>
      </c>
      <c r="B28" s="120" t="str">
        <f>IF(VLOOKUP(Table2[[#This Row],['#]],Table1[[#Headers],[#Data]],2,FALSE)=0,"",VLOOKUP(Table2[[#This Row],['#]],Table1[[#Headers],[#Data]],2,FALSE))</f>
        <v/>
      </c>
      <c r="C28" s="120" t="str">
        <f>IF(VLOOKUP(Table2[[#This Row],['#]],Table1[[#Headers],[#Data]],3,FALSE)=0,"",VLOOKUP(Table2[[#This Row],['#]],Table1[[#Headers],[#Data]],3,FALSE))</f>
        <v>Comprehensive Diabetes Care: Blood Pressure Control (&lt;140/90 mm Hg)</v>
      </c>
      <c r="D28" s="121" t="str">
        <f>IF(VLOOKUP(Table2[[#This Row],['#]],Table1[[#Headers],[#Data]],4,FALSE)=0,"",VLOOKUP(Table2[[#This Row],['#]],Table1[[#Headers],[#Data]],4,FALSE))</f>
        <v>0061</v>
      </c>
      <c r="E28" s="122" t="str">
        <f>IF(VLOOKUP(Table2[[#This Row],['#]],Table1[[#Headers],[#Data]],7,FALSE)=0,"",VLOOKUP(Table2[[#This Row],['#]],Table1[[#Headers],[#Data]],7,FALSE))</f>
        <v>Percentage of members 18-75 years of age with diabetes (type 1 and type 2) whose most recent blood pressure (BP) reading is &lt;140/90 mm Hg during the measurement year</v>
      </c>
      <c r="F28" s="122" t="str">
        <f>IF(VLOOKUP(Table2[[#This Row],['#]],Table1[[#Headers],[#Data]],8,FALSE)=0,"",VLOOKUP(Table2[[#This Row],['#]],Table1[[#Headers],[#Data]],8,FALSE))</f>
        <v>Chronic Illness Care</v>
      </c>
      <c r="G28" s="122" t="str">
        <f>IF(VLOOKUP(Table2[[#This Row],['#]],Table1[[#Headers],[#Data]],9,FALSE)=0,"",VLOOKUP(Table2[[#This Row],['#]],Table1[[#Headers],[#Data]],9,FALSE))</f>
        <v>Diabetes</v>
      </c>
      <c r="H28" s="122" t="str">
        <f>IF(VLOOKUP(Table2[[#This Row],['#]],Table1[[#Headers],[#Data]],10,FALSE)=0,"",VLOOKUP(Table2[[#This Row],['#]],Table1[[#Headers],[#Data]],10,FALSE))</f>
        <v>Outcome</v>
      </c>
      <c r="I28" s="122" t="str">
        <f>IF(VLOOKUP(Table2[[#This Row],['#]],Table1[[#Headers],[#Data]],11,FALSE)=0,"",VLOOKUP(Table2[[#This Row],['#]],Table1[[#Headers],[#Data]],11,FALSE))</f>
        <v>Adult and Older Adult</v>
      </c>
      <c r="J28" s="123"/>
      <c r="K28" s="124" t="str">
        <f>+IF(VLOOKUP(Table2[[#This Row],['#]],Table1[[#Headers],[#Data]],16,FALSE)=0,"",VLOOKUP(Table2[[#This Row],['#]],Table1[[#Headers],[#Data]],16,FALSE))</f>
        <v/>
      </c>
      <c r="L28" s="121" t="e">
        <f>+IF(VLOOKUP(Table2[[#This Row],['#]],Table1[[#Headers],[#Data]],47,FALSE)=0,"",VLOOKUP(Table2[[#This Row],['#]],Table1[[#Headers],[#Data]],47,FALSE))</f>
        <v>#REF!</v>
      </c>
      <c r="M28" s="38"/>
    </row>
    <row r="29" spans="1:13" ht="50.1" customHeight="1">
      <c r="A29" s="119">
        <f>'Crosswalk of OHIC Measure Sets'!A33</f>
        <v>39</v>
      </c>
      <c r="B29" s="120">
        <f>IF(VLOOKUP(Table2[[#This Row],['#]],Table1[[#Headers],[#Data]],2,FALSE)=0,"",VLOOKUP(Table2[[#This Row],['#]],Table1[[#Headers],[#Data]],2,FALSE))</f>
        <v>18</v>
      </c>
      <c r="C29" s="120" t="str">
        <f>IF(VLOOKUP(Table2[[#This Row],['#]],Table1[[#Headers],[#Data]],3,FALSE)=0,"",VLOOKUP(Table2[[#This Row],['#]],Table1[[#Headers],[#Data]],3,FALSE))</f>
        <v>Clostridium Difficile (C.diff.) Infections (HAI-6)</v>
      </c>
      <c r="D29" s="121" t="str">
        <f>IF(VLOOKUP(Table2[[#This Row],['#]],Table1[[#Headers],[#Data]],4,FALSE)=0,"",VLOOKUP(Table2[[#This Row],['#]],Table1[[#Headers],[#Data]],4,FALSE))</f>
        <v>1717</v>
      </c>
      <c r="E29" s="122" t="str">
        <f>IF(VLOOKUP(Table2[[#This Row],['#]],Table1[[#Headers],[#Data]],7,FALSE)=0,"",VLOOKUP(Table2[[#This Row],['#]],Table1[[#Headers],[#Data]],7,FALSE))</f>
        <v>Standardized infection ratio (SIR) of hospital-onset CDI Laboratory-identified events (LabID events) among all inpatients in the facility, excluding well-baby nurseries and neonatal intensive care units (NICUs)</v>
      </c>
      <c r="F29" s="122" t="str">
        <f>IF(VLOOKUP(Table2[[#This Row],['#]],Table1[[#Headers],[#Data]],8,FALSE)=0,"",VLOOKUP(Table2[[#This Row],['#]],Table1[[#Headers],[#Data]],8,FALSE))</f>
        <v>Hospital</v>
      </c>
      <c r="G29" s="122" t="str">
        <f>IF(VLOOKUP(Table2[[#This Row],['#]],Table1[[#Headers],[#Data]],9,FALSE)=0,"",VLOOKUP(Table2[[#This Row],['#]],Table1[[#Headers],[#Data]],9,FALSE))</f>
        <v>Patient Safety</v>
      </c>
      <c r="H29" s="122" t="str">
        <f>IF(VLOOKUP(Table2[[#This Row],['#]],Table1[[#Headers],[#Data]],10,FALSE)=0,"",VLOOKUP(Table2[[#This Row],['#]],Table1[[#Headers],[#Data]],10,FALSE))</f>
        <v>Outcome</v>
      </c>
      <c r="I29" s="122" t="str">
        <f>IF(VLOOKUP(Table2[[#This Row],['#]],Table1[[#Headers],[#Data]],11,FALSE)=0,"",VLOOKUP(Table2[[#This Row],['#]],Table1[[#Headers],[#Data]],11,FALSE))</f>
        <v>All Ages</v>
      </c>
      <c r="J29" s="123"/>
      <c r="K29" s="124" t="str">
        <f>+IF(VLOOKUP(Table2[[#This Row],['#]],Table1[[#Headers],[#Data]],16,FALSE)=0,"",VLOOKUP(Table2[[#This Row],['#]],Table1[[#Headers],[#Data]],16,FALSE))</f>
        <v>For Contractual Use:
CDC: https://www.cdc.gov/nhsn/acute-care-hospital/cdiff-mrsa/index.html</v>
      </c>
      <c r="L29" s="121" t="e">
        <f>+IF(VLOOKUP(Table2[[#This Row],['#]],Table1[[#Headers],[#Data]],47,FALSE)=0,"",VLOOKUP(Table2[[#This Row],['#]],Table1[[#Headers],[#Data]],47,FALSE))</f>
        <v>#REF!</v>
      </c>
      <c r="M29" s="38"/>
    </row>
    <row r="30" spans="1:13" ht="50.1" customHeight="1">
      <c r="A30" s="119">
        <f>'Crosswalk of OHIC Measure Sets'!A34</f>
        <v>10</v>
      </c>
      <c r="B30" s="120">
        <f>IF(VLOOKUP(Table2[[#This Row],['#]],Table1[[#Headers],[#Data]],2,FALSE)=0,"",VLOOKUP(Table2[[#This Row],['#]],Table1[[#Headers],[#Data]],2,FALSE))</f>
        <v>19</v>
      </c>
      <c r="C30" s="120" t="str">
        <f>IF(VLOOKUP(Table2[[#This Row],['#]],Table1[[#Headers],[#Data]],3,FALSE)=0,"",VLOOKUP(Table2[[#This Row],['#]],Table1[[#Headers],[#Data]],3,FALSE))</f>
        <v>Colorectal Cancer Screening</v>
      </c>
      <c r="D30" s="121" t="str">
        <f>IF(VLOOKUP(Table2[[#This Row],['#]],Table1[[#Headers],[#Data]],4,FALSE)=0,"",VLOOKUP(Table2[[#This Row],['#]],Table1[[#Headers],[#Data]],4,FALSE))</f>
        <v>0034</v>
      </c>
      <c r="E30" s="122" t="str">
        <f>IF(VLOOKUP(Table2[[#This Row],['#]],Table1[[#Headers],[#Data]],7,FALSE)=0,"",VLOOKUP(Table2[[#This Row],['#]],Table1[[#Headers],[#Data]],7,FALSE))</f>
        <v>Percentage of adults 50-75 years of age who had appropriate screening for colorectal cancer</v>
      </c>
      <c r="F30" s="122" t="str">
        <f>IF(VLOOKUP(Table2[[#This Row],['#]],Table1[[#Headers],[#Data]],8,FALSE)=0,"",VLOOKUP(Table2[[#This Row],['#]],Table1[[#Headers],[#Data]],8,FALSE))</f>
        <v>Prevention/ Early Detection</v>
      </c>
      <c r="G30" s="122" t="str">
        <f>IF(VLOOKUP(Table2[[#This Row],['#]],Table1[[#Headers],[#Data]],9,FALSE)=0,"",VLOOKUP(Table2[[#This Row],['#]],Table1[[#Headers],[#Data]],9,FALSE))</f>
        <v>Cancer</v>
      </c>
      <c r="H30" s="122" t="str">
        <f>IF(VLOOKUP(Table2[[#This Row],['#]],Table1[[#Headers],[#Data]],10,FALSE)=0,"",VLOOKUP(Table2[[#This Row],['#]],Table1[[#Headers],[#Data]],10,FALSE))</f>
        <v>Process</v>
      </c>
      <c r="I30" s="122" t="str">
        <f>IF(VLOOKUP(Table2[[#This Row],['#]],Table1[[#Headers],[#Data]],11,FALSE)=0,"",VLOOKUP(Table2[[#This Row],['#]],Table1[[#Headers],[#Data]],11,FALSE))</f>
        <v>Adult and Older Adult</v>
      </c>
      <c r="J30" s="123"/>
      <c r="K30" s="124" t="str">
        <f>+IF(VLOOKUP(Table2[[#This Row],['#]],Table1[[#Headers],[#Data]],16,FALSE)=0,"",VLOOKUP(Table2[[#This Row],['#]],Table1[[#Headers],[#Data]],16,FALSE))</f>
        <v>For Contractual Use:
HEDIS*: COL
For OHIC and CTC-RI Reporting:
http://www.ohic.ri.gov/ohic-reformandpolicy-pcmhinfo.php</v>
      </c>
      <c r="L30" s="121" t="e">
        <f>+IF(VLOOKUP(Table2[[#This Row],['#]],Table1[[#Headers],[#Data]],47,FALSE)=0,"",VLOOKUP(Table2[[#This Row],['#]],Table1[[#Headers],[#Data]],47,FALSE))</f>
        <v>#REF!</v>
      </c>
      <c r="M30" s="38"/>
    </row>
    <row r="31" spans="1:13" ht="50.1" customHeight="1">
      <c r="A31" s="119">
        <f>'Crosswalk of OHIC Measure Sets'!A35</f>
        <v>29</v>
      </c>
      <c r="B31" s="120" t="str">
        <f>IF(VLOOKUP(Table2[[#This Row],['#]],Table1[[#Headers],[#Data]],2,FALSE)=0,"",VLOOKUP(Table2[[#This Row],['#]],Table1[[#Headers],[#Data]],2,FALSE))</f>
        <v/>
      </c>
      <c r="C31" s="120" t="str">
        <f>IF(VLOOKUP(Table2[[#This Row],['#]],Table1[[#Headers],[#Data]],3,FALSE)=0,"",VLOOKUP(Table2[[#This Row],['#]],Table1[[#Headers],[#Data]],3,FALSE))</f>
        <v>Comprehensive Diabetes Care: HbA1c Poor Control (&gt;9.0%)</v>
      </c>
      <c r="D31" s="121" t="str">
        <f>IF(VLOOKUP(Table2[[#This Row],['#]],Table1[[#Headers],[#Data]],4,FALSE)=0,"",VLOOKUP(Table2[[#This Row],['#]],Table1[[#Headers],[#Data]],4,FALSE))</f>
        <v>0059</v>
      </c>
      <c r="E31" s="122" t="str">
        <f>IF(VLOOKUP(Table2[[#This Row],['#]],Table1[[#Headers],[#Data]],7,FALSE)=0,"",VLOOKUP(Table2[[#This Row],['#]],Table1[[#Headers],[#Data]],7,FALSE))</f>
        <v>Percentage of patients 18-75 years of age with diabetes who had hemoglobin A1c &gt; 9.0% during the measurement period</v>
      </c>
      <c r="F31" s="122" t="str">
        <f>IF(VLOOKUP(Table2[[#This Row],['#]],Table1[[#Headers],[#Data]],8,FALSE)=0,"",VLOOKUP(Table2[[#This Row],['#]],Table1[[#Headers],[#Data]],8,FALSE))</f>
        <v>Chronic Illness Care</v>
      </c>
      <c r="G31" s="122" t="str">
        <f>IF(VLOOKUP(Table2[[#This Row],['#]],Table1[[#Headers],[#Data]],9,FALSE)=0,"",VLOOKUP(Table2[[#This Row],['#]],Table1[[#Headers],[#Data]],9,FALSE))</f>
        <v>Diabetes</v>
      </c>
      <c r="H31" s="122" t="str">
        <f>IF(VLOOKUP(Table2[[#This Row],['#]],Table1[[#Headers],[#Data]],10,FALSE)=0,"",VLOOKUP(Table2[[#This Row],['#]],Table1[[#Headers],[#Data]],10,FALSE))</f>
        <v>Outcome</v>
      </c>
      <c r="I31" s="122" t="str">
        <f>IF(VLOOKUP(Table2[[#This Row],['#]],Table1[[#Headers],[#Data]],11,FALSE)=0,"",VLOOKUP(Table2[[#This Row],['#]],Table1[[#Headers],[#Data]],11,FALSE))</f>
        <v>Adult</v>
      </c>
      <c r="J31" s="123"/>
      <c r="K31" s="124" t="str">
        <f>+IF(VLOOKUP(Table2[[#This Row],['#]],Table1[[#Headers],[#Data]],16,FALSE)=0,"",VLOOKUP(Table2[[#This Row],['#]],Table1[[#Headers],[#Data]],16,FALSE))</f>
        <v/>
      </c>
      <c r="L31" s="121" t="e">
        <f>+IF(VLOOKUP(Table2[[#This Row],['#]],Table1[[#Headers],[#Data]],47,FALSE)=0,"",VLOOKUP(Table2[[#This Row],['#]],Table1[[#Headers],[#Data]],47,FALSE))</f>
        <v>#REF!</v>
      </c>
      <c r="M31" s="38"/>
    </row>
    <row r="32" spans="1:13" ht="50.1" customHeight="1">
      <c r="A32" s="119">
        <f>'Crosswalk of OHIC Measure Sets'!A36</f>
        <v>30</v>
      </c>
      <c r="B32" s="120" t="str">
        <f>IF(VLOOKUP(Table2[[#This Row],['#]],Table1[[#Headers],[#Data]],2,FALSE)=0,"",VLOOKUP(Table2[[#This Row],['#]],Table1[[#Headers],[#Data]],2,FALSE))</f>
        <v/>
      </c>
      <c r="C32" s="120" t="str">
        <f>IF(VLOOKUP(Table2[[#This Row],['#]],Table1[[#Headers],[#Data]],3,FALSE)=0,"",VLOOKUP(Table2[[#This Row],['#]],Table1[[#Headers],[#Data]],3,FALSE))</f>
        <v>Comprehensive Diabetes Care: Medical Attention for Nephropathy</v>
      </c>
      <c r="D32" s="121" t="str">
        <f>IF(VLOOKUP(Table2[[#This Row],['#]],Table1[[#Headers],[#Data]],4,FALSE)=0,"",VLOOKUP(Table2[[#This Row],['#]],Table1[[#Headers],[#Data]],4,FALSE))</f>
        <v>0062</v>
      </c>
      <c r="E32" s="122" t="str">
        <f>IF(VLOOKUP(Table2[[#This Row],['#]],Table1[[#Headers],[#Data]],7,FALSE)=0,"",VLOOKUP(Table2[[#This Row],['#]],Table1[[#Headers],[#Data]],7,FALSE))</f>
        <v>Percentage of patients 18-75 years of age with diabetes who had a nephropathy screening test or evidence of nephropathy during the measurement period</v>
      </c>
      <c r="F32" s="122" t="str">
        <f>IF(VLOOKUP(Table2[[#This Row],['#]],Table1[[#Headers],[#Data]],8,FALSE)=0,"",VLOOKUP(Table2[[#This Row],['#]],Table1[[#Headers],[#Data]],8,FALSE))</f>
        <v>Chronic Illness Care</v>
      </c>
      <c r="G32" s="122" t="str">
        <f>IF(VLOOKUP(Table2[[#This Row],['#]],Table1[[#Headers],[#Data]],9,FALSE)=0,"",VLOOKUP(Table2[[#This Row],['#]],Table1[[#Headers],[#Data]],9,FALSE))</f>
        <v>Diabetes</v>
      </c>
      <c r="H32" s="122" t="str">
        <f>IF(VLOOKUP(Table2[[#This Row],['#]],Table1[[#Headers],[#Data]],10,FALSE)=0,"",VLOOKUP(Table2[[#This Row],['#]],Table1[[#Headers],[#Data]],10,FALSE))</f>
        <v>Process</v>
      </c>
      <c r="I32" s="122" t="str">
        <f>IF(VLOOKUP(Table2[[#This Row],['#]],Table1[[#Headers],[#Data]],11,FALSE)=0,"",VLOOKUP(Table2[[#This Row],['#]],Table1[[#Headers],[#Data]],11,FALSE))</f>
        <v>Adult and Older Adult</v>
      </c>
      <c r="J32" s="123"/>
      <c r="K32" s="124" t="str">
        <f>+IF(VLOOKUP(Table2[[#This Row],['#]],Table1[[#Headers],[#Data]],16,FALSE)=0,"",VLOOKUP(Table2[[#This Row],['#]],Table1[[#Headers],[#Data]],16,FALSE))</f>
        <v>For Contractual Use:
HEDIS*: CDC (Medical Attention for Nephropathy rate)</v>
      </c>
      <c r="L32" s="121" t="e">
        <f>+IF(VLOOKUP(Table2[[#This Row],['#]],Table1[[#Headers],[#Data]],47,FALSE)=0,"",VLOOKUP(Table2[[#This Row],['#]],Table1[[#Headers],[#Data]],47,FALSE))</f>
        <v>#REF!</v>
      </c>
      <c r="M32" s="38"/>
    </row>
    <row r="33" spans="1:13" ht="50.1" customHeight="1">
      <c r="A33" s="119">
        <f>'Crosswalk of OHIC Measure Sets'!A38</f>
        <v>3</v>
      </c>
      <c r="B33" s="120">
        <f>IF(VLOOKUP(Table2[[#This Row],['#]],Table1[[#Headers],[#Data]],2,FALSE)=0,"",VLOOKUP(Table2[[#This Row],['#]],Table1[[#Headers],[#Data]],2,FALSE))</f>
        <v>21</v>
      </c>
      <c r="C33" s="120" t="str">
        <f>IF(VLOOKUP(Table2[[#This Row],['#]],Table1[[#Headers],[#Data]],3,FALSE)=0,"",VLOOKUP(Table2[[#This Row],['#]],Table1[[#Headers],[#Data]],3,FALSE))</f>
        <v>Comprehensive Diabetes Care: HbA1c Control (&lt;8.0%)</v>
      </c>
      <c r="D33" s="121" t="str">
        <f>IF(VLOOKUP(Table2[[#This Row],['#]],Table1[[#Headers],[#Data]],4,FALSE)=0,"",VLOOKUP(Table2[[#This Row],['#]],Table1[[#Headers],[#Data]],4,FALSE))</f>
        <v>0575</v>
      </c>
      <c r="E33" s="122" t="str">
        <f>IF(VLOOKUP(Table2[[#This Row],['#]],Table1[[#Headers],[#Data]],7,FALSE)=0,"",VLOOKUP(Table2[[#This Row],['#]],Table1[[#Headers],[#Data]],7,FALSE))</f>
        <v>Percentage of members 18 - 75 years of age with diabetes (type 1 and type 2) whose most recent HbA1c level is &lt;8.0% during the measurement year.</v>
      </c>
      <c r="F33" s="122" t="str">
        <f>IF(VLOOKUP(Table2[[#This Row],['#]],Table1[[#Headers],[#Data]],8,FALSE)=0,"",VLOOKUP(Table2[[#This Row],['#]],Table1[[#Headers],[#Data]],8,FALSE))</f>
        <v>Chronic Illness Care</v>
      </c>
      <c r="G33" s="122" t="str">
        <f>IF(VLOOKUP(Table2[[#This Row],['#]],Table1[[#Headers],[#Data]],9,FALSE)=0,"",VLOOKUP(Table2[[#This Row],['#]],Table1[[#Headers],[#Data]],9,FALSE))</f>
        <v>Diabetes</v>
      </c>
      <c r="H33" s="122" t="str">
        <f>IF(VLOOKUP(Table2[[#This Row],['#]],Table1[[#Headers],[#Data]],10,FALSE)=0,"",VLOOKUP(Table2[[#This Row],['#]],Table1[[#Headers],[#Data]],10,FALSE))</f>
        <v>Outcome</v>
      </c>
      <c r="I33" s="122" t="str">
        <f>IF(VLOOKUP(Table2[[#This Row],['#]],Table1[[#Headers],[#Data]],11,FALSE)=0,"",VLOOKUP(Table2[[#This Row],['#]],Table1[[#Headers],[#Data]],11,FALSE))</f>
        <v>Adult and Older Adult</v>
      </c>
      <c r="J33" s="123"/>
      <c r="K33" s="124" t="str">
        <f>+IF(VLOOKUP(Table2[[#This Row],['#]],Table1[[#Headers],[#Data]],16,FALSE)=0,"",VLOOKUP(Table2[[#This Row],['#]],Table1[[#Headers],[#Data]],16,FALSE))</f>
        <v>For Contractual Use:
HEDIS*: CDC (&lt;8% rate)
For OHIC and CTC-RI Reporting: http://www.ohic.ri.gov/ohic-reformandpolicy-pcmhinfo.php</v>
      </c>
      <c r="L33" s="121" t="e">
        <f>+IF(VLOOKUP(Table2[[#This Row],['#]],Table1[[#Headers],[#Data]],47,FALSE)=0,"",VLOOKUP(Table2[[#This Row],['#]],Table1[[#Headers],[#Data]],47,FALSE))</f>
        <v>#REF!</v>
      </c>
      <c r="M33" s="38"/>
    </row>
    <row r="34" spans="1:13" ht="50.1" customHeight="1">
      <c r="A34" s="119">
        <f>'Crosswalk of OHIC Measure Sets'!A39</f>
        <v>18</v>
      </c>
      <c r="B34" s="120">
        <f>IF(VLOOKUP(Table2[[#This Row],['#]],Table1[[#Headers],[#Data]],2,FALSE)=0,"",VLOOKUP(Table2[[#This Row],['#]],Table1[[#Headers],[#Data]],2,FALSE))</f>
        <v>22</v>
      </c>
      <c r="C34" s="120" t="str">
        <f>IF(VLOOKUP(Table2[[#This Row],['#]],Table1[[#Headers],[#Data]],3,FALSE)=0,"",VLOOKUP(Table2[[#This Row],['#]],Table1[[#Headers],[#Data]],3,FALSE))</f>
        <v>Concurrent Use of Opioids and Benzodiazepines</v>
      </c>
      <c r="D34" s="121">
        <f>IF(VLOOKUP(Table2[[#This Row],['#]],Table1[[#Headers],[#Data]],4,FALSE)=0,"",VLOOKUP(Table2[[#This Row],['#]],Table1[[#Headers],[#Data]],4,FALSE))</f>
        <v>3389</v>
      </c>
      <c r="E34" s="122" t="str">
        <f>IF(VLOOKUP(Table2[[#This Row],['#]],Table1[[#Headers],[#Data]],7,FALSE)=0,"",VLOOKUP(Table2[[#This Row],['#]],Table1[[#Headers],[#Data]],7,FALSE))</f>
        <v>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v>
      </c>
      <c r="F34" s="122" t="str">
        <f>IF(VLOOKUP(Table2[[#This Row],['#]],Table1[[#Headers],[#Data]],8,FALSE)=0,"",VLOOKUP(Table2[[#This Row],['#]],Table1[[#Headers],[#Data]],8,FALSE))</f>
        <v>Behavioral Health</v>
      </c>
      <c r="G34" s="122" t="str">
        <f>IF(VLOOKUP(Table2[[#This Row],['#]],Table1[[#Headers],[#Data]],9,FALSE)=0,"",VLOOKUP(Table2[[#This Row],['#]],Table1[[#Headers],[#Data]],9,FALSE))</f>
        <v>Substance Abuse</v>
      </c>
      <c r="H34" s="122" t="str">
        <f>IF(VLOOKUP(Table2[[#This Row],['#]],Table1[[#Headers],[#Data]],10,FALSE)=0,"",VLOOKUP(Table2[[#This Row],['#]],Table1[[#Headers],[#Data]],10,FALSE))</f>
        <v>Process</v>
      </c>
      <c r="I34" s="122" t="str">
        <f>IF(VLOOKUP(Table2[[#This Row],['#]],Table1[[#Headers],[#Data]],11,FALSE)=0,"",VLOOKUP(Table2[[#This Row],['#]],Table1[[#Headers],[#Data]],11,FALSE))</f>
        <v>Adult</v>
      </c>
      <c r="J34" s="123"/>
      <c r="K34" s="124" t="str">
        <f>+IF(VLOOKUP(Table2[[#This Row],['#]],Table1[[#Headers],[#Data]],16,FALSE)=0,"",VLOOKUP(Table2[[#This Row],['#]],Table1[[#Headers],[#Data]],16,FALSE))</f>
        <v>For Contractual Use:
PQA: https://tinyurl.com/PQA-opioid-benzo-concurrent</v>
      </c>
      <c r="L34" s="121" t="e">
        <f>+IF(VLOOKUP(Table2[[#This Row],['#]],Table1[[#Headers],[#Data]],47,FALSE)=0,"",VLOOKUP(Table2[[#This Row],['#]],Table1[[#Headers],[#Data]],47,FALSE))</f>
        <v>#REF!</v>
      </c>
      <c r="M34" s="38"/>
    </row>
    <row r="35" spans="1:13" ht="50.1" customHeight="1">
      <c r="A35" s="119">
        <f>'Crosswalk of OHIC Measure Sets'!A40</f>
        <v>4</v>
      </c>
      <c r="B35" s="120">
        <f>IF(VLOOKUP(Table2[[#This Row],['#]],Table1[[#Headers],[#Data]],2,FALSE)=0,"",VLOOKUP(Table2[[#This Row],['#]],Table1[[#Headers],[#Data]],2,FALSE))</f>
        <v>23</v>
      </c>
      <c r="C35" s="120" t="str">
        <f>IF(VLOOKUP(Table2[[#This Row],['#]],Table1[[#Headers],[#Data]],3,FALSE)=0,"",VLOOKUP(Table2[[#This Row],['#]],Table1[[#Headers],[#Data]],3,FALSE))</f>
        <v>Controlling High Blood Pressure</v>
      </c>
      <c r="D35" s="121" t="str">
        <f>IF(VLOOKUP(Table2[[#This Row],['#]],Table1[[#Headers],[#Data]],4,FALSE)=0,"",VLOOKUP(Table2[[#This Row],['#]],Table1[[#Headers],[#Data]],4,FALSE))</f>
        <v>0018</v>
      </c>
      <c r="E35" s="122" t="str">
        <f>IF(VLOOKUP(Table2[[#This Row],['#]],Table1[[#Headers],[#Data]],7,FALSE)=0,"",VLOOKUP(Table2[[#This Row],['#]],Table1[[#Headers],[#Data]],7,FALSE))</f>
        <v>Percentage of patients 18 to 85 years of age who had a diagnosis of hypertension (HTN) and whose blood pressure (BP) was adequately controlled (&lt;140/90) during the measurement year</v>
      </c>
      <c r="F35" s="122" t="str">
        <f>IF(VLOOKUP(Table2[[#This Row],['#]],Table1[[#Headers],[#Data]],8,FALSE)=0,"",VLOOKUP(Table2[[#This Row],['#]],Table1[[#Headers],[#Data]],8,FALSE))</f>
        <v>Chronic Illness Care</v>
      </c>
      <c r="G35" s="122" t="str">
        <f>IF(VLOOKUP(Table2[[#This Row],['#]],Table1[[#Headers],[#Data]],9,FALSE)=0,"",VLOOKUP(Table2[[#This Row],['#]],Table1[[#Headers],[#Data]],9,FALSE))</f>
        <v>Cardiovascular</v>
      </c>
      <c r="H35" s="122" t="str">
        <f>IF(VLOOKUP(Table2[[#This Row],['#]],Table1[[#Headers],[#Data]],10,FALSE)=0,"",VLOOKUP(Table2[[#This Row],['#]],Table1[[#Headers],[#Data]],10,FALSE))</f>
        <v>Outcome</v>
      </c>
      <c r="I35" s="122" t="str">
        <f>IF(VLOOKUP(Table2[[#This Row],['#]],Table1[[#Headers],[#Data]],11,FALSE)=0,"",VLOOKUP(Table2[[#This Row],['#]],Table1[[#Headers],[#Data]],11,FALSE))</f>
        <v>Adult and Older Adult</v>
      </c>
      <c r="J35" s="123"/>
      <c r="K35" s="124" t="str">
        <f>+IF(VLOOKUP(Table2[[#This Row],['#]],Table1[[#Headers],[#Data]],16,FALSE)=0,"",VLOOKUP(Table2[[#This Row],['#]],Table1[[#Headers],[#Data]],16,FALSE))</f>
        <v>For Contractual Use:
HEDIS*: CBP
For OHIC and CTC-RI Reporting: http://www.ohic.ri.gov/ohic-reformandpolicy-pcmhinfo.php</v>
      </c>
      <c r="L35" s="121" t="e">
        <f>+IF(VLOOKUP(Table2[[#This Row],['#]],Table1[[#Headers],[#Data]],47,FALSE)=0,"",VLOOKUP(Table2[[#This Row],['#]],Table1[[#Headers],[#Data]],47,FALSE))</f>
        <v>#REF!</v>
      </c>
      <c r="M35" s="38"/>
    </row>
    <row r="36" spans="1:13" ht="50.1" customHeight="1">
      <c r="A36" s="119">
        <f>'Crosswalk of OHIC Measure Sets'!A41</f>
        <v>71</v>
      </c>
      <c r="B36" s="120" t="str">
        <f>IF(VLOOKUP(Table2[[#This Row],['#]],Table1[[#Headers],[#Data]],2,FALSE)=0,"",VLOOKUP(Table2[[#This Row],['#]],Table1[[#Headers],[#Data]],2,FALSE))</f>
        <v/>
      </c>
      <c r="C36" s="120" t="str">
        <f>IF(VLOOKUP(Table2[[#This Row],['#]],Table1[[#Headers],[#Data]],3,FALSE)=0,"",VLOOKUP(Table2[[#This Row],['#]],Table1[[#Headers],[#Data]],3,FALSE))</f>
        <v>Depression Screening (Postpartum Care)</v>
      </c>
      <c r="D36" s="121" t="str">
        <f>IF(VLOOKUP(Table2[[#This Row],['#]],Table1[[#Headers],[#Data]],4,FALSE)=0,"",VLOOKUP(Table2[[#This Row],['#]],Table1[[#Headers],[#Data]],4,FALSE))</f>
        <v>NA</v>
      </c>
      <c r="E36" s="122" t="str">
        <f>IF(VLOOKUP(Table2[[#This Row],['#]],Table1[[#Headers],[#Data]],7,FALSE)=0,"",VLOOKUP(Table2[[#This Row],['#]],Table1[[#Headers],[#Data]],7,FALSE))</f>
        <v>Percentage of postpartum patients who have a depression screen using the Edinburgh tool (at 6 weeks postpartum visit)</v>
      </c>
      <c r="F36" s="122" t="str">
        <f>IF(VLOOKUP(Table2[[#This Row],['#]],Table1[[#Headers],[#Data]],8,FALSE)=0,"",VLOOKUP(Table2[[#This Row],['#]],Table1[[#Headers],[#Data]],8,FALSE))</f>
        <v>Prevention</v>
      </c>
      <c r="G36" s="122" t="str">
        <f>IF(VLOOKUP(Table2[[#This Row],['#]],Table1[[#Headers],[#Data]],9,FALSE)=0,"",VLOOKUP(Table2[[#This Row],['#]],Table1[[#Headers],[#Data]],9,FALSE))</f>
        <v>Pregnancy</v>
      </c>
      <c r="H36" s="122" t="str">
        <f>IF(VLOOKUP(Table2[[#This Row],['#]],Table1[[#Headers],[#Data]],10,FALSE)=0,"",VLOOKUP(Table2[[#This Row],['#]],Table1[[#Headers],[#Data]],10,FALSE))</f>
        <v>Process</v>
      </c>
      <c r="I36" s="122" t="str">
        <f>IF(VLOOKUP(Table2[[#This Row],['#]],Table1[[#Headers],[#Data]],11,FALSE)=0,"",VLOOKUP(Table2[[#This Row],['#]],Table1[[#Headers],[#Data]],11,FALSE))</f>
        <v>Adult</v>
      </c>
      <c r="J36" s="123"/>
      <c r="K36" s="124" t="str">
        <f>+IF(VLOOKUP(Table2[[#This Row],['#]],Table1[[#Headers],[#Data]],16,FALSE)=0,"",VLOOKUP(Table2[[#This Row],['#]],Table1[[#Headers],[#Data]],16,FALSE))</f>
        <v/>
      </c>
      <c r="L36" s="121" t="e">
        <f>+IF(VLOOKUP(Table2[[#This Row],['#]],Table1[[#Headers],[#Data]],47,FALSE)=0,"",VLOOKUP(Table2[[#This Row],['#]],Table1[[#Headers],[#Data]],47,FALSE))</f>
        <v>#REF!</v>
      </c>
      <c r="M36" s="38"/>
    </row>
    <row r="37" spans="1:13" ht="50.1" customHeight="1">
      <c r="A37" s="119">
        <f>'Crosswalk of OHIC Measure Sets'!A43</f>
        <v>19</v>
      </c>
      <c r="B37" s="120">
        <f>IF(VLOOKUP(Table2[[#This Row],['#]],Table1[[#Headers],[#Data]],2,FALSE)=0,"",VLOOKUP(Table2[[#This Row],['#]],Table1[[#Headers],[#Data]],2,FALSE))</f>
        <v>25</v>
      </c>
      <c r="C37" s="120" t="str">
        <f>IF(VLOOKUP(Table2[[#This Row],['#]],Table1[[#Headers],[#Data]],3,FALSE)=0,"",VLOOKUP(Table2[[#This Row],['#]],Table1[[#Headers],[#Data]],3,FALSE))</f>
        <v>Depression Remission or Response for Adolescents and Adults</v>
      </c>
      <c r="D37" s="121" t="str">
        <f>IF(VLOOKUP(Table2[[#This Row],['#]],Table1[[#Headers],[#Data]],4,FALSE)=0,"",VLOOKUP(Table2[[#This Row],['#]],Table1[[#Headers],[#Data]],4,FALSE))</f>
        <v>NA</v>
      </c>
      <c r="E37" s="122" t="str">
        <f>IF(VLOOKUP(Table2[[#This Row],['#]],Table1[[#Headers],[#Data]],7,FALSE)=0,"",VLOOKUP(Table2[[#This Row],['#]],Table1[[#Headers],[#Data]],7,FALSE))</f>
        <v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v>
      </c>
      <c r="F37" s="122" t="str">
        <f>IF(VLOOKUP(Table2[[#This Row],['#]],Table1[[#Headers],[#Data]],8,FALSE)=0,"",VLOOKUP(Table2[[#This Row],['#]],Table1[[#Headers],[#Data]],8,FALSE))</f>
        <v>Acute Care</v>
      </c>
      <c r="G37" s="122" t="str">
        <f>IF(VLOOKUP(Table2[[#This Row],['#]],Table1[[#Headers],[#Data]],9,FALSE)=0,"",VLOOKUP(Table2[[#This Row],['#]],Table1[[#Headers],[#Data]],9,FALSE))</f>
        <v>Mental Health</v>
      </c>
      <c r="H37" s="122" t="str">
        <f>IF(VLOOKUP(Table2[[#This Row],['#]],Table1[[#Headers],[#Data]],10,FALSE)=0,"",VLOOKUP(Table2[[#This Row],['#]],Table1[[#Headers],[#Data]],10,FALSE))</f>
        <v>Outcome</v>
      </c>
      <c r="I37" s="122" t="str">
        <f>IF(VLOOKUP(Table2[[#This Row],['#]],Table1[[#Headers],[#Data]],11,FALSE)=0,"",VLOOKUP(Table2[[#This Row],['#]],Table1[[#Headers],[#Data]],11,FALSE))</f>
        <v>All Ages</v>
      </c>
      <c r="J37" s="123"/>
      <c r="K37" s="124" t="str">
        <f>+IF(VLOOKUP(Table2[[#This Row],['#]],Table1[[#Headers],[#Data]],16,FALSE)=0,"",VLOOKUP(Table2[[#This Row],['#]],Table1[[#Headers],[#Data]],16,FALSE))</f>
        <v>For Contractual Use:
HEDIS*: DRR</v>
      </c>
      <c r="L37" s="121" t="e">
        <f>+IF(VLOOKUP(Table2[[#This Row],['#]],Table1[[#Headers],[#Data]],47,FALSE)=0,"",VLOOKUP(Table2[[#This Row],['#]],Table1[[#Headers],[#Data]],47,FALSE))</f>
        <v>#REF!</v>
      </c>
      <c r="M37" s="38"/>
    </row>
    <row r="38" spans="1:13" ht="50.1" customHeight="1">
      <c r="A38" s="119">
        <f>'Crosswalk of OHIC Measure Sets'!A44</f>
        <v>76</v>
      </c>
      <c r="B38" s="120">
        <f>IF(VLOOKUP(Table2[[#This Row],['#]],Table1[[#Headers],[#Data]],2,FALSE)=0,"",VLOOKUP(Table2[[#This Row],['#]],Table1[[#Headers],[#Data]],2,FALSE))</f>
        <v>26</v>
      </c>
      <c r="C38" s="120" t="str">
        <f>IF(VLOOKUP(Table2[[#This Row],['#]],Table1[[#Headers],[#Data]],3,FALSE)=0,"",VLOOKUP(Table2[[#This Row],['#]],Table1[[#Headers],[#Data]],3,FALSE))</f>
        <v>Depression Screening and Follow-Up for Adolescents and Adults</v>
      </c>
      <c r="D38" s="121" t="str">
        <f>IF(VLOOKUP(Table2[[#This Row],['#]],Table1[[#Headers],[#Data]],4,FALSE)=0,"",VLOOKUP(Table2[[#This Row],['#]],Table1[[#Headers],[#Data]],4,FALSE))</f>
        <v>NA</v>
      </c>
      <c r="E38" s="122" t="str">
        <f>IF(VLOOKUP(Table2[[#This Row],['#]],Table1[[#Headers],[#Data]],7,FALSE)=0,"",VLOOKUP(Table2[[#This Row],['#]],Table1[[#Headers],[#Data]],7,FALSE))</f>
        <v>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v>
      </c>
      <c r="F38" s="122" t="str">
        <f>IF(VLOOKUP(Table2[[#This Row],['#]],Table1[[#Headers],[#Data]],8,FALSE)=0,"",VLOOKUP(Table2[[#This Row],['#]],Table1[[#Headers],[#Data]],8,FALSE))</f>
        <v>Prevention/ Early Detection</v>
      </c>
      <c r="G38" s="122" t="str">
        <f>IF(VLOOKUP(Table2[[#This Row],['#]],Table1[[#Headers],[#Data]],9,FALSE)=0,"",VLOOKUP(Table2[[#This Row],['#]],Table1[[#Headers],[#Data]],9,FALSE))</f>
        <v>Mental Health</v>
      </c>
      <c r="H38" s="122" t="str">
        <f>IF(VLOOKUP(Table2[[#This Row],['#]],Table1[[#Headers],[#Data]],10,FALSE)=0,"",VLOOKUP(Table2[[#This Row],['#]],Table1[[#Headers],[#Data]],10,FALSE))</f>
        <v>Process</v>
      </c>
      <c r="I38" s="122" t="str">
        <f>IF(VLOOKUP(Table2[[#This Row],['#]],Table1[[#Headers],[#Data]],11,FALSE)=0,"",VLOOKUP(Table2[[#This Row],['#]],Table1[[#Headers],[#Data]],11,FALSE))</f>
        <v>Adolescent and Adult</v>
      </c>
      <c r="J38" s="123"/>
      <c r="K38" s="124" t="str">
        <f>+IF(VLOOKUP(Table2[[#This Row],['#]],Table1[[#Headers],[#Data]],16,FALSE)=0,"",VLOOKUP(Table2[[#This Row],['#]],Table1[[#Headers],[#Data]],16,FALSE))</f>
        <v>For Developmental Work:
HEDIS*: DSF</v>
      </c>
      <c r="L38" s="121" t="e">
        <f>+IF(VLOOKUP(Table2[[#This Row],['#]],Table1[[#Headers],[#Data]],47,FALSE)=0,"",VLOOKUP(Table2[[#This Row],['#]],Table1[[#Headers],[#Data]],47,FALSE))</f>
        <v>#REF!</v>
      </c>
      <c r="M38" s="38"/>
    </row>
    <row r="39" spans="1:13" ht="50.1" customHeight="1">
      <c r="A39" s="119">
        <f>'Crosswalk of OHIC Measure Sets'!A45</f>
        <v>11</v>
      </c>
      <c r="B39" s="120">
        <f>IF(VLOOKUP(Table2[[#This Row],['#]],Table1[[#Headers],[#Data]],2,FALSE)=0,"",VLOOKUP(Table2[[#This Row],['#]],Table1[[#Headers],[#Data]],2,FALSE))</f>
        <v>27</v>
      </c>
      <c r="C39" s="120" t="str">
        <f>IF(VLOOKUP(Table2[[#This Row],['#]],Table1[[#Headers],[#Data]],3,FALSE)=0,"",VLOOKUP(Table2[[#This Row],['#]],Table1[[#Headers],[#Data]],3,FALSE))</f>
        <v>Developmental Screening in the First Three Years of Life</v>
      </c>
      <c r="D39" s="121" t="str">
        <f>IF(VLOOKUP(Table2[[#This Row],['#]],Table1[[#Headers],[#Data]],4,FALSE)=0,"",VLOOKUP(Table2[[#This Row],['#]],Table1[[#Headers],[#Data]],4,FALSE))</f>
        <v>1448</v>
      </c>
      <c r="E39" s="122" t="str">
        <f>IF(VLOOKUP(Table2[[#This Row],['#]],Table1[[#Headers],[#Data]],7,FALSE)=0,"",VLOOKUP(Table2[[#This Row],['#]],Table1[[#Headers],[#Data]],7,FALSE))</f>
        <v>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v>
      </c>
      <c r="F39" s="122" t="str">
        <f>IF(VLOOKUP(Table2[[#This Row],['#]],Table1[[#Headers],[#Data]],8,FALSE)=0,"",VLOOKUP(Table2[[#This Row],['#]],Table1[[#Headers],[#Data]],8,FALSE))</f>
        <v>Prevention/ Early Detection</v>
      </c>
      <c r="G39" s="122" t="str">
        <f>IF(VLOOKUP(Table2[[#This Row],['#]],Table1[[#Headers],[#Data]],9,FALSE)=0,"",VLOOKUP(Table2[[#This Row],['#]],Table1[[#Headers],[#Data]],9,FALSE))</f>
        <v>NA</v>
      </c>
      <c r="H39" s="122" t="str">
        <f>IF(VLOOKUP(Table2[[#This Row],['#]],Table1[[#Headers],[#Data]],10,FALSE)=0,"",VLOOKUP(Table2[[#This Row],['#]],Table1[[#Headers],[#Data]],10,FALSE))</f>
        <v>Process</v>
      </c>
      <c r="I39" s="122" t="str">
        <f>IF(VLOOKUP(Table2[[#This Row],['#]],Table1[[#Headers],[#Data]],11,FALSE)=0,"",VLOOKUP(Table2[[#This Row],['#]],Table1[[#Headers],[#Data]],11,FALSE))</f>
        <v>Pediatric</v>
      </c>
      <c r="J39" s="123"/>
      <c r="K39" s="124" t="str">
        <f>+IF(VLOOKUP(Table2[[#This Row],['#]],Table1[[#Headers],[#Data]],16,FALSE)=0,"",VLOOKUP(Table2[[#This Row],['#]],Table1[[#Headers],[#Data]],16,FALSE))</f>
        <v>For Contractual Use or OHIC and CTC-RI Reporting:
http://www.ohic.ri.gov/ohic-reformandpolicy-pcmhinfo.php</v>
      </c>
      <c r="L39" s="121" t="e">
        <f>+IF(VLOOKUP(Table2[[#This Row],['#]],Table1[[#Headers],[#Data]],47,FALSE)=0,"",VLOOKUP(Table2[[#This Row],['#]],Table1[[#Headers],[#Data]],47,FALSE))</f>
        <v>#REF!</v>
      </c>
      <c r="M39" s="38"/>
    </row>
    <row r="40" spans="1:13" ht="50.1" customHeight="1">
      <c r="A40" s="119">
        <f>'Crosswalk of OHIC Measure Sets'!A46</f>
        <v>73</v>
      </c>
      <c r="B40" s="120">
        <f>IF(VLOOKUP(Table2[[#This Row],['#]],Table1[[#Headers],[#Data]],2,FALSE)=0,"",VLOOKUP(Table2[[#This Row],['#]],Table1[[#Headers],[#Data]],2,FALSE))</f>
        <v>28</v>
      </c>
      <c r="C40" s="120" t="str">
        <f>IF(VLOOKUP(Table2[[#This Row],['#]],Table1[[#Headers],[#Data]],3,FALSE)=0,"",VLOOKUP(Table2[[#This Row],['#]],Table1[[#Headers],[#Data]],3,FALSE))</f>
        <v>Diabetes Screening for People with Schizophrenia or Bipolar Disorder who Are Using Antipsychotic Medications</v>
      </c>
      <c r="D40" s="121" t="str">
        <f>IF(VLOOKUP(Table2[[#This Row],['#]],Table1[[#Headers],[#Data]],4,FALSE)=0,"",VLOOKUP(Table2[[#This Row],['#]],Table1[[#Headers],[#Data]],4,FALSE))</f>
        <v>1932</v>
      </c>
      <c r="E40" s="122" t="str">
        <f>IF(VLOOKUP(Table2[[#This Row],['#]],Table1[[#Headers],[#Data]],7,FALSE)=0,"",VLOOKUP(Table2[[#This Row],['#]],Table1[[#Headers],[#Data]],7,FALSE))</f>
        <v>Percentage of patients 18 – 64 years of age with schizophrenia or bipolar disorder, who were dispensed an antipsychotic medication and had a diabetes screening test during the measurement year</v>
      </c>
      <c r="F40" s="122" t="str">
        <f>IF(VLOOKUP(Table2[[#This Row],['#]],Table1[[#Headers],[#Data]],8,FALSE)=0,"",VLOOKUP(Table2[[#This Row],['#]],Table1[[#Headers],[#Data]],8,FALSE))</f>
        <v>Chronic Illness Care</v>
      </c>
      <c r="G40" s="122" t="str">
        <f>IF(VLOOKUP(Table2[[#This Row],['#]],Table1[[#Headers],[#Data]],9,FALSE)=0,"",VLOOKUP(Table2[[#This Row],['#]],Table1[[#Headers],[#Data]],9,FALSE))</f>
        <v>Mental Health</v>
      </c>
      <c r="H40" s="122" t="str">
        <f>IF(VLOOKUP(Table2[[#This Row],['#]],Table1[[#Headers],[#Data]],10,FALSE)=0,"",VLOOKUP(Table2[[#This Row],['#]],Table1[[#Headers],[#Data]],10,FALSE))</f>
        <v>Process</v>
      </c>
      <c r="I40" s="122" t="str">
        <f>IF(VLOOKUP(Table2[[#This Row],['#]],Table1[[#Headers],[#Data]],11,FALSE)=0,"",VLOOKUP(Table2[[#This Row],['#]],Table1[[#Headers],[#Data]],11,FALSE))</f>
        <v>Adult</v>
      </c>
      <c r="J40" s="123"/>
      <c r="K40" s="124" t="str">
        <f>+IF(VLOOKUP(Table2[[#This Row],['#]],Table1[[#Headers],[#Data]],16,FALSE)=0,"",VLOOKUP(Table2[[#This Row],['#]],Table1[[#Headers],[#Data]],16,FALSE))</f>
        <v>For Contractual Use:
HEDIS*: SSD</v>
      </c>
      <c r="L40" s="121" t="e">
        <f>+IF(VLOOKUP(Table2[[#This Row],['#]],Table1[[#Headers],[#Data]],47,FALSE)=0,"",VLOOKUP(Table2[[#This Row],['#]],Table1[[#Headers],[#Data]],47,FALSE))</f>
        <v>#REF!</v>
      </c>
      <c r="M40" s="38"/>
    </row>
    <row r="41" spans="1:13" ht="50.1" customHeight="1">
      <c r="A41" s="119">
        <f>'Crosswalk of OHIC Measure Sets'!A48</f>
        <v>63</v>
      </c>
      <c r="B41" s="120">
        <f>IF(VLOOKUP(Table2[[#This Row],['#]],Table1[[#Headers],[#Data]],2,FALSE)=0,"",VLOOKUP(Table2[[#This Row],['#]],Table1[[#Headers],[#Data]],2,FALSE))</f>
        <v>30</v>
      </c>
      <c r="C41" s="120" t="str">
        <f>IF(VLOOKUP(Table2[[#This Row],['#]],Table1[[#Headers],[#Data]],3,FALSE)=0,"",VLOOKUP(Table2[[#This Row],['#]],Table1[[#Headers],[#Data]],3,FALSE))</f>
        <v>Emergency Department (ED) Visits per 1,000</v>
      </c>
      <c r="D41" s="121" t="str">
        <f>IF(VLOOKUP(Table2[[#This Row],['#]],Table1[[#Headers],[#Data]],4,FALSE)=0,"",VLOOKUP(Table2[[#This Row],['#]],Table1[[#Headers],[#Data]],4,FALSE))</f>
        <v>NA</v>
      </c>
      <c r="E41" s="122" t="str">
        <f>IF(VLOOKUP(Table2[[#This Row],['#]],Table1[[#Headers],[#Data]],7,FALSE)=0,"",VLOOKUP(Table2[[#This Row],['#]],Table1[[#Headers],[#Data]],7,FALSE))</f>
        <v>Rate of ED visits per 1,000 member months</v>
      </c>
      <c r="F41" s="122" t="str">
        <f>IF(VLOOKUP(Table2[[#This Row],['#]],Table1[[#Headers],[#Data]],8,FALSE)=0,"",VLOOKUP(Table2[[#This Row],['#]],Table1[[#Headers],[#Data]],8,FALSE))</f>
        <v>Population Health</v>
      </c>
      <c r="G41" s="122" t="str">
        <f>IF(VLOOKUP(Table2[[#This Row],['#]],Table1[[#Headers],[#Data]],9,FALSE)=0,"",VLOOKUP(Table2[[#This Row],['#]],Table1[[#Headers],[#Data]],9,FALSE))</f>
        <v>Emergency Care</v>
      </c>
      <c r="H41" s="122" t="str">
        <f>IF(VLOOKUP(Table2[[#This Row],['#]],Table1[[#Headers],[#Data]],10,FALSE)=0,"",VLOOKUP(Table2[[#This Row],['#]],Table1[[#Headers],[#Data]],10,FALSE))</f>
        <v>Outcome</v>
      </c>
      <c r="I41" s="122" t="str">
        <f>IF(VLOOKUP(Table2[[#This Row],['#]],Table1[[#Headers],[#Data]],11,FALSE)=0,"",VLOOKUP(Table2[[#This Row],['#]],Table1[[#Headers],[#Data]],11,FALSE))</f>
        <v>Adult and Pediatric</v>
      </c>
      <c r="J41" s="123"/>
      <c r="K41" s="124" t="str">
        <f>+IF(VLOOKUP(Table2[[#This Row],['#]],Table1[[#Headers],[#Data]],16,FALSE)=0,"",VLOOKUP(Table2[[#This Row],['#]],Table1[[#Headers],[#Data]],16,FALSE))</f>
        <v xml:space="preserve">For Contractual Use:
CTC:
</v>
      </c>
      <c r="L41" s="121" t="e">
        <f>+IF(VLOOKUP(Table2[[#This Row],['#]],Table1[[#Headers],[#Data]],47,FALSE)=0,"",VLOOKUP(Table2[[#This Row],['#]],Table1[[#Headers],[#Data]],47,FALSE))</f>
        <v>#REF!</v>
      </c>
      <c r="M41" s="38"/>
    </row>
    <row r="42" spans="1:13" ht="50.1" customHeight="1">
      <c r="A42" s="119">
        <f>'Crosswalk of OHIC Measure Sets'!A49</f>
        <v>42</v>
      </c>
      <c r="B42" s="120">
        <f>IF(VLOOKUP(Table2[[#This Row],['#]],Table1[[#Headers],[#Data]],2,FALSE)=0,"",VLOOKUP(Table2[[#This Row],['#]],Table1[[#Headers],[#Data]],2,FALSE))</f>
        <v>31</v>
      </c>
      <c r="C42" s="120" t="str">
        <f>IF(VLOOKUP(Table2[[#This Row],['#]],Table1[[#Headers],[#Data]],3,FALSE)=0,"",VLOOKUP(Table2[[#This Row],['#]],Table1[[#Headers],[#Data]],3,FALSE))</f>
        <v>Exclusive Breast Milk Feeding (PC-05)</v>
      </c>
      <c r="D42" s="121" t="str">
        <f>IF(VLOOKUP(Table2[[#This Row],['#]],Table1[[#Headers],[#Data]],4,FALSE)=0,"",VLOOKUP(Table2[[#This Row],['#]],Table1[[#Headers],[#Data]],4,FALSE))</f>
        <v>0480</v>
      </c>
      <c r="E42" s="122" t="str">
        <f>IF(VLOOKUP(Table2[[#This Row],['#]],Table1[[#Headers],[#Data]],7,FALSE)=0,"",VLOOKUP(Table2[[#This Row],['#]],Table1[[#Headers],[#Data]],7,FALSE))</f>
        <v>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v>
      </c>
      <c r="F42" s="122" t="str">
        <f>IF(VLOOKUP(Table2[[#This Row],['#]],Table1[[#Headers],[#Data]],8,FALSE)=0,"",VLOOKUP(Table2[[#This Row],['#]],Table1[[#Headers],[#Data]],8,FALSE))</f>
        <v>Hospital</v>
      </c>
      <c r="G42" s="122" t="str">
        <f>IF(VLOOKUP(Table2[[#This Row],['#]],Table1[[#Headers],[#Data]],9,FALSE)=0,"",VLOOKUP(Table2[[#This Row],['#]],Table1[[#Headers],[#Data]],9,FALSE))</f>
        <v>Pregnancy</v>
      </c>
      <c r="H42" s="122" t="str">
        <f>IF(VLOOKUP(Table2[[#This Row],['#]],Table1[[#Headers],[#Data]],10,FALSE)=0,"",VLOOKUP(Table2[[#This Row],['#]],Table1[[#Headers],[#Data]],10,FALSE))</f>
        <v>Process</v>
      </c>
      <c r="I42" s="122" t="str">
        <f>IF(VLOOKUP(Table2[[#This Row],['#]],Table1[[#Headers],[#Data]],11,FALSE)=0,"",VLOOKUP(Table2[[#This Row],['#]],Table1[[#Headers],[#Data]],11,FALSE))</f>
        <v>Pediatric</v>
      </c>
      <c r="J42" s="123"/>
      <c r="K42" s="124" t="str">
        <f>+IF(VLOOKUP(Table2[[#This Row],['#]],Table1[[#Headers],[#Data]],16,FALSE)=0,"",VLOOKUP(Table2[[#This Row],['#]],Table1[[#Headers],[#Data]],16,FALSE))</f>
        <v>For Contractual Use:
TJC: PC-05 https://manual.jointcommission.org/releases/TJC2021A/PerinatalCare.html</v>
      </c>
      <c r="L42" s="121" t="e">
        <f>+IF(VLOOKUP(Table2[[#This Row],['#]],Table1[[#Headers],[#Data]],47,FALSE)=0,"",VLOOKUP(Table2[[#This Row],['#]],Table1[[#Headers],[#Data]],47,FALSE))</f>
        <v>#REF!</v>
      </c>
      <c r="M42" s="38"/>
    </row>
    <row r="43" spans="1:13" ht="50.1" customHeight="1">
      <c r="A43" s="119">
        <f>'Crosswalk of OHIC Measure Sets'!A50</f>
        <v>78</v>
      </c>
      <c r="B43" s="120">
        <f>IF(VLOOKUP(Table2[[#This Row],['#]],Table1[[#Headers],[#Data]],2,FALSE)=0,"",VLOOKUP(Table2[[#This Row],['#]],Table1[[#Headers],[#Data]],2,FALSE))</f>
        <v>32</v>
      </c>
      <c r="C43" s="120" t="str">
        <f>IF(VLOOKUP(Table2[[#This Row],['#]],Table1[[#Headers],[#Data]],3,FALSE)=0,"",VLOOKUP(Table2[[#This Row],['#]],Table1[[#Headers],[#Data]],3,FALSE))</f>
        <v>Fluoride Varnish</v>
      </c>
      <c r="D43" s="121" t="str">
        <f>IF(VLOOKUP(Table2[[#This Row],['#]],Table1[[#Headers],[#Data]],4,FALSE)=0,"",VLOOKUP(Table2[[#This Row],['#]],Table1[[#Headers],[#Data]],4,FALSE))</f>
        <v>NA</v>
      </c>
      <c r="E43" s="122" t="str">
        <f>IF(VLOOKUP(Table2[[#This Row],['#]],Table1[[#Headers],[#Data]],7,FALSE)=0,"",VLOOKUP(Table2[[#This Row],['#]],Table1[[#Headers],[#Data]],7,FALSE))</f>
        <v>Percentage of children, age 0-3 years, who received a fluoride varnish application in primary care during the measurement period:
-one fluoride application by age 1 
-one fluoride application between age 1 and 2 
-and one fluoride application between age 2 and 3</v>
      </c>
      <c r="F43" s="122" t="str">
        <f>IF(VLOOKUP(Table2[[#This Row],['#]],Table1[[#Headers],[#Data]],8,FALSE)=0,"",VLOOKUP(Table2[[#This Row],['#]],Table1[[#Headers],[#Data]],8,FALSE))</f>
        <v>Prevention</v>
      </c>
      <c r="G43" s="122" t="str">
        <f>IF(VLOOKUP(Table2[[#This Row],['#]],Table1[[#Headers],[#Data]],9,FALSE)=0,"",VLOOKUP(Table2[[#This Row],['#]],Table1[[#Headers],[#Data]],9,FALSE))</f>
        <v>Oral Health</v>
      </c>
      <c r="H43" s="122" t="str">
        <f>IF(VLOOKUP(Table2[[#This Row],['#]],Table1[[#Headers],[#Data]],10,FALSE)=0,"",VLOOKUP(Table2[[#This Row],['#]],Table1[[#Headers],[#Data]],10,FALSE))</f>
        <v>Process</v>
      </c>
      <c r="I43" s="122" t="str">
        <f>IF(VLOOKUP(Table2[[#This Row],['#]],Table1[[#Headers],[#Data]],11,FALSE)=0,"",VLOOKUP(Table2[[#This Row],['#]],Table1[[#Headers],[#Data]],11,FALSE))</f>
        <v>Pediatric</v>
      </c>
      <c r="J43" s="123"/>
      <c r="K43" s="124" t="str">
        <f>+IF(VLOOKUP(Table2[[#This Row],['#]],Table1[[#Headers],[#Data]],16,FALSE)=0,"",VLOOKUP(Table2[[#This Row],['#]],Table1[[#Headers],[#Data]],16,FALSE))</f>
        <v>For Contractual Use:</v>
      </c>
      <c r="L43" s="121" t="e">
        <f>+IF(VLOOKUP(Table2[[#This Row],['#]],Table1[[#Headers],[#Data]],47,FALSE)=0,"",VLOOKUP(Table2[[#This Row],['#]],Table1[[#Headers],[#Data]],47,FALSE))</f>
        <v>#REF!</v>
      </c>
      <c r="M43" s="38"/>
    </row>
    <row r="44" spans="1:13" ht="50.1" customHeight="1">
      <c r="A44" s="119">
        <f>'Crosswalk of OHIC Measure Sets'!A51</f>
        <v>34</v>
      </c>
      <c r="B44" s="120">
        <f>IF(VLOOKUP(Table2[[#This Row],['#]],Table1[[#Headers],[#Data]],2,FALSE)=0,"",VLOOKUP(Table2[[#This Row],['#]],Table1[[#Headers],[#Data]],2,FALSE))</f>
        <v>33</v>
      </c>
      <c r="C44" s="120" t="str">
        <f>IF(VLOOKUP(Table2[[#This Row],['#]],Table1[[#Headers],[#Data]],3,FALSE)=0,"",VLOOKUP(Table2[[#This Row],['#]],Table1[[#Headers],[#Data]],3,FALSE))</f>
        <v>Follow-Up After Emergency Department Visit for Alcohol and Other Drug Dependence</v>
      </c>
      <c r="D44" s="121" t="str">
        <f>IF(VLOOKUP(Table2[[#This Row],['#]],Table1[[#Headers],[#Data]],4,FALSE)=0,"",VLOOKUP(Table2[[#This Row],['#]],Table1[[#Headers],[#Data]],4,FALSE))</f>
        <v>3488</v>
      </c>
      <c r="E44" s="122" t="str">
        <f>IF(VLOOKUP(Table2[[#This Row],['#]],Table1[[#Headers],[#Data]],7,FALSE)=0,"",VLOOKUP(Table2[[#This Row],['#]],Table1[[#Headers],[#Data]],7,FALSE))</f>
        <v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v>
      </c>
      <c r="F44" s="122" t="str">
        <f>IF(VLOOKUP(Table2[[#This Row],['#]],Table1[[#Headers],[#Data]],8,FALSE)=0,"",VLOOKUP(Table2[[#This Row],['#]],Table1[[#Headers],[#Data]],8,FALSE))</f>
        <v>Hospital</v>
      </c>
      <c r="G44" s="122" t="str">
        <f>IF(VLOOKUP(Table2[[#This Row],['#]],Table1[[#Headers],[#Data]],9,FALSE)=0,"",VLOOKUP(Table2[[#This Row],['#]],Table1[[#Headers],[#Data]],9,FALSE))</f>
        <v>Emergency Care</v>
      </c>
      <c r="H44" s="122" t="str">
        <f>IF(VLOOKUP(Table2[[#This Row],['#]],Table1[[#Headers],[#Data]],10,FALSE)=0,"",VLOOKUP(Table2[[#This Row],['#]],Table1[[#Headers],[#Data]],10,FALSE))</f>
        <v>Process</v>
      </c>
      <c r="I44" s="122" t="str">
        <f>IF(VLOOKUP(Table2[[#This Row],['#]],Table1[[#Headers],[#Data]],11,FALSE)=0,"",VLOOKUP(Table2[[#This Row],['#]],Table1[[#Headers],[#Data]],11,FALSE))</f>
        <v>All Ages</v>
      </c>
      <c r="J44" s="123"/>
      <c r="K44" s="124" t="str">
        <f>+IF(VLOOKUP(Table2[[#This Row],['#]],Table1[[#Headers],[#Data]],16,FALSE)=0,"",VLOOKUP(Table2[[#This Row],['#]],Table1[[#Headers],[#Data]],16,FALSE))</f>
        <v>For Contractual Use:
HEDIS*: FUA</v>
      </c>
      <c r="L44" s="121" t="e">
        <f>+IF(VLOOKUP(Table2[[#This Row],['#]],Table1[[#Headers],[#Data]],47,FALSE)=0,"",VLOOKUP(Table2[[#This Row],['#]],Table1[[#Headers],[#Data]],47,FALSE))</f>
        <v>#REF!</v>
      </c>
      <c r="M44" s="38"/>
    </row>
    <row r="45" spans="1:13" ht="50.1" customHeight="1">
      <c r="A45" s="119">
        <f>'Crosswalk of OHIC Measure Sets'!A52</f>
        <v>35</v>
      </c>
      <c r="B45" s="120">
        <f>IF(VLOOKUP(Table2[[#This Row],['#]],Table1[[#Headers],[#Data]],2,FALSE)=0,"",VLOOKUP(Table2[[#This Row],['#]],Table1[[#Headers],[#Data]],2,FALSE))</f>
        <v>34</v>
      </c>
      <c r="C45" s="120" t="str">
        <f>IF(VLOOKUP(Table2[[#This Row],['#]],Table1[[#Headers],[#Data]],3,FALSE)=0,"",VLOOKUP(Table2[[#This Row],['#]],Table1[[#Headers],[#Data]],3,FALSE))</f>
        <v>Follow-Up After Emergency Department Visit for Mental Illness</v>
      </c>
      <c r="D45" s="121" t="str">
        <f>IF(VLOOKUP(Table2[[#This Row],['#]],Table1[[#Headers],[#Data]],4,FALSE)=0,"",VLOOKUP(Table2[[#This Row],['#]],Table1[[#Headers],[#Data]],4,FALSE))</f>
        <v>3489</v>
      </c>
      <c r="E45" s="122" t="str">
        <f>IF(VLOOKUP(Table2[[#This Row],['#]],Table1[[#Headers],[#Data]],7,FALSE)=0,"",VLOOKUP(Table2[[#This Row],['#]],Table1[[#Headers],[#Data]],7,FALSE))</f>
        <v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v>
      </c>
      <c r="F45" s="122" t="str">
        <f>IF(VLOOKUP(Table2[[#This Row],['#]],Table1[[#Headers],[#Data]],8,FALSE)=0,"",VLOOKUP(Table2[[#This Row],['#]],Table1[[#Headers],[#Data]],8,FALSE))</f>
        <v>Hospital</v>
      </c>
      <c r="G45" s="122" t="str">
        <f>IF(VLOOKUP(Table2[[#This Row],['#]],Table1[[#Headers],[#Data]],9,FALSE)=0,"",VLOOKUP(Table2[[#This Row],['#]],Table1[[#Headers],[#Data]],9,FALSE))</f>
        <v>Emergency Care</v>
      </c>
      <c r="H45" s="122" t="str">
        <f>IF(VLOOKUP(Table2[[#This Row],['#]],Table1[[#Headers],[#Data]],10,FALSE)=0,"",VLOOKUP(Table2[[#This Row],['#]],Table1[[#Headers],[#Data]],10,FALSE))</f>
        <v>Process</v>
      </c>
      <c r="I45" s="122" t="str">
        <f>IF(VLOOKUP(Table2[[#This Row],['#]],Table1[[#Headers],[#Data]],11,FALSE)=0,"",VLOOKUP(Table2[[#This Row],['#]],Table1[[#Headers],[#Data]],11,FALSE))</f>
        <v>All Ages</v>
      </c>
      <c r="J45" s="123"/>
      <c r="K45" s="124" t="str">
        <f>+IF(VLOOKUP(Table2[[#This Row],['#]],Table1[[#Headers],[#Data]],16,FALSE)=0,"",VLOOKUP(Table2[[#This Row],['#]],Table1[[#Headers],[#Data]],16,FALSE))</f>
        <v>For Contractual Use:
HEDIS*: FUM</v>
      </c>
      <c r="L45" s="121" t="e">
        <f>+IF(VLOOKUP(Table2[[#This Row],['#]],Table1[[#Headers],[#Data]],47,FALSE)=0,"",VLOOKUP(Table2[[#This Row],['#]],Table1[[#Headers],[#Data]],47,FALSE))</f>
        <v>#REF!</v>
      </c>
      <c r="M45" s="38"/>
    </row>
    <row r="46" spans="1:13" ht="50.1" customHeight="1">
      <c r="A46" s="119">
        <f>'Crosswalk of OHIC Measure Sets'!A53</f>
        <v>2</v>
      </c>
      <c r="B46" s="120" t="str">
        <f>IF(VLOOKUP(Table2[[#This Row],['#]],Table1[[#Headers],[#Data]],2,FALSE)=0,"",VLOOKUP(Table2[[#This Row],['#]],Table1[[#Headers],[#Data]],2,FALSE))</f>
        <v/>
      </c>
      <c r="C46" s="120" t="str">
        <f>IF(VLOOKUP(Table2[[#This Row],['#]],Table1[[#Headers],[#Data]],3,FALSE)=0,"",VLOOKUP(Table2[[#This Row],['#]],Table1[[#Headers],[#Data]],3,FALSE))</f>
        <v>Follow-Up After Hospitalization for Mental Illness (7-Day)</v>
      </c>
      <c r="D46" s="121" t="str">
        <f>IF(VLOOKUP(Table2[[#This Row],['#]],Table1[[#Headers],[#Data]],4,FALSE)=0,"",VLOOKUP(Table2[[#This Row],['#]],Table1[[#Headers],[#Data]],4,FALSE))</f>
        <v>NA</v>
      </c>
      <c r="E46" s="122" t="str">
        <f>IF(VLOOKUP(Table2[[#This Row],['#]],Table1[[#Headers],[#Data]],7,FALSE)=0,"",VLOOKUP(Table2[[#This Row],['#]],Table1[[#Headers],[#Data]],7,FALSE))</f>
        <v>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v>
      </c>
      <c r="F46" s="122" t="str">
        <f>IF(VLOOKUP(Table2[[#This Row],['#]],Table1[[#Headers],[#Data]],8,FALSE)=0,"",VLOOKUP(Table2[[#This Row],['#]],Table1[[#Headers],[#Data]],8,FALSE))</f>
        <v>Hospital</v>
      </c>
      <c r="G46" s="122" t="str">
        <f>IF(VLOOKUP(Table2[[#This Row],['#]],Table1[[#Headers],[#Data]],9,FALSE)=0,"",VLOOKUP(Table2[[#This Row],['#]],Table1[[#Headers],[#Data]],9,FALSE))</f>
        <v>Mental Health</v>
      </c>
      <c r="H46" s="122" t="str">
        <f>IF(VLOOKUP(Table2[[#This Row],['#]],Table1[[#Headers],[#Data]],10,FALSE)=0,"",VLOOKUP(Table2[[#This Row],['#]],Table1[[#Headers],[#Data]],10,FALSE))</f>
        <v>Process</v>
      </c>
      <c r="I46" s="122" t="str">
        <f>IF(VLOOKUP(Table2[[#This Row],['#]],Table1[[#Headers],[#Data]],11,FALSE)=0,"",VLOOKUP(Table2[[#This Row],['#]],Table1[[#Headers],[#Data]],11,FALSE))</f>
        <v>Adult and Pediatric</v>
      </c>
      <c r="J46" s="123"/>
      <c r="K46" s="124" t="str">
        <f>+IF(VLOOKUP(Table2[[#This Row],['#]],Table1[[#Headers],[#Data]],16,FALSE)=0,"",VLOOKUP(Table2[[#This Row],['#]],Table1[[#Headers],[#Data]],16,FALSE))</f>
        <v/>
      </c>
      <c r="L46" s="121" t="e">
        <f>+IF(VLOOKUP(Table2[[#This Row],['#]],Table1[[#Headers],[#Data]],47,FALSE)=0,"",VLOOKUP(Table2[[#This Row],['#]],Table1[[#Headers],[#Data]],47,FALSE))</f>
        <v>#REF!</v>
      </c>
      <c r="M46" s="38"/>
    </row>
    <row r="47" spans="1:13" ht="50.1" customHeight="1">
      <c r="A47" s="119">
        <f>'Crosswalk of OHIC Measure Sets'!A54</f>
        <v>20</v>
      </c>
      <c r="B47" s="120" t="str">
        <f>IF(VLOOKUP(Table2[[#This Row],['#]],Table1[[#Headers],[#Data]],2,FALSE)=0,"",VLOOKUP(Table2[[#This Row],['#]],Table1[[#Headers],[#Data]],2,FALSE))</f>
        <v/>
      </c>
      <c r="C47" s="120" t="str">
        <f>IF(VLOOKUP(Table2[[#This Row],['#]],Table1[[#Headers],[#Data]],3,FALSE)=0,"",VLOOKUP(Table2[[#This Row],['#]],Table1[[#Headers],[#Data]],3,FALSE))</f>
        <v>Follow-Up Care for Children Prescribed ADHD Medication</v>
      </c>
      <c r="D47" s="121" t="str">
        <f>IF(VLOOKUP(Table2[[#This Row],['#]],Table1[[#Headers],[#Data]],4,FALSE)=0,"",VLOOKUP(Table2[[#This Row],['#]],Table1[[#Headers],[#Data]],4,FALSE))</f>
        <v>0108</v>
      </c>
      <c r="E47" s="122" t="str">
        <f>IF(VLOOKUP(Table2[[#This Row],['#]],Table1[[#Headers],[#Data]],7,FALSE)=0,"",VLOOKUP(Table2[[#This Row],['#]],Table1[[#Headers],[#Data]],7,FALSE))</f>
        <v>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v>
      </c>
      <c r="F47" s="122" t="str">
        <f>IF(VLOOKUP(Table2[[#This Row],['#]],Table1[[#Headers],[#Data]],8,FALSE)=0,"",VLOOKUP(Table2[[#This Row],['#]],Table1[[#Headers],[#Data]],8,FALSE))</f>
        <v>Medication Management</v>
      </c>
      <c r="G47" s="122" t="str">
        <f>IF(VLOOKUP(Table2[[#This Row],['#]],Table1[[#Headers],[#Data]],9,FALSE)=0,"",VLOOKUP(Table2[[#This Row],['#]],Table1[[#Headers],[#Data]],9,FALSE))</f>
        <v>Mental Health</v>
      </c>
      <c r="H47" s="122" t="str">
        <f>IF(VLOOKUP(Table2[[#This Row],['#]],Table1[[#Headers],[#Data]],10,FALSE)=0,"",VLOOKUP(Table2[[#This Row],['#]],Table1[[#Headers],[#Data]],10,FALSE))</f>
        <v>Process</v>
      </c>
      <c r="I47" s="122" t="str">
        <f>IF(VLOOKUP(Table2[[#This Row],['#]],Table1[[#Headers],[#Data]],11,FALSE)=0,"",VLOOKUP(Table2[[#This Row],['#]],Table1[[#Headers],[#Data]],11,FALSE))</f>
        <v>Pediatric</v>
      </c>
      <c r="J47" s="123"/>
      <c r="K47" s="124" t="str">
        <f>+IF(VLOOKUP(Table2[[#This Row],['#]],Table1[[#Headers],[#Data]],16,FALSE)=0,"",VLOOKUP(Table2[[#This Row],['#]],Table1[[#Headers],[#Data]],16,FALSE))</f>
        <v/>
      </c>
      <c r="L47" s="121" t="e">
        <f>+IF(VLOOKUP(Table2[[#This Row],['#]],Table1[[#Headers],[#Data]],47,FALSE)=0,"",VLOOKUP(Table2[[#This Row],['#]],Table1[[#Headers],[#Data]],47,FALSE))</f>
        <v>#REF!</v>
      </c>
      <c r="M47" s="38"/>
    </row>
    <row r="48" spans="1:13" ht="49.5" customHeight="1">
      <c r="A48" s="119">
        <f>'Crosswalk of OHIC Measure Sets'!A55</f>
        <v>81</v>
      </c>
      <c r="B48" s="120" t="str">
        <f>IF(VLOOKUP(Table2[[#This Row],['#]],Table1[[#Headers],[#Data]],2,FALSE)=0,"",VLOOKUP(Table2[[#This Row],['#]],Table1[[#Headers],[#Data]],2,FALSE))</f>
        <v/>
      </c>
      <c r="C48" s="120" t="str">
        <f>IF(VLOOKUP(Table2[[#This Row],['#]],Table1[[#Headers],[#Data]],3,FALSE)=0,"",VLOOKUP(Table2[[#This Row],['#]],Table1[[#Headers],[#Data]],3,FALSE))</f>
        <v>Frequency of Ongoing Prenatal Care</v>
      </c>
      <c r="D48" s="121" t="str">
        <f>IF(VLOOKUP(Table2[[#This Row],['#]],Table1[[#Headers],[#Data]],4,FALSE)=0,"",VLOOKUP(Table2[[#This Row],['#]],Table1[[#Headers],[#Data]],4,FALSE))</f>
        <v>1391</v>
      </c>
      <c r="E48" s="122" t="str">
        <f>IF(VLOOKUP(Table2[[#This Row],['#]],Table1[[#Headers],[#Data]],7,FALSE)=0,"",VLOOKUP(Table2[[#This Row],['#]],Table1[[#Headers],[#Data]],7,FALSE))</f>
        <v>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v>
      </c>
      <c r="F48" s="122" t="str">
        <f>IF(VLOOKUP(Table2[[#This Row],['#]],Table1[[#Headers],[#Data]],8,FALSE)=0,"",VLOOKUP(Table2[[#This Row],['#]],Table1[[#Headers],[#Data]],8,FALSE))</f>
        <v>Prevention/Early Detection</v>
      </c>
      <c r="G48" s="122" t="str">
        <f>IF(VLOOKUP(Table2[[#This Row],['#]],Table1[[#Headers],[#Data]],9,FALSE)=0,"",VLOOKUP(Table2[[#This Row],['#]],Table1[[#Headers],[#Data]],9,FALSE))</f>
        <v>Pregnancy</v>
      </c>
      <c r="H48" s="122" t="str">
        <f>IF(VLOOKUP(Table2[[#This Row],['#]],Table1[[#Headers],[#Data]],10,FALSE)=0,"",VLOOKUP(Table2[[#This Row],['#]],Table1[[#Headers],[#Data]],10,FALSE))</f>
        <v>Process</v>
      </c>
      <c r="I48" s="122" t="str">
        <f>IF(VLOOKUP(Table2[[#This Row],['#]],Table1[[#Headers],[#Data]],11,FALSE)=0,"",VLOOKUP(Table2[[#This Row],['#]],Table1[[#Headers],[#Data]],11,FALSE))</f>
        <v>Adult</v>
      </c>
      <c r="J48" s="123"/>
      <c r="K48" s="124" t="str">
        <f>+IF(VLOOKUP(Table2[[#This Row],['#]],Table1[[#Headers],[#Data]],16,FALSE)=0,"",VLOOKUP(Table2[[#This Row],['#]],Table1[[#Headers],[#Data]],16,FALSE))</f>
        <v/>
      </c>
      <c r="L48" s="121" t="e">
        <f>+IF(VLOOKUP(Table2[[#This Row],['#]],Table1[[#Headers],[#Data]],47,FALSE)=0,"",VLOOKUP(Table2[[#This Row],['#]],Table1[[#Headers],[#Data]],47,FALSE))</f>
        <v>#REF!</v>
      </c>
      <c r="M48" s="38"/>
    </row>
    <row r="49" spans="1:13" ht="49.5" customHeight="1">
      <c r="A49" s="119">
        <f>'Crosswalk of OHIC Measure Sets'!A56</f>
        <v>1</v>
      </c>
      <c r="B49" s="120">
        <f>IF(VLOOKUP(Table2[[#This Row],['#]],Table1[[#Headers],[#Data]],2,FALSE)=0,"",VLOOKUP(Table2[[#This Row],['#]],Table1[[#Headers],[#Data]],2,FALSE))</f>
        <v>35</v>
      </c>
      <c r="C49" s="120" t="str">
        <f>IF(VLOOKUP(Table2[[#This Row],['#]],Table1[[#Headers],[#Data]],3,FALSE)=0,"",VLOOKUP(Table2[[#This Row],['#]],Table1[[#Headers],[#Data]],3,FALSE))</f>
        <v>Follow-Up After Hospitalization for Mental Illness (7-Day)</v>
      </c>
      <c r="D49" s="121">
        <f>IF(VLOOKUP(Table2[[#This Row],['#]],Table1[[#Headers],[#Data]],4,FALSE)=0,"",VLOOKUP(Table2[[#This Row],['#]],Table1[[#Headers],[#Data]],4,FALSE))</f>
        <v>576</v>
      </c>
      <c r="E49" s="122" t="str">
        <f>IF(VLOOKUP(Table2[[#This Row],['#]],Table1[[#Headers],[#Data]],7,FALSE)=0,"",VLOOKUP(Table2[[#This Row],['#]],Table1[[#Headers],[#Data]],7,FALSE))</f>
        <v>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v>
      </c>
      <c r="F49" s="122" t="str">
        <f>IF(VLOOKUP(Table2[[#This Row],['#]],Table1[[#Headers],[#Data]],8,FALSE)=0,"",VLOOKUP(Table2[[#This Row],['#]],Table1[[#Headers],[#Data]],8,FALSE))</f>
        <v>Hospital</v>
      </c>
      <c r="G49" s="122" t="str">
        <f>IF(VLOOKUP(Table2[[#This Row],['#]],Table1[[#Headers],[#Data]],9,FALSE)=0,"",VLOOKUP(Table2[[#This Row],['#]],Table1[[#Headers],[#Data]],9,FALSE))</f>
        <v>Mental Health</v>
      </c>
      <c r="H49" s="122" t="str">
        <f>IF(VLOOKUP(Table2[[#This Row],['#]],Table1[[#Headers],[#Data]],10,FALSE)=0,"",VLOOKUP(Table2[[#This Row],['#]],Table1[[#Headers],[#Data]],10,FALSE))</f>
        <v>Process</v>
      </c>
      <c r="I49" s="122" t="str">
        <f>IF(VLOOKUP(Table2[[#This Row],['#]],Table1[[#Headers],[#Data]],11,FALSE)=0,"",VLOOKUP(Table2[[#This Row],['#]],Table1[[#Headers],[#Data]],11,FALSE))</f>
        <v>Adult and Pediatric</v>
      </c>
      <c r="J49" s="123"/>
      <c r="K49" s="124" t="str">
        <f>+IF(VLOOKUP(Table2[[#This Row],['#]],Table1[[#Headers],[#Data]],16,FALSE)=0,"",VLOOKUP(Table2[[#This Row],['#]],Table1[[#Headers],[#Data]],16,FALSE))</f>
        <v>For Contractual Use:
HEDIS*: FUH (7-day rate)</v>
      </c>
      <c r="L49" s="121" t="e">
        <f>+IF(VLOOKUP(Table2[[#This Row],['#]],Table1[[#Headers],[#Data]],47,FALSE)=0,"",VLOOKUP(Table2[[#This Row],['#]],Table1[[#Headers],[#Data]],47,FALSE))</f>
        <v>#REF!</v>
      </c>
      <c r="M49" s="38"/>
    </row>
    <row r="50" spans="1:13" ht="49.5" customHeight="1">
      <c r="A50" s="119">
        <f>'Crosswalk of OHIC Measure Sets'!A57</f>
        <v>43</v>
      </c>
      <c r="B50" s="120" t="str">
        <f>IF(VLOOKUP(Table2[[#This Row],['#]],Table1[[#Headers],[#Data]],2,FALSE)=0,"",VLOOKUP(Table2[[#This Row],['#]],Table1[[#Headers],[#Data]],2,FALSE))</f>
        <v/>
      </c>
      <c r="C50" s="120" t="str">
        <f>IF(VLOOKUP(Table2[[#This Row],['#]],Table1[[#Headers],[#Data]],3,FALSE)=0,"",VLOOKUP(Table2[[#This Row],['#]],Table1[[#Headers],[#Data]],3,FALSE))</f>
        <v>Heart Attack Readmit (READM-30-AMI)</v>
      </c>
      <c r="D50" s="121" t="str">
        <f>IF(VLOOKUP(Table2[[#This Row],['#]],Table1[[#Headers],[#Data]],4,FALSE)=0,"",VLOOKUP(Table2[[#This Row],['#]],Table1[[#Headers],[#Data]],4,FALSE))</f>
        <v>0505</v>
      </c>
      <c r="E50" s="122" t="str">
        <f>IF(VLOOKUP(Table2[[#This Row],['#]],Table1[[#Headers],[#Data]],7,FALSE)=0,"",VLOOKUP(Table2[[#This Row],['#]],Table1[[#Headers],[#Data]],7,FALSE))</f>
        <v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v>
      </c>
      <c r="F50" s="122" t="str">
        <f>IF(VLOOKUP(Table2[[#This Row],['#]],Table1[[#Headers],[#Data]],8,FALSE)=0,"",VLOOKUP(Table2[[#This Row],['#]],Table1[[#Headers],[#Data]],8,FALSE))</f>
        <v>Hospital</v>
      </c>
      <c r="G50" s="122" t="str">
        <f>IF(VLOOKUP(Table2[[#This Row],['#]],Table1[[#Headers],[#Data]],9,FALSE)=0,"",VLOOKUP(Table2[[#This Row],['#]],Table1[[#Headers],[#Data]],9,FALSE))</f>
        <v>Cardiovascular</v>
      </c>
      <c r="H50" s="122" t="str">
        <f>IF(VLOOKUP(Table2[[#This Row],['#]],Table1[[#Headers],[#Data]],10,FALSE)=0,"",VLOOKUP(Table2[[#This Row],['#]],Table1[[#Headers],[#Data]],10,FALSE))</f>
        <v>Outcome</v>
      </c>
      <c r="I50" s="122" t="str">
        <f>IF(VLOOKUP(Table2[[#This Row],['#]],Table1[[#Headers],[#Data]],11,FALSE)=0,"",VLOOKUP(Table2[[#This Row],['#]],Table1[[#Headers],[#Data]],11,FALSE))</f>
        <v>Adult</v>
      </c>
      <c r="J50" s="123"/>
      <c r="K50" s="124" t="str">
        <f>+IF(VLOOKUP(Table2[[#This Row],['#]],Table1[[#Headers],[#Data]],16,FALSE)=0,"",VLOOKUP(Table2[[#This Row],['#]],Table1[[#Headers],[#Data]],16,FALSE))</f>
        <v/>
      </c>
      <c r="L50" s="121" t="e">
        <f>+IF(VLOOKUP(Table2[[#This Row],['#]],Table1[[#Headers],[#Data]],47,FALSE)=0,"",VLOOKUP(Table2[[#This Row],['#]],Table1[[#Headers],[#Data]],47,FALSE))</f>
        <v>#REF!</v>
      </c>
      <c r="M50" s="38"/>
    </row>
    <row r="51" spans="1:13" ht="49.5" customHeight="1">
      <c r="A51" s="119">
        <f>'Crosswalk of OHIC Measure Sets'!A58</f>
        <v>44</v>
      </c>
      <c r="B51" s="120" t="str">
        <f>IF(VLOOKUP(Table2[[#This Row],['#]],Table1[[#Headers],[#Data]],2,FALSE)=0,"",VLOOKUP(Table2[[#This Row],['#]],Table1[[#Headers],[#Data]],2,FALSE))</f>
        <v/>
      </c>
      <c r="C51" s="120" t="str">
        <f>IF(VLOOKUP(Table2[[#This Row],['#]],Table1[[#Headers],[#Data]],3,FALSE)=0,"",VLOOKUP(Table2[[#This Row],['#]],Table1[[#Headers],[#Data]],3,FALSE))</f>
        <v>Heart Failure Readmit (READM-30-HF)</v>
      </c>
      <c r="D51" s="121" t="str">
        <f>IF(VLOOKUP(Table2[[#This Row],['#]],Table1[[#Headers],[#Data]],4,FALSE)=0,"",VLOOKUP(Table2[[#This Row],['#]],Table1[[#Headers],[#Data]],4,FALSE))</f>
        <v>0330</v>
      </c>
      <c r="E51" s="122" t="str">
        <f>IF(VLOOKUP(Table2[[#This Row],['#]],Table1[[#Headers],[#Data]],7,FALSE)=0,"",VLOOKUP(Table2[[#This Row],['#]],Table1[[#Headers],[#Data]],7,FALSE))</f>
        <v>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v>
      </c>
      <c r="F51" s="122" t="str">
        <f>IF(VLOOKUP(Table2[[#This Row],['#]],Table1[[#Headers],[#Data]],8,FALSE)=0,"",VLOOKUP(Table2[[#This Row],['#]],Table1[[#Headers],[#Data]],8,FALSE))</f>
        <v>Hospital</v>
      </c>
      <c r="G51" s="122" t="str">
        <f>IF(VLOOKUP(Table2[[#This Row],['#]],Table1[[#Headers],[#Data]],9,FALSE)=0,"",VLOOKUP(Table2[[#This Row],['#]],Table1[[#Headers],[#Data]],9,FALSE))</f>
        <v>Cardiovascular</v>
      </c>
      <c r="H51" s="122" t="str">
        <f>IF(VLOOKUP(Table2[[#This Row],['#]],Table1[[#Headers],[#Data]],10,FALSE)=0,"",VLOOKUP(Table2[[#This Row],['#]],Table1[[#Headers],[#Data]],10,FALSE))</f>
        <v>Outcome</v>
      </c>
      <c r="I51" s="122" t="str">
        <f>IF(VLOOKUP(Table2[[#This Row],['#]],Table1[[#Headers],[#Data]],11,FALSE)=0,"",VLOOKUP(Table2[[#This Row],['#]],Table1[[#Headers],[#Data]],11,FALSE))</f>
        <v>Adult</v>
      </c>
      <c r="J51" s="123"/>
      <c r="K51" s="124" t="str">
        <f>+IF(VLOOKUP(Table2[[#This Row],['#]],Table1[[#Headers],[#Data]],16,FALSE)=0,"",VLOOKUP(Table2[[#This Row],['#]],Table1[[#Headers],[#Data]],16,FALSE))</f>
        <v/>
      </c>
      <c r="L51" s="121" t="e">
        <f>+IF(VLOOKUP(Table2[[#This Row],['#]],Table1[[#Headers],[#Data]],47,FALSE)=0,"",VLOOKUP(Table2[[#This Row],['#]],Table1[[#Headers],[#Data]],47,FALSE))</f>
        <v>#REF!</v>
      </c>
      <c r="M51" s="38"/>
    </row>
    <row r="52" spans="1:13" ht="49.5" customHeight="1">
      <c r="A52" s="119">
        <f>'Crosswalk of OHIC Measure Sets'!A59</f>
        <v>32</v>
      </c>
      <c r="B52" s="120">
        <f>IF(VLOOKUP(Table2[[#This Row],['#]],Table1[[#Headers],[#Data]],2,FALSE)=0,"",VLOOKUP(Table2[[#This Row],['#]],Table1[[#Headers],[#Data]],2,FALSE))</f>
        <v>36</v>
      </c>
      <c r="C52" s="120" t="str">
        <f>IF(VLOOKUP(Table2[[#This Row],['#]],Table1[[#Headers],[#Data]],3,FALSE)=0,"",VLOOKUP(Table2[[#This Row],['#]],Table1[[#Headers],[#Data]],3,FALSE))</f>
        <v>HCAHPS</v>
      </c>
      <c r="D52" s="121" t="str">
        <f>IF(VLOOKUP(Table2[[#This Row],['#]],Table1[[#Headers],[#Data]],4,FALSE)=0,"",VLOOKUP(Table2[[#This Row],['#]],Table1[[#Headers],[#Data]],4,FALSE))</f>
        <v>0166</v>
      </c>
      <c r="E52" s="122" t="str">
        <f>IF(VLOOKUP(Table2[[#This Row],['#]],Table1[[#Headers],[#Data]],7,FALSE)=0,"",VLOOKUP(Table2[[#This Row],['#]],Table1[[#Headers],[#Data]],7,FALSE))</f>
        <v>27-items survey instrument with 7 domain-level composites including: communication with doctors, communication with nurses, responsiveness of hospital staff, pain control, communication about medicines, cleanliness and quiet of the hospital environment, and discharge information</v>
      </c>
      <c r="F52" s="122" t="str">
        <f>IF(VLOOKUP(Table2[[#This Row],['#]],Table1[[#Headers],[#Data]],8,FALSE)=0,"",VLOOKUP(Table2[[#This Row],['#]],Table1[[#Headers],[#Data]],8,FALSE))</f>
        <v>Hospital</v>
      </c>
      <c r="G52" s="122" t="str">
        <f>IF(VLOOKUP(Table2[[#This Row],['#]],Table1[[#Headers],[#Data]],9,FALSE)=0,"",VLOOKUP(Table2[[#This Row],['#]],Table1[[#Headers],[#Data]],9,FALSE))</f>
        <v>NA</v>
      </c>
      <c r="H52" s="122" t="str">
        <f>IF(VLOOKUP(Table2[[#This Row],['#]],Table1[[#Headers],[#Data]],10,FALSE)=0,"",VLOOKUP(Table2[[#This Row],['#]],Table1[[#Headers],[#Data]],10,FALSE))</f>
        <v>Patient Experience</v>
      </c>
      <c r="I52" s="122" t="str">
        <f>IF(VLOOKUP(Table2[[#This Row],['#]],Table1[[#Headers],[#Data]],11,FALSE)=0,"",VLOOKUP(Table2[[#This Row],['#]],Table1[[#Headers],[#Data]],11,FALSE))</f>
        <v>Adult</v>
      </c>
      <c r="J52" s="123"/>
      <c r="K52" s="124" t="str">
        <f>+IF(VLOOKUP(Table2[[#This Row],['#]],Table1[[#Headers],[#Data]],16,FALSE)=0,"",VLOOKUP(Table2[[#This Row],['#]],Table1[[#Headers],[#Data]],16,FALSE))</f>
        <v>For Contractual Use:
CMS: https://www.ahrq.gov/cahps/surveys-guidance/hospital/index.html</v>
      </c>
      <c r="L52" s="121" t="e">
        <f>+IF(VLOOKUP(Table2[[#This Row],['#]],Table1[[#Headers],[#Data]],47,FALSE)=0,"",VLOOKUP(Table2[[#This Row],['#]],Table1[[#Headers],[#Data]],47,FALSE))</f>
        <v>#REF!</v>
      </c>
      <c r="M52" s="38"/>
    </row>
    <row r="53" spans="1:13" ht="49.5" customHeight="1">
      <c r="A53" s="119">
        <f>'Crosswalk of OHIC Measure Sets'!A60</f>
        <v>45</v>
      </c>
      <c r="B53" s="120">
        <f>IF(VLOOKUP(Table2[[#This Row],['#]],Table1[[#Headers],[#Data]],2,FALSE)=0,"",VLOOKUP(Table2[[#This Row],['#]],Table1[[#Headers],[#Data]],2,FALSE))</f>
        <v>37</v>
      </c>
      <c r="C53" s="120" t="str">
        <f>IF(VLOOKUP(Table2[[#This Row],['#]],Table1[[#Headers],[#Data]],3,FALSE)=0,"",VLOOKUP(Table2[[#This Row],['#]],Table1[[#Headers],[#Data]],3,FALSE))</f>
        <v>Hospital-wide Readmit (READM-30-HOSP-WIDE)</v>
      </c>
      <c r="D53" s="121" t="str">
        <f>IF(VLOOKUP(Table2[[#This Row],['#]],Table1[[#Headers],[#Data]],4,FALSE)=0,"",VLOOKUP(Table2[[#This Row],['#]],Table1[[#Headers],[#Data]],4,FALSE))</f>
        <v>1789</v>
      </c>
      <c r="E53" s="122" t="str">
        <f>IF(VLOOKUP(Table2[[#This Row],['#]],Table1[[#Headers],[#Data]],7,FALSE)=0,"",VLOOKUP(Table2[[#This Row],['#]],Table1[[#Headers],[#Data]],7,FALSE))</f>
        <v>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v>
      </c>
      <c r="F53" s="122" t="str">
        <f>IF(VLOOKUP(Table2[[#This Row],['#]],Table1[[#Headers],[#Data]],8,FALSE)=0,"",VLOOKUP(Table2[[#This Row],['#]],Table1[[#Headers],[#Data]],8,FALSE))</f>
        <v>Hospital</v>
      </c>
      <c r="G53" s="122" t="str">
        <f>IF(VLOOKUP(Table2[[#This Row],['#]],Table1[[#Headers],[#Data]],9,FALSE)=0,"",VLOOKUP(Table2[[#This Row],['#]],Table1[[#Headers],[#Data]],9,FALSE))</f>
        <v>Patient Safety</v>
      </c>
      <c r="H53" s="122" t="str">
        <f>IF(VLOOKUP(Table2[[#This Row],['#]],Table1[[#Headers],[#Data]],10,FALSE)=0,"",VLOOKUP(Table2[[#This Row],['#]],Table1[[#Headers],[#Data]],10,FALSE))</f>
        <v>Outcome</v>
      </c>
      <c r="I53" s="122" t="str">
        <f>IF(VLOOKUP(Table2[[#This Row],['#]],Table1[[#Headers],[#Data]],11,FALSE)=0,"",VLOOKUP(Table2[[#This Row],['#]],Table1[[#Headers],[#Data]],11,FALSE))</f>
        <v>Adult</v>
      </c>
      <c r="J53" s="123"/>
      <c r="K53" s="124" t="str">
        <f>+IF(VLOOKUP(Table2[[#This Row],['#]],Table1[[#Headers],[#Data]],16,FALSE)=0,"",VLOOKUP(Table2[[#This Row],['#]],Table1[[#Headers],[#Data]],16,FALSE))</f>
        <v>For Contractual Use:
CMS: https://www.qualitynet.org/files/5eaaf4bde8ffc8001f999243?filename=2020_HWR_MU_SpecsReport.pdf</v>
      </c>
      <c r="L53" s="121" t="e">
        <f>+IF(VLOOKUP(Table2[[#This Row],['#]],Table1[[#Headers],[#Data]],47,FALSE)=0,"",VLOOKUP(Table2[[#This Row],['#]],Table1[[#Headers],[#Data]],47,FALSE))</f>
        <v>#REF!</v>
      </c>
      <c r="M53" s="38"/>
    </row>
    <row r="54" spans="1:13" ht="49.5" customHeight="1">
      <c r="A54" s="119">
        <f>'Crosswalk of OHIC Measure Sets'!A61</f>
        <v>0</v>
      </c>
      <c r="B54" s="120" t="e">
        <f>IF(VLOOKUP(Table2[[#This Row],['#]],Table1[[#Headers],[#Data]],2,FALSE)=0,"",VLOOKUP(Table2[[#This Row],['#]],Table1[[#Headers],[#Data]],2,FALSE))</f>
        <v>#N/A</v>
      </c>
      <c r="C54" s="120" t="e">
        <f>IF(VLOOKUP(Table2[[#This Row],['#]],Table1[[#Headers],[#Data]],3,FALSE)=0,"",VLOOKUP(Table2[[#This Row],['#]],Table1[[#Headers],[#Data]],3,FALSE))</f>
        <v>#N/A</v>
      </c>
      <c r="D54" s="121" t="e">
        <f>IF(VLOOKUP(Table2[[#This Row],['#]],Table1[[#Headers],[#Data]],4,FALSE)=0,"",VLOOKUP(Table2[[#This Row],['#]],Table1[[#Headers],[#Data]],4,FALSE))</f>
        <v>#N/A</v>
      </c>
      <c r="E54" s="122" t="e">
        <f>IF(VLOOKUP(Table2[[#This Row],['#]],Table1[[#Headers],[#Data]],7,FALSE)=0,"",VLOOKUP(Table2[[#This Row],['#]],Table1[[#Headers],[#Data]],7,FALSE))</f>
        <v>#N/A</v>
      </c>
      <c r="F54" s="122" t="e">
        <f>IF(VLOOKUP(Table2[[#This Row],['#]],Table1[[#Headers],[#Data]],8,FALSE)=0,"",VLOOKUP(Table2[[#This Row],['#]],Table1[[#Headers],[#Data]],8,FALSE))</f>
        <v>#N/A</v>
      </c>
      <c r="G54" s="122" t="e">
        <f>IF(VLOOKUP(Table2[[#This Row],['#]],Table1[[#Headers],[#Data]],9,FALSE)=0,"",VLOOKUP(Table2[[#This Row],['#]],Table1[[#Headers],[#Data]],9,FALSE))</f>
        <v>#N/A</v>
      </c>
      <c r="H54" s="122" t="e">
        <f>IF(VLOOKUP(Table2[[#This Row],['#]],Table1[[#Headers],[#Data]],10,FALSE)=0,"",VLOOKUP(Table2[[#This Row],['#]],Table1[[#Headers],[#Data]],10,FALSE))</f>
        <v>#N/A</v>
      </c>
      <c r="I54" s="122" t="e">
        <f>IF(VLOOKUP(Table2[[#This Row],['#]],Table1[[#Headers],[#Data]],11,FALSE)=0,"",VLOOKUP(Table2[[#This Row],['#]],Table1[[#Headers],[#Data]],11,FALSE))</f>
        <v>#N/A</v>
      </c>
      <c r="J54" s="123"/>
      <c r="K54" s="124" t="e">
        <f>+IF(VLOOKUP(Table2[[#This Row],['#]],Table1[[#Headers],[#Data]],16,FALSE)=0,"",VLOOKUP(Table2[[#This Row],['#]],Table1[[#Headers],[#Data]],16,FALSE))</f>
        <v>#N/A</v>
      </c>
      <c r="L54" s="121" t="e">
        <f>+IF(VLOOKUP(Table2[[#This Row],['#]],Table1[[#Headers],[#Data]],47,FALSE)=0,"",VLOOKUP(Table2[[#This Row],['#]],Table1[[#Headers],[#Data]],47,FALSE))</f>
        <v>#N/A</v>
      </c>
      <c r="M54" s="38"/>
    </row>
    <row r="55" spans="1:13" ht="49.5" customHeight="1">
      <c r="A55" s="119">
        <f>'Crosswalk of OHIC Measure Sets'!A62</f>
        <v>0</v>
      </c>
      <c r="B55" s="120" t="e">
        <f>IF(VLOOKUP(Table2[[#This Row],['#]],Table1[[#Headers],[#Data]],2,FALSE)=0,"",VLOOKUP(Table2[[#This Row],['#]],Table1[[#Headers],[#Data]],2,FALSE))</f>
        <v>#N/A</v>
      </c>
      <c r="C55" s="120" t="e">
        <f>IF(VLOOKUP(Table2[[#This Row],['#]],Table1[[#Headers],[#Data]],3,FALSE)=0,"",VLOOKUP(Table2[[#This Row],['#]],Table1[[#Headers],[#Data]],3,FALSE))</f>
        <v>#N/A</v>
      </c>
      <c r="D55" s="121" t="e">
        <f>IF(VLOOKUP(Table2[[#This Row],['#]],Table1[[#Headers],[#Data]],4,FALSE)=0,"",VLOOKUP(Table2[[#This Row],['#]],Table1[[#Headers],[#Data]],4,FALSE))</f>
        <v>#N/A</v>
      </c>
      <c r="E55" s="122" t="e">
        <f>IF(VLOOKUP(Table2[[#This Row],['#]],Table1[[#Headers],[#Data]],7,FALSE)=0,"",VLOOKUP(Table2[[#This Row],['#]],Table1[[#Headers],[#Data]],7,FALSE))</f>
        <v>#N/A</v>
      </c>
      <c r="F55" s="122" t="e">
        <f>IF(VLOOKUP(Table2[[#This Row],['#]],Table1[[#Headers],[#Data]],8,FALSE)=0,"",VLOOKUP(Table2[[#This Row],['#]],Table1[[#Headers],[#Data]],8,FALSE))</f>
        <v>#N/A</v>
      </c>
      <c r="G55" s="122" t="e">
        <f>IF(VLOOKUP(Table2[[#This Row],['#]],Table1[[#Headers],[#Data]],9,FALSE)=0,"",VLOOKUP(Table2[[#This Row],['#]],Table1[[#Headers],[#Data]],9,FALSE))</f>
        <v>#N/A</v>
      </c>
      <c r="H55" s="122" t="e">
        <f>IF(VLOOKUP(Table2[[#This Row],['#]],Table1[[#Headers],[#Data]],10,FALSE)=0,"",VLOOKUP(Table2[[#This Row],['#]],Table1[[#Headers],[#Data]],10,FALSE))</f>
        <v>#N/A</v>
      </c>
      <c r="I55" s="122" t="e">
        <f>IF(VLOOKUP(Table2[[#This Row],['#]],Table1[[#Headers],[#Data]],11,FALSE)=0,"",VLOOKUP(Table2[[#This Row],['#]],Table1[[#Headers],[#Data]],11,FALSE))</f>
        <v>#N/A</v>
      </c>
      <c r="J55" s="123"/>
      <c r="K55" s="124" t="e">
        <f>+IF(VLOOKUP(Table2[[#This Row],['#]],Table1[[#Headers],[#Data]],16,FALSE)=0,"",VLOOKUP(Table2[[#This Row],['#]],Table1[[#Headers],[#Data]],16,FALSE))</f>
        <v>#N/A</v>
      </c>
      <c r="L55" s="121" t="e">
        <f>+IF(VLOOKUP(Table2[[#This Row],['#]],Table1[[#Headers],[#Data]],47,FALSE)=0,"",VLOOKUP(Table2[[#This Row],['#]],Table1[[#Headers],[#Data]],47,FALSE))</f>
        <v>#N/A</v>
      </c>
      <c r="M55" s="38"/>
    </row>
    <row r="56" spans="1:13" ht="49.5" customHeight="1">
      <c r="A56" s="119">
        <f>'Crosswalk of OHIC Measure Sets'!A63</f>
        <v>60</v>
      </c>
      <c r="B56" s="120">
        <f>IF(VLOOKUP(Table2[[#This Row],['#]],Table1[[#Headers],[#Data]],2,FALSE)=0,"",VLOOKUP(Table2[[#This Row],['#]],Table1[[#Headers],[#Data]],2,FALSE))</f>
        <v>40</v>
      </c>
      <c r="C56" s="120" t="str">
        <f>IF(VLOOKUP(Table2[[#This Row],['#]],Table1[[#Headers],[#Data]],3,FALSE)=0,"",VLOOKUP(Table2[[#This Row],['#]],Table1[[#Headers],[#Data]],3,FALSE))</f>
        <v>Immunizations for Adolescents (Combo 2)</v>
      </c>
      <c r="D56" s="121" t="str">
        <f>IF(VLOOKUP(Table2[[#This Row],['#]],Table1[[#Headers],[#Data]],4,FALSE)=0,"",VLOOKUP(Table2[[#This Row],['#]],Table1[[#Headers],[#Data]],4,FALSE))</f>
        <v>1407</v>
      </c>
      <c r="E56" s="122" t="str">
        <f>IF(VLOOKUP(Table2[[#This Row],['#]],Table1[[#Headers],[#Data]],7,FALSE)=0,"",VLOOKUP(Table2[[#This Row],['#]],Table1[[#Headers],[#Data]],7,FALSE))</f>
        <v>Percentage of adolescents 13 years of age who had the recommended immunizations (meningococcal vaccine and one tetanus, diphtheria toxoids and acellular pertussis vaccine (Tdap) or one tetanus, diphtheria toxoids vaccine (Td)) by their 13th birthday.</v>
      </c>
      <c r="F56" s="122" t="str">
        <f>IF(VLOOKUP(Table2[[#This Row],['#]],Table1[[#Headers],[#Data]],8,FALSE)=0,"",VLOOKUP(Table2[[#This Row],['#]],Table1[[#Headers],[#Data]],8,FALSE))</f>
        <v>Prevention/ Early Detection</v>
      </c>
      <c r="G56" s="122" t="str">
        <f>IF(VLOOKUP(Table2[[#This Row],['#]],Table1[[#Headers],[#Data]],9,FALSE)=0,"",VLOOKUP(Table2[[#This Row],['#]],Table1[[#Headers],[#Data]],9,FALSE))</f>
        <v>Infectious Disease</v>
      </c>
      <c r="H56" s="122" t="str">
        <f>IF(VLOOKUP(Table2[[#This Row],['#]],Table1[[#Headers],[#Data]],10,FALSE)=0,"",VLOOKUP(Table2[[#This Row],['#]],Table1[[#Headers],[#Data]],10,FALSE))</f>
        <v>Process</v>
      </c>
      <c r="I56" s="122" t="str">
        <f>IF(VLOOKUP(Table2[[#This Row],['#]],Table1[[#Headers],[#Data]],11,FALSE)=0,"",VLOOKUP(Table2[[#This Row],['#]],Table1[[#Headers],[#Data]],11,FALSE))</f>
        <v>Adolescent</v>
      </c>
      <c r="J56" s="123"/>
      <c r="K56" s="124" t="str">
        <f>+IF(VLOOKUP(Table2[[#This Row],['#]],Table1[[#Headers],[#Data]],16,FALSE)=0,"",VLOOKUP(Table2[[#This Row],['#]],Table1[[#Headers],[#Data]],16,FALSE))</f>
        <v>For Contractual Use:
HEDIS*: IMA (Combo 2 rate)</v>
      </c>
      <c r="L56" s="121" t="e">
        <f>+IF(VLOOKUP(Table2[[#This Row],['#]],Table1[[#Headers],[#Data]],47,FALSE)=0,"",VLOOKUP(Table2[[#This Row],['#]],Table1[[#Headers],[#Data]],47,FALSE))</f>
        <v>#REF!</v>
      </c>
      <c r="M56" s="38"/>
    </row>
    <row r="57" spans="1:13" ht="49.5" customHeight="1">
      <c r="A57" s="119">
        <f>'Crosswalk of OHIC Measure Sets'!A64</f>
        <v>21</v>
      </c>
      <c r="B57" s="120">
        <f>IF(VLOOKUP(Table2[[#This Row],['#]],Table1[[#Headers],[#Data]],2,FALSE)=0,"",VLOOKUP(Table2[[#This Row],['#]],Table1[[#Headers],[#Data]],2,FALSE))</f>
        <v>41</v>
      </c>
      <c r="C57" s="120" t="str">
        <f>IF(VLOOKUP(Table2[[#This Row],['#]],Table1[[#Headers],[#Data]],3,FALSE)=0,"",VLOOKUP(Table2[[#This Row],['#]],Table1[[#Headers],[#Data]],3,FALSE))</f>
        <v>Initiation and Engagement of Alcohol and Other Drug Abuse or Dependence Treatment</v>
      </c>
      <c r="D57" s="121" t="str">
        <f>IF(VLOOKUP(Table2[[#This Row],['#]],Table1[[#Headers],[#Data]],4,FALSE)=0,"",VLOOKUP(Table2[[#This Row],['#]],Table1[[#Headers],[#Data]],4,FALSE))</f>
        <v>0004</v>
      </c>
      <c r="E57" s="122" t="str">
        <f>IF(VLOOKUP(Table2[[#This Row],['#]],Table1[[#Headers],[#Data]],7,FALSE)=0,"",VLOOKUP(Table2[[#This Row],['#]],Table1[[#Headers],[#Data]],7,FALSE))</f>
        <v>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v>
      </c>
      <c r="F57" s="122" t="str">
        <f>IF(VLOOKUP(Table2[[#This Row],['#]],Table1[[#Headers],[#Data]],8,FALSE)=0,"",VLOOKUP(Table2[[#This Row],['#]],Table1[[#Headers],[#Data]],8,FALSE))</f>
        <v>Chronic Illness Care</v>
      </c>
      <c r="G57" s="122" t="str">
        <f>IF(VLOOKUP(Table2[[#This Row],['#]],Table1[[#Headers],[#Data]],9,FALSE)=0,"",VLOOKUP(Table2[[#This Row],['#]],Table1[[#Headers],[#Data]],9,FALSE))</f>
        <v>Substance Abuse</v>
      </c>
      <c r="H57" s="122" t="str">
        <f>IF(VLOOKUP(Table2[[#This Row],['#]],Table1[[#Headers],[#Data]],10,FALSE)=0,"",VLOOKUP(Table2[[#This Row],['#]],Table1[[#Headers],[#Data]],10,FALSE))</f>
        <v>Process</v>
      </c>
      <c r="I57" s="122" t="str">
        <f>IF(VLOOKUP(Table2[[#This Row],['#]],Table1[[#Headers],[#Data]],11,FALSE)=0,"",VLOOKUP(Table2[[#This Row],['#]],Table1[[#Headers],[#Data]],11,FALSE))</f>
        <v>Adolescent and Adult</v>
      </c>
      <c r="J57" s="123"/>
      <c r="K57" s="124" t="str">
        <f>+IF(VLOOKUP(Table2[[#This Row],['#]],Table1[[#Headers],[#Data]],16,FALSE)=0,"",VLOOKUP(Table2[[#This Row],['#]],Table1[[#Headers],[#Data]],16,FALSE))</f>
        <v>For Contractual Use:
HEDIS*: IET</v>
      </c>
      <c r="L57" s="121" t="e">
        <f>+IF(VLOOKUP(Table2[[#This Row],['#]],Table1[[#Headers],[#Data]],47,FALSE)=0,"",VLOOKUP(Table2[[#This Row],['#]],Table1[[#Headers],[#Data]],47,FALSE))</f>
        <v>#REF!</v>
      </c>
      <c r="M57" s="38"/>
    </row>
    <row r="58" spans="1:13" ht="49.5" customHeight="1">
      <c r="A58" s="119">
        <f>'Crosswalk of OHIC Measure Sets'!A65</f>
        <v>70</v>
      </c>
      <c r="B58" s="120" t="str">
        <f>IF(VLOOKUP(Table2[[#This Row],['#]],Table1[[#Headers],[#Data]],2,FALSE)=0,"",VLOOKUP(Table2[[#This Row],['#]],Table1[[#Headers],[#Data]],2,FALSE))</f>
        <v/>
      </c>
      <c r="C58" s="120" t="str">
        <f>IF(VLOOKUP(Table2[[#This Row],['#]],Table1[[#Headers],[#Data]],3,FALSE)=0,"",VLOOKUP(Table2[[#This Row],['#]],Table1[[#Headers],[#Data]],3,FALSE))</f>
        <v>Interpregnancy Interval (Contraceptive) Counseling</v>
      </c>
      <c r="D58" s="121" t="str">
        <f>IF(VLOOKUP(Table2[[#This Row],['#]],Table1[[#Headers],[#Data]],4,FALSE)=0,"",VLOOKUP(Table2[[#This Row],['#]],Table1[[#Headers],[#Data]],4,FALSE))</f>
        <v>NA</v>
      </c>
      <c r="E58" s="122" t="str">
        <f>IF(VLOOKUP(Table2[[#This Row],['#]],Table1[[#Headers],[#Data]],7,FALSE)=0,"",VLOOKUP(Table2[[#This Row],['#]],Table1[[#Headers],[#Data]],7,FALSE))</f>
        <v>Percentage of postpartum women who have documentation of contraceptive counseling</v>
      </c>
      <c r="F58" s="122" t="str">
        <f>IF(VLOOKUP(Table2[[#This Row],['#]],Table1[[#Headers],[#Data]],8,FALSE)=0,"",VLOOKUP(Table2[[#This Row],['#]],Table1[[#Headers],[#Data]],8,FALSE))</f>
        <v>Prevention</v>
      </c>
      <c r="G58" s="122" t="str">
        <f>IF(VLOOKUP(Table2[[#This Row],['#]],Table1[[#Headers],[#Data]],9,FALSE)=0,"",VLOOKUP(Table2[[#This Row],['#]],Table1[[#Headers],[#Data]],9,FALSE))</f>
        <v>Pregnancy</v>
      </c>
      <c r="H58" s="122" t="str">
        <f>IF(VLOOKUP(Table2[[#This Row],['#]],Table1[[#Headers],[#Data]],10,FALSE)=0,"",VLOOKUP(Table2[[#This Row],['#]],Table1[[#Headers],[#Data]],10,FALSE))</f>
        <v>Process</v>
      </c>
      <c r="I58" s="122" t="str">
        <f>IF(VLOOKUP(Table2[[#This Row],['#]],Table1[[#Headers],[#Data]],11,FALSE)=0,"",VLOOKUP(Table2[[#This Row],['#]],Table1[[#Headers],[#Data]],11,FALSE))</f>
        <v>Adult</v>
      </c>
      <c r="J58" s="123"/>
      <c r="K58" s="124" t="str">
        <f>+IF(VLOOKUP(Table2[[#This Row],['#]],Table1[[#Headers],[#Data]],16,FALSE)=0,"",VLOOKUP(Table2[[#This Row],['#]],Table1[[#Headers],[#Data]],16,FALSE))</f>
        <v/>
      </c>
      <c r="L58" s="121" t="e">
        <f>+IF(VLOOKUP(Table2[[#This Row],['#]],Table1[[#Headers],[#Data]],47,FALSE)=0,"",VLOOKUP(Table2[[#This Row],['#]],Table1[[#Headers],[#Data]],47,FALSE))</f>
        <v>#REF!</v>
      </c>
      <c r="M58" s="38"/>
    </row>
    <row r="59" spans="1:13" ht="49.5" customHeight="1">
      <c r="A59" s="119">
        <f>'Crosswalk of OHIC Measure Sets'!A66</f>
        <v>64</v>
      </c>
      <c r="B59" s="120">
        <f>IF(VLOOKUP(Table2[[#This Row],['#]],Table1[[#Headers],[#Data]],2,FALSE)=0,"",VLOOKUP(Table2[[#This Row],['#]],Table1[[#Headers],[#Data]],2,FALSE))</f>
        <v>42</v>
      </c>
      <c r="C59" s="120" t="str">
        <f>IF(VLOOKUP(Table2[[#This Row],['#]],Table1[[#Headers],[#Data]],3,FALSE)=0,"",VLOOKUP(Table2[[#This Row],['#]],Table1[[#Headers],[#Data]],3,FALSE))</f>
        <v>Inpatient Visits per 1,000 (Inpatient Utilization - General Hospital/Acute)</v>
      </c>
      <c r="D59" s="121" t="str">
        <f>IF(VLOOKUP(Table2[[#This Row],['#]],Table1[[#Headers],[#Data]],4,FALSE)=0,"",VLOOKUP(Table2[[#This Row],['#]],Table1[[#Headers],[#Data]],4,FALSE))</f>
        <v>NA</v>
      </c>
      <c r="E59" s="122" t="str">
        <f>IF(VLOOKUP(Table2[[#This Row],['#]],Table1[[#Headers],[#Data]],7,FALSE)=0,"",VLOOKUP(Table2[[#This Row],['#]],Table1[[#Headers],[#Data]],7,FALSE))</f>
        <v>This measure summarizes utilization of acute inpatient care and services in the following categories:
-Total inpatient
-Maternity
-Surgery
-Medicine</v>
      </c>
      <c r="F59" s="122" t="str">
        <f>IF(VLOOKUP(Table2[[#This Row],['#]],Table1[[#Headers],[#Data]],8,FALSE)=0,"",VLOOKUP(Table2[[#This Row],['#]],Table1[[#Headers],[#Data]],8,FALSE))</f>
        <v>Population Health</v>
      </c>
      <c r="G59" s="122" t="str">
        <f>IF(VLOOKUP(Table2[[#This Row],['#]],Table1[[#Headers],[#Data]],9,FALSE)=0,"",VLOOKUP(Table2[[#This Row],['#]],Table1[[#Headers],[#Data]],9,FALSE))</f>
        <v>NA</v>
      </c>
      <c r="H59" s="122" t="str">
        <f>IF(VLOOKUP(Table2[[#This Row],['#]],Table1[[#Headers],[#Data]],10,FALSE)=0,"",VLOOKUP(Table2[[#This Row],['#]],Table1[[#Headers],[#Data]],10,FALSE))</f>
        <v>Cost/ Resource Use</v>
      </c>
      <c r="I59" s="122" t="str">
        <f>IF(VLOOKUP(Table2[[#This Row],['#]],Table1[[#Headers],[#Data]],11,FALSE)=0,"",VLOOKUP(Table2[[#This Row],['#]],Table1[[#Headers],[#Data]],11,FALSE))</f>
        <v>Adult</v>
      </c>
      <c r="J59" s="123"/>
      <c r="K59" s="124" t="str">
        <f>+IF(VLOOKUP(Table2[[#This Row],['#]],Table1[[#Headers],[#Data]],16,FALSE)=0,"",VLOOKUP(Table2[[#This Row],['#]],Table1[[#Headers],[#Data]],16,FALSE))</f>
        <v xml:space="preserve">For Contractual Use:
CTC: </v>
      </c>
      <c r="L59" s="121" t="e">
        <f>+IF(VLOOKUP(Table2[[#This Row],['#]],Table1[[#Headers],[#Data]],47,FALSE)=0,"",VLOOKUP(Table2[[#This Row],['#]],Table1[[#Headers],[#Data]],47,FALSE))</f>
        <v>#REF!</v>
      </c>
      <c r="M59" s="38"/>
    </row>
    <row r="60" spans="1:13" ht="49.5" customHeight="1">
      <c r="A60" s="119">
        <f>'Crosswalk of OHIC Measure Sets'!A67</f>
        <v>0</v>
      </c>
      <c r="B60" s="120" t="e">
        <f>IF(VLOOKUP(Table2[[#This Row],['#]],Table1[[#Headers],[#Data]],2,FALSE)=0,"",VLOOKUP(Table2[[#This Row],['#]],Table1[[#Headers],[#Data]],2,FALSE))</f>
        <v>#N/A</v>
      </c>
      <c r="C60" s="120" t="e">
        <f>IF(VLOOKUP(Table2[[#This Row],['#]],Table1[[#Headers],[#Data]],3,FALSE)=0,"",VLOOKUP(Table2[[#This Row],['#]],Table1[[#Headers],[#Data]],3,FALSE))</f>
        <v>#N/A</v>
      </c>
      <c r="D60" s="121" t="e">
        <f>IF(VLOOKUP(Table2[[#This Row],['#]],Table1[[#Headers],[#Data]],4,FALSE)=0,"",VLOOKUP(Table2[[#This Row],['#]],Table1[[#Headers],[#Data]],4,FALSE))</f>
        <v>#N/A</v>
      </c>
      <c r="E60" s="122" t="e">
        <f>IF(VLOOKUP(Table2[[#This Row],['#]],Table1[[#Headers],[#Data]],7,FALSE)=0,"",VLOOKUP(Table2[[#This Row],['#]],Table1[[#Headers],[#Data]],7,FALSE))</f>
        <v>#N/A</v>
      </c>
      <c r="F60" s="122" t="e">
        <f>IF(VLOOKUP(Table2[[#This Row],['#]],Table1[[#Headers],[#Data]],8,FALSE)=0,"",VLOOKUP(Table2[[#This Row],['#]],Table1[[#Headers],[#Data]],8,FALSE))</f>
        <v>#N/A</v>
      </c>
      <c r="G60" s="122" t="e">
        <f>IF(VLOOKUP(Table2[[#This Row],['#]],Table1[[#Headers],[#Data]],9,FALSE)=0,"",VLOOKUP(Table2[[#This Row],['#]],Table1[[#Headers],[#Data]],9,FALSE))</f>
        <v>#N/A</v>
      </c>
      <c r="H60" s="122" t="e">
        <f>IF(VLOOKUP(Table2[[#This Row],['#]],Table1[[#Headers],[#Data]],10,FALSE)=0,"",VLOOKUP(Table2[[#This Row],['#]],Table1[[#Headers],[#Data]],10,FALSE))</f>
        <v>#N/A</v>
      </c>
      <c r="I60" s="122" t="e">
        <f>IF(VLOOKUP(Table2[[#This Row],['#]],Table1[[#Headers],[#Data]],11,FALSE)=0,"",VLOOKUP(Table2[[#This Row],['#]],Table1[[#Headers],[#Data]],11,FALSE))</f>
        <v>#N/A</v>
      </c>
      <c r="J60" s="123"/>
      <c r="K60" s="124" t="e">
        <f>+IF(VLOOKUP(Table2[[#This Row],['#]],Table1[[#Headers],[#Data]],16,FALSE)=0,"",VLOOKUP(Table2[[#This Row],['#]],Table1[[#Headers],[#Data]],16,FALSE))</f>
        <v>#N/A</v>
      </c>
      <c r="L60" s="121" t="e">
        <f>+IF(VLOOKUP(Table2[[#This Row],['#]],Table1[[#Headers],[#Data]],47,FALSE)=0,"",VLOOKUP(Table2[[#This Row],['#]],Table1[[#Headers],[#Data]],47,FALSE))</f>
        <v>#N/A</v>
      </c>
      <c r="M60" s="38"/>
    </row>
    <row r="61" spans="1:13" ht="49.5" customHeight="1">
      <c r="A61" s="119">
        <f>'Crosswalk of OHIC Measure Sets'!A68</f>
        <v>61</v>
      </c>
      <c r="B61" s="120">
        <f>IF(VLOOKUP(Table2[[#This Row],['#]],Table1[[#Headers],[#Data]],2,FALSE)=0,"",VLOOKUP(Table2[[#This Row],['#]],Table1[[#Headers],[#Data]],2,FALSE))</f>
        <v>44</v>
      </c>
      <c r="C61" s="120" t="str">
        <f>IF(VLOOKUP(Table2[[#This Row],['#]],Table1[[#Headers],[#Data]],3,FALSE)=0,"",VLOOKUP(Table2[[#This Row],['#]],Table1[[#Headers],[#Data]],3,FALSE))</f>
        <v>Lead Screening in Children</v>
      </c>
      <c r="D61" s="121" t="str">
        <f>IF(VLOOKUP(Table2[[#This Row],['#]],Table1[[#Headers],[#Data]],4,FALSE)=0,"",VLOOKUP(Table2[[#This Row],['#]],Table1[[#Headers],[#Data]],4,FALSE))</f>
        <v>NA</v>
      </c>
      <c r="E61" s="122" t="str">
        <f>IF(VLOOKUP(Table2[[#This Row],['#]],Table1[[#Headers],[#Data]],7,FALSE)=0,"",VLOOKUP(Table2[[#This Row],['#]],Table1[[#Headers],[#Data]],7,FALSE))</f>
        <v>Percentage of children two years of age who had one or more capillary or venous lead blood tests for lead poisoning by their second birthday</v>
      </c>
      <c r="F61" s="122" t="str">
        <f>IF(VLOOKUP(Table2[[#This Row],['#]],Table1[[#Headers],[#Data]],8,FALSE)=0,"",VLOOKUP(Table2[[#This Row],['#]],Table1[[#Headers],[#Data]],8,FALSE))</f>
        <v>Prevention</v>
      </c>
      <c r="G61" s="122" t="str">
        <f>IF(VLOOKUP(Table2[[#This Row],['#]],Table1[[#Headers],[#Data]],9,FALSE)=0,"",VLOOKUP(Table2[[#This Row],['#]],Table1[[#Headers],[#Data]],9,FALSE))</f>
        <v>NA</v>
      </c>
      <c r="H61" s="122" t="str">
        <f>IF(VLOOKUP(Table2[[#This Row],['#]],Table1[[#Headers],[#Data]],10,FALSE)=0,"",VLOOKUP(Table2[[#This Row],['#]],Table1[[#Headers],[#Data]],10,FALSE))</f>
        <v>Process</v>
      </c>
      <c r="I61" s="122" t="str">
        <f>IF(VLOOKUP(Table2[[#This Row],['#]],Table1[[#Headers],[#Data]],11,FALSE)=0,"",VLOOKUP(Table2[[#This Row],['#]],Table1[[#Headers],[#Data]],11,FALSE))</f>
        <v>Pediatric</v>
      </c>
      <c r="J61" s="123"/>
      <c r="K61" s="124" t="str">
        <f>+IF(VLOOKUP(Table2[[#This Row],['#]],Table1[[#Headers],[#Data]],16,FALSE)=0,"",VLOOKUP(Table2[[#This Row],['#]],Table1[[#Headers],[#Data]],16,FALSE))</f>
        <v>For Contractual Use:
HEDIS*: LSC</v>
      </c>
      <c r="L61" s="121" t="e">
        <f>+IF(VLOOKUP(Table2[[#This Row],['#]],Table1[[#Headers],[#Data]],47,FALSE)=0,"",VLOOKUP(Table2[[#This Row],['#]],Table1[[#Headers],[#Data]],47,FALSE))</f>
        <v>#REF!</v>
      </c>
      <c r="M61" s="38"/>
    </row>
    <row r="62" spans="1:13" ht="49.5" customHeight="1">
      <c r="A62" s="119">
        <f>'Crosswalk of OHIC Measure Sets'!A69</f>
        <v>31</v>
      </c>
      <c r="B62" s="120" t="str">
        <f>IF(VLOOKUP(Table2[[#This Row],['#]],Table1[[#Headers],[#Data]],2,FALSE)=0,"",VLOOKUP(Table2[[#This Row],['#]],Table1[[#Headers],[#Data]],2,FALSE))</f>
        <v/>
      </c>
      <c r="C62" s="120" t="str">
        <f>IF(VLOOKUP(Table2[[#This Row],['#]],Table1[[#Headers],[#Data]],3,FALSE)=0,"",VLOOKUP(Table2[[#This Row],['#]],Table1[[#Headers],[#Data]],3,FALSE))</f>
        <v>Medication Management for People with Asthma</v>
      </c>
      <c r="D62" s="121" t="str">
        <f>IF(VLOOKUP(Table2[[#This Row],['#]],Table1[[#Headers],[#Data]],4,FALSE)=0,"",VLOOKUP(Table2[[#This Row],['#]],Table1[[#Headers],[#Data]],4,FALSE))</f>
        <v>NA</v>
      </c>
      <c r="E62" s="122" t="str">
        <f>IF(VLOOKUP(Table2[[#This Row],['#]],Table1[[#Headers],[#Data]],7,FALSE)=0,"",VLOOKUP(Table2[[#This Row],['#]],Table1[[#Headers],[#Data]],7,FALSE))</f>
        <v>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v>
      </c>
      <c r="F62" s="122" t="str">
        <f>IF(VLOOKUP(Table2[[#This Row],['#]],Table1[[#Headers],[#Data]],8,FALSE)=0,"",VLOOKUP(Table2[[#This Row],['#]],Table1[[#Headers],[#Data]],8,FALSE))</f>
        <v>Medication Management</v>
      </c>
      <c r="G62" s="122" t="str">
        <f>IF(VLOOKUP(Table2[[#This Row],['#]],Table1[[#Headers],[#Data]],9,FALSE)=0,"",VLOOKUP(Table2[[#This Row],['#]],Table1[[#Headers],[#Data]],9,FALSE))</f>
        <v>Respiratory</v>
      </c>
      <c r="H62" s="122" t="str">
        <f>IF(VLOOKUP(Table2[[#This Row],['#]],Table1[[#Headers],[#Data]],10,FALSE)=0,"",VLOOKUP(Table2[[#This Row],['#]],Table1[[#Headers],[#Data]],10,FALSE))</f>
        <v>Process</v>
      </c>
      <c r="I62" s="122" t="str">
        <f>IF(VLOOKUP(Table2[[#This Row],['#]],Table1[[#Headers],[#Data]],11,FALSE)=0,"",VLOOKUP(Table2[[#This Row],['#]],Table1[[#Headers],[#Data]],11,FALSE))</f>
        <v>All Ages</v>
      </c>
      <c r="J62" s="123"/>
      <c r="K62" s="124" t="str">
        <f>+IF(VLOOKUP(Table2[[#This Row],['#]],Table1[[#Headers],[#Data]],16,FALSE)=0,"",VLOOKUP(Table2[[#This Row],['#]],Table1[[#Headers],[#Data]],16,FALSE))</f>
        <v/>
      </c>
      <c r="L62" s="121" t="e">
        <f>+IF(VLOOKUP(Table2[[#This Row],['#]],Table1[[#Headers],[#Data]],47,FALSE)=0,"",VLOOKUP(Table2[[#This Row],['#]],Table1[[#Headers],[#Data]],47,FALSE))</f>
        <v>#REF!</v>
      </c>
      <c r="M62" s="38"/>
    </row>
    <row r="63" spans="1:13" ht="49.5" customHeight="1">
      <c r="A63" s="119">
        <f>'Crosswalk of OHIC Measure Sets'!A70</f>
        <v>26</v>
      </c>
      <c r="B63" s="120" t="str">
        <f>IF(VLOOKUP(Table2[[#This Row],['#]],Table1[[#Headers],[#Data]],2,FALSE)=0,"",VLOOKUP(Table2[[#This Row],['#]],Table1[[#Headers],[#Data]],2,FALSE))</f>
        <v/>
      </c>
      <c r="C63" s="120" t="str">
        <f>IF(VLOOKUP(Table2[[#This Row],['#]],Table1[[#Headers],[#Data]],3,FALSE)=0,"",VLOOKUP(Table2[[#This Row],['#]],Table1[[#Headers],[#Data]],3,FALSE))</f>
        <v>Medication Reconciliation Post-Discharge</v>
      </c>
      <c r="D63" s="121" t="str">
        <f>IF(VLOOKUP(Table2[[#This Row],['#]],Table1[[#Headers],[#Data]],4,FALSE)=0,"",VLOOKUP(Table2[[#This Row],['#]],Table1[[#Headers],[#Data]],4,FALSE))</f>
        <v>0097</v>
      </c>
      <c r="E63" s="122" t="str">
        <f>IF(VLOOKUP(Table2[[#This Row],['#]],Table1[[#Headers],[#Data]],7,FALSE)=0,"",VLOOKUP(Table2[[#This Row],['#]],Table1[[#Headers],[#Data]],7,FALSE))</f>
        <v>Percentage of discharges from January 1–December 1 of the measurement year for members 18 years of age and older for whom medications were reconciled the date of discharge through 30 days after discharge (31 total days)</v>
      </c>
      <c r="F63" s="122" t="str">
        <f>IF(VLOOKUP(Table2[[#This Row],['#]],Table1[[#Headers],[#Data]],8,FALSE)=0,"",VLOOKUP(Table2[[#This Row],['#]],Table1[[#Headers],[#Data]],8,FALSE))</f>
        <v>Medication Management</v>
      </c>
      <c r="G63" s="122" t="str">
        <f>IF(VLOOKUP(Table2[[#This Row],['#]],Table1[[#Headers],[#Data]],9,FALSE)=0,"",VLOOKUP(Table2[[#This Row],['#]],Table1[[#Headers],[#Data]],9,FALSE))</f>
        <v>Patient Safety</v>
      </c>
      <c r="H63" s="122" t="str">
        <f>IF(VLOOKUP(Table2[[#This Row],['#]],Table1[[#Headers],[#Data]],10,FALSE)=0,"",VLOOKUP(Table2[[#This Row],['#]],Table1[[#Headers],[#Data]],10,FALSE))</f>
        <v>Process</v>
      </c>
      <c r="I63" s="122" t="str">
        <f>IF(VLOOKUP(Table2[[#This Row],['#]],Table1[[#Headers],[#Data]],11,FALSE)=0,"",VLOOKUP(Table2[[#This Row],['#]],Table1[[#Headers],[#Data]],11,FALSE))</f>
        <v>Adult</v>
      </c>
      <c r="J63" s="123"/>
      <c r="K63" s="124" t="str">
        <f>+IF(VLOOKUP(Table2[[#This Row],['#]],Table1[[#Headers],[#Data]],16,FALSE)=0,"",VLOOKUP(Table2[[#This Row],['#]],Table1[[#Headers],[#Data]],16,FALSE))</f>
        <v/>
      </c>
      <c r="L63" s="121" t="e">
        <f>+IF(VLOOKUP(Table2[[#This Row],['#]],Table1[[#Headers],[#Data]],47,FALSE)=0,"",VLOOKUP(Table2[[#This Row],['#]],Table1[[#Headers],[#Data]],47,FALSE))</f>
        <v>#REF!</v>
      </c>
      <c r="M63" s="38"/>
    </row>
    <row r="64" spans="1:13" ht="49.5" customHeight="1">
      <c r="A64" s="119">
        <f>'Crosswalk of OHIC Measure Sets'!A71</f>
        <v>51</v>
      </c>
      <c r="B64" s="120">
        <f>IF(VLOOKUP(Table2[[#This Row],['#]],Table1[[#Headers],[#Data]],2,FALSE)=0,"",VLOOKUP(Table2[[#This Row],['#]],Table1[[#Headers],[#Data]],2,FALSE))</f>
        <v>45</v>
      </c>
      <c r="C64" s="120" t="str">
        <f>IF(VLOOKUP(Table2[[#This Row],['#]],Table1[[#Headers],[#Data]],3,FALSE)=0,"",VLOOKUP(Table2[[#This Row],['#]],Table1[[#Headers],[#Data]],3,FALSE))</f>
        <v>Maternal Depression Screening</v>
      </c>
      <c r="D64" s="121" t="str">
        <f>IF(VLOOKUP(Table2[[#This Row],['#]],Table1[[#Headers],[#Data]],4,FALSE)=0,"",VLOOKUP(Table2[[#This Row],['#]],Table1[[#Headers],[#Data]],4,FALSE))</f>
        <v>1401</v>
      </c>
      <c r="E64" s="122" t="str">
        <f>IF(VLOOKUP(Table2[[#This Row],['#]],Table1[[#Headers],[#Data]],7,FALSE)=0,"",VLOOKUP(Table2[[#This Row],['#]],Table1[[#Headers],[#Data]],7,FALSE))</f>
        <v>Percentage of children 6 months of age who had documentation of a maternal depression screening for the mother</v>
      </c>
      <c r="F64" s="122" t="str">
        <f>IF(VLOOKUP(Table2[[#This Row],['#]],Table1[[#Headers],[#Data]],8,FALSE)=0,"",VLOOKUP(Table2[[#This Row],['#]],Table1[[#Headers],[#Data]],8,FALSE))</f>
        <v>Prevention/ Early Detection</v>
      </c>
      <c r="G64" s="122" t="str">
        <f>IF(VLOOKUP(Table2[[#This Row],['#]],Table1[[#Headers],[#Data]],9,FALSE)=0,"",VLOOKUP(Table2[[#This Row],['#]],Table1[[#Headers],[#Data]],9,FALSE))</f>
        <v>Patient Safety</v>
      </c>
      <c r="H64" s="122" t="str">
        <f>IF(VLOOKUP(Table2[[#This Row],['#]],Table1[[#Headers],[#Data]],10,FALSE)=0,"",VLOOKUP(Table2[[#This Row],['#]],Table1[[#Headers],[#Data]],10,FALSE))</f>
        <v>Process</v>
      </c>
      <c r="I64" s="122" t="str">
        <f>IF(VLOOKUP(Table2[[#This Row],['#]],Table1[[#Headers],[#Data]],11,FALSE)=0,"",VLOOKUP(Table2[[#This Row],['#]],Table1[[#Headers],[#Data]],11,FALSE))</f>
        <v>Pediatric</v>
      </c>
      <c r="J64" s="123"/>
      <c r="K64" s="124" t="str">
        <f>+IF(VLOOKUP(Table2[[#This Row],['#]],Table1[[#Headers],[#Data]],16,FALSE)=0,"",VLOOKUP(Table2[[#This Row],['#]],Table1[[#Headers],[#Data]],16,FALSE))</f>
        <v>For Contractual Use:
CMS eCQM: #82
https://ecqi.healthit.gov/ep-ec?year=2020&amp;field_year_value=1&amp;globalyearfilter=2019</v>
      </c>
      <c r="L64" s="121" t="e">
        <f>+IF(VLOOKUP(Table2[[#This Row],['#]],Table1[[#Headers],[#Data]],47,FALSE)=0,"",VLOOKUP(Table2[[#This Row],['#]],Table1[[#Headers],[#Data]],47,FALSE))</f>
        <v>#REF!</v>
      </c>
      <c r="M64" s="38"/>
    </row>
    <row r="65" spans="1:13" ht="49.5" customHeight="1">
      <c r="A65" s="119">
        <f>'Crosswalk of OHIC Measure Sets'!A72</f>
        <v>69</v>
      </c>
      <c r="B65" s="120">
        <f>IF(VLOOKUP(Table2[[#This Row],['#]],Table1[[#Headers],[#Data]],2,FALSE)=0,"",VLOOKUP(Table2[[#This Row],['#]],Table1[[#Headers],[#Data]],2,FALSE))</f>
        <v>46</v>
      </c>
      <c r="C65" s="120" t="str">
        <f>IF(VLOOKUP(Table2[[#This Row],['#]],Table1[[#Headers],[#Data]],3,FALSE)=0,"",VLOOKUP(Table2[[#This Row],['#]],Table1[[#Headers],[#Data]],3,FALSE))</f>
        <v>Maternity Care: Post-Partum Follow-Up and Care Coordination</v>
      </c>
      <c r="D65" s="121" t="str">
        <f>IF(VLOOKUP(Table2[[#This Row],['#]],Table1[[#Headers],[#Data]],4,FALSE)=0,"",VLOOKUP(Table2[[#This Row],['#]],Table1[[#Headers],[#Data]],4,FALSE))</f>
        <v>NA</v>
      </c>
      <c r="E65" s="122" t="str">
        <f>IF(VLOOKUP(Table2[[#This Row],['#]],Table1[[#Headers],[#Data]],7,FALSE)=0,"",VLOOKUP(Table2[[#This Row],['#]],Table1[[#Headers],[#Data]],7,FALSE))</f>
        <v>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v>
      </c>
      <c r="F65" s="122" t="str">
        <f>IF(VLOOKUP(Table2[[#This Row],['#]],Table1[[#Headers],[#Data]],8,FALSE)=0,"",VLOOKUP(Table2[[#This Row],['#]],Table1[[#Headers],[#Data]],8,FALSE))</f>
        <v>Prevention</v>
      </c>
      <c r="G65" s="122" t="str">
        <f>IF(VLOOKUP(Table2[[#This Row],['#]],Table1[[#Headers],[#Data]],9,FALSE)=0,"",VLOOKUP(Table2[[#This Row],['#]],Table1[[#Headers],[#Data]],9,FALSE))</f>
        <v>Pregnancy</v>
      </c>
      <c r="H65" s="122" t="str">
        <f>IF(VLOOKUP(Table2[[#This Row],['#]],Table1[[#Headers],[#Data]],10,FALSE)=0,"",VLOOKUP(Table2[[#This Row],['#]],Table1[[#Headers],[#Data]],10,FALSE))</f>
        <v>Process</v>
      </c>
      <c r="I65" s="122" t="str">
        <f>IF(VLOOKUP(Table2[[#This Row],['#]],Table1[[#Headers],[#Data]],11,FALSE)=0,"",VLOOKUP(Table2[[#This Row],['#]],Table1[[#Headers],[#Data]],11,FALSE))</f>
        <v>Adult</v>
      </c>
      <c r="J65" s="123"/>
      <c r="K65" s="124" t="str">
        <f>+IF(VLOOKUP(Table2[[#This Row],['#]],Table1[[#Headers],[#Data]],16,FALSE)=0,"",VLOOKUP(Table2[[#This Row],['#]],Table1[[#Headers],[#Data]],16,FALSE))</f>
        <v>For Contractual Use:
CMS MIPS: #336
https://qpp.cms.gov/mips/explore-measures/quality-measures?tab=qualityMeasures&amp;py=2020</v>
      </c>
      <c r="L65" s="121" t="e">
        <f>+IF(VLOOKUP(Table2[[#This Row],['#]],Table1[[#Headers],[#Data]],47,FALSE)=0,"",VLOOKUP(Table2[[#This Row],['#]],Table1[[#Headers],[#Data]],47,FALSE))</f>
        <v>#REF!</v>
      </c>
      <c r="M65" s="38"/>
    </row>
    <row r="66" spans="1:13" ht="49.5" customHeight="1">
      <c r="A66" s="119">
        <f>'Crosswalk of OHIC Measure Sets'!A73</f>
        <v>77</v>
      </c>
      <c r="B66" s="120" t="str">
        <f>IF(VLOOKUP(Table2[[#This Row],['#]],Table1[[#Headers],[#Data]],2,FALSE)=0,"",VLOOKUP(Table2[[#This Row],['#]],Table1[[#Headers],[#Data]],2,FALSE))</f>
        <v/>
      </c>
      <c r="C66" s="120" t="str">
        <f>IF(VLOOKUP(Table2[[#This Row],['#]],Table1[[#Headers],[#Data]],3,FALSE)=0,"",VLOOKUP(Table2[[#This Row],['#]],Table1[[#Headers],[#Data]],3,FALSE))</f>
        <v>Optimal Asthma Control</v>
      </c>
      <c r="D66" s="121" t="str">
        <f>IF(VLOOKUP(Table2[[#This Row],['#]],Table1[[#Headers],[#Data]],4,FALSE)=0,"",VLOOKUP(Table2[[#This Row],['#]],Table1[[#Headers],[#Data]],4,FALSE))</f>
        <v>NA</v>
      </c>
      <c r="E66" s="122" t="str">
        <f>IF(VLOOKUP(Table2[[#This Row],['#]],Table1[[#Headers],[#Data]],7,FALSE)=0,"",VLOOKUP(Table2[[#This Row],['#]],Table1[[#Headers],[#Data]],7,FALSE))</f>
        <v>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v>
      </c>
      <c r="F66" s="122" t="str">
        <f>IF(VLOOKUP(Table2[[#This Row],['#]],Table1[[#Headers],[#Data]],8,FALSE)=0,"",VLOOKUP(Table2[[#This Row],['#]],Table1[[#Headers],[#Data]],8,FALSE))</f>
        <v>Chronic Illness Care</v>
      </c>
      <c r="G66" s="122" t="str">
        <f>IF(VLOOKUP(Table2[[#This Row],['#]],Table1[[#Headers],[#Data]],9,FALSE)=0,"",VLOOKUP(Table2[[#This Row],['#]],Table1[[#Headers],[#Data]],9,FALSE))</f>
        <v>Respiratory</v>
      </c>
      <c r="H66" s="122" t="str">
        <f>IF(VLOOKUP(Table2[[#This Row],['#]],Table1[[#Headers],[#Data]],10,FALSE)=0,"",VLOOKUP(Table2[[#This Row],['#]],Table1[[#Headers],[#Data]],10,FALSE))</f>
        <v>Outcome</v>
      </c>
      <c r="I66" s="122" t="str">
        <f>IF(VLOOKUP(Table2[[#This Row],['#]],Table1[[#Headers],[#Data]],11,FALSE)=0,"",VLOOKUP(Table2[[#This Row],['#]],Table1[[#Headers],[#Data]],11,FALSE))</f>
        <v>Pediatric</v>
      </c>
      <c r="J66" s="123"/>
      <c r="K66" s="124" t="str">
        <f>+IF(VLOOKUP(Table2[[#This Row],['#]],Table1[[#Headers],[#Data]],16,FALSE)=0,"",VLOOKUP(Table2[[#This Row],['#]],Table1[[#Headers],[#Data]],16,FALSE))</f>
        <v/>
      </c>
      <c r="L66" s="121" t="e">
        <f>+IF(VLOOKUP(Table2[[#This Row],['#]],Table1[[#Headers],[#Data]],47,FALSE)=0,"",VLOOKUP(Table2[[#This Row],['#]],Table1[[#Headers],[#Data]],47,FALSE))</f>
        <v>#REF!</v>
      </c>
      <c r="M66" s="38"/>
    </row>
    <row r="67" spans="1:13" ht="49.5" customHeight="1">
      <c r="A67" s="119">
        <f>'Crosswalk of OHIC Measure Sets'!A74</f>
        <v>22</v>
      </c>
      <c r="B67" s="120" t="str">
        <f>IF(VLOOKUP(Table2[[#This Row],['#]],Table1[[#Headers],[#Data]],2,FALSE)=0,"",VLOOKUP(Table2[[#This Row],['#]],Table1[[#Headers],[#Data]],2,FALSE))</f>
        <v/>
      </c>
      <c r="C67" s="120" t="str">
        <f>IF(VLOOKUP(Table2[[#This Row],['#]],Table1[[#Headers],[#Data]],3,FALSE)=0,"",VLOOKUP(Table2[[#This Row],['#]],Table1[[#Headers],[#Data]],3,FALSE))</f>
        <v>Patient-Informed Feedback; On Track System</v>
      </c>
      <c r="D67" s="121" t="str">
        <f>IF(VLOOKUP(Table2[[#This Row],['#]],Table1[[#Headers],[#Data]],4,FALSE)=0,"",VLOOKUP(Table2[[#This Row],['#]],Table1[[#Headers],[#Data]],4,FALSE))</f>
        <v>NA</v>
      </c>
      <c r="E67" s="122" t="str">
        <f>IF(VLOOKUP(Table2[[#This Row],['#]],Table1[[#Headers],[#Data]],7,FALSE)=0,"",VLOOKUP(Table2[[#This Row],['#]],Table1[[#Headers],[#Data]],7,FALSE))</f>
        <v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v>
      </c>
      <c r="F67" s="122" t="str">
        <f>IF(VLOOKUP(Table2[[#This Row],['#]],Table1[[#Headers],[#Data]],8,FALSE)=0,"",VLOOKUP(Table2[[#This Row],['#]],Table1[[#Headers],[#Data]],8,FALSE))</f>
        <v>NA</v>
      </c>
      <c r="G67" s="122" t="str">
        <f>IF(VLOOKUP(Table2[[#This Row],['#]],Table1[[#Headers],[#Data]],9,FALSE)=0,"",VLOOKUP(Table2[[#This Row],['#]],Table1[[#Headers],[#Data]],9,FALSE))</f>
        <v>Mental Health</v>
      </c>
      <c r="H67" s="122" t="str">
        <f>IF(VLOOKUP(Table2[[#This Row],['#]],Table1[[#Headers],[#Data]],10,FALSE)=0,"",VLOOKUP(Table2[[#This Row],['#]],Table1[[#Headers],[#Data]],10,FALSE))</f>
        <v>Patient Experience</v>
      </c>
      <c r="I67" s="122" t="str">
        <f>IF(VLOOKUP(Table2[[#This Row],['#]],Table1[[#Headers],[#Data]],11,FALSE)=0,"",VLOOKUP(Table2[[#This Row],['#]],Table1[[#Headers],[#Data]],11,FALSE))</f>
        <v>All Ages</v>
      </c>
      <c r="J67" s="123"/>
      <c r="K67" s="124" t="str">
        <f>+IF(VLOOKUP(Table2[[#This Row],['#]],Table1[[#Headers],[#Data]],16,FALSE)=0,"",VLOOKUP(Table2[[#This Row],['#]],Table1[[#Headers],[#Data]],16,FALSE))</f>
        <v/>
      </c>
      <c r="L67" s="121" t="e">
        <f>+IF(VLOOKUP(Table2[[#This Row],['#]],Table1[[#Headers],[#Data]],47,FALSE)=0,"",VLOOKUP(Table2[[#This Row],['#]],Table1[[#Headers],[#Data]],47,FALSE))</f>
        <v>#REF!</v>
      </c>
      <c r="M67" s="38"/>
    </row>
    <row r="68" spans="1:13" ht="49.5" customHeight="1">
      <c r="A68" s="119">
        <f>'Crosswalk of OHIC Measure Sets'!A75</f>
        <v>74</v>
      </c>
      <c r="B68" s="120">
        <f>IF(VLOOKUP(Table2[[#This Row],['#]],Table1[[#Headers],[#Data]],2,FALSE)=0,"",VLOOKUP(Table2[[#This Row],['#]],Table1[[#Headers],[#Data]],2,FALSE))</f>
        <v>47</v>
      </c>
      <c r="C68" s="120" t="str">
        <f>IF(VLOOKUP(Table2[[#This Row],['#]],Table1[[#Headers],[#Data]],3,FALSE)=0,"",VLOOKUP(Table2[[#This Row],['#]],Table1[[#Headers],[#Data]],3,FALSE))</f>
        <v>Metabolic Monitoring for Children and Adolescents on Antipsychotics</v>
      </c>
      <c r="D68" s="121" t="str">
        <f>IF(VLOOKUP(Table2[[#This Row],['#]],Table1[[#Headers],[#Data]],4,FALSE)=0,"",VLOOKUP(Table2[[#This Row],['#]],Table1[[#Headers],[#Data]],4,FALSE))</f>
        <v>2800</v>
      </c>
      <c r="E68" s="122" t="str">
        <f>IF(VLOOKUP(Table2[[#This Row],['#]],Table1[[#Headers],[#Data]],7,FALSE)=0,"",VLOOKUP(Table2[[#This Row],['#]],Table1[[#Headers],[#Data]],7,FALSE))</f>
        <v>The percentage of children and adolescents 1–17 years of age who had two or more antipsychotic prescriptions and had metabolic testing.</v>
      </c>
      <c r="F68" s="122" t="str">
        <f>IF(VLOOKUP(Table2[[#This Row],['#]],Table1[[#Headers],[#Data]],8,FALSE)=0,"",VLOOKUP(Table2[[#This Row],['#]],Table1[[#Headers],[#Data]],8,FALSE))</f>
        <v>Chronic Illness Care</v>
      </c>
      <c r="G68" s="122" t="str">
        <f>IF(VLOOKUP(Table2[[#This Row],['#]],Table1[[#Headers],[#Data]],9,FALSE)=0,"",VLOOKUP(Table2[[#This Row],['#]],Table1[[#Headers],[#Data]],9,FALSE))</f>
        <v>Mental Health</v>
      </c>
      <c r="H68" s="122" t="str">
        <f>IF(VLOOKUP(Table2[[#This Row],['#]],Table1[[#Headers],[#Data]],10,FALSE)=0,"",VLOOKUP(Table2[[#This Row],['#]],Table1[[#Headers],[#Data]],10,FALSE))</f>
        <v>Process</v>
      </c>
      <c r="I68" s="122" t="str">
        <f>IF(VLOOKUP(Table2[[#This Row],['#]],Table1[[#Headers],[#Data]],11,FALSE)=0,"",VLOOKUP(Table2[[#This Row],['#]],Table1[[#Headers],[#Data]],11,FALSE))</f>
        <v>Pediatric</v>
      </c>
      <c r="J68" s="123"/>
      <c r="K68" s="124" t="str">
        <f>+IF(VLOOKUP(Table2[[#This Row],['#]],Table1[[#Headers],[#Data]],16,FALSE)=0,"",VLOOKUP(Table2[[#This Row],['#]],Table1[[#Headers],[#Data]],16,FALSE))</f>
        <v>For Contractual Use:
HEDIS*: APM</v>
      </c>
      <c r="L68" s="121" t="e">
        <f>+IF(VLOOKUP(Table2[[#This Row],['#]],Table1[[#Headers],[#Data]],47,FALSE)=0,"",VLOOKUP(Table2[[#This Row],['#]],Table1[[#Headers],[#Data]],47,FALSE))</f>
        <v>#REF!</v>
      </c>
      <c r="M68" s="38"/>
    </row>
    <row r="69" spans="1:13" ht="49.5" customHeight="1">
      <c r="A69" s="119">
        <f>'Crosswalk of OHIC Measure Sets'!A76</f>
        <v>38</v>
      </c>
      <c r="B69" s="120">
        <f>IF(VLOOKUP(Table2[[#This Row],['#]],Table1[[#Headers],[#Data]],2,FALSE)=0,"",VLOOKUP(Table2[[#This Row],['#]],Table1[[#Headers],[#Data]],2,FALSE))</f>
        <v>48</v>
      </c>
      <c r="C69" s="120" t="str">
        <f>IF(VLOOKUP(Table2[[#This Row],['#]],Table1[[#Headers],[#Data]],3,FALSE)=0,"",VLOOKUP(Table2[[#This Row],['#]],Table1[[#Headers],[#Data]],3,FALSE))</f>
        <v>Methicillin-resistant Staphylococcus Aureus (or MRSA) Blood Infections (HAI-5)</v>
      </c>
      <c r="D69" s="121" t="str">
        <f>IF(VLOOKUP(Table2[[#This Row],['#]],Table1[[#Headers],[#Data]],4,FALSE)=0,"",VLOOKUP(Table2[[#This Row],['#]],Table1[[#Headers],[#Data]],4,FALSE))</f>
        <v>1716</v>
      </c>
      <c r="E69" s="122" t="str">
        <f>IF(VLOOKUP(Table2[[#This Row],['#]],Table1[[#Headers],[#Data]],7,FALSE)=0,"",VLOOKUP(Table2[[#This Row],['#]],Table1[[#Headers],[#Data]],7,FALSE))</f>
        <v>Standardized infection ratio (SIR) of hospital-onset unique blood source MRSA Laboratory-identified events (LabID events) among all inpatients in the facility</v>
      </c>
      <c r="F69" s="122" t="str">
        <f>IF(VLOOKUP(Table2[[#This Row],['#]],Table1[[#Headers],[#Data]],8,FALSE)=0,"",VLOOKUP(Table2[[#This Row],['#]],Table1[[#Headers],[#Data]],8,FALSE))</f>
        <v>Hospital</v>
      </c>
      <c r="G69" s="122" t="str">
        <f>IF(VLOOKUP(Table2[[#This Row],['#]],Table1[[#Headers],[#Data]],9,FALSE)=0,"",VLOOKUP(Table2[[#This Row],['#]],Table1[[#Headers],[#Data]],9,FALSE))</f>
        <v>Patient Safety</v>
      </c>
      <c r="H69" s="122" t="str">
        <f>IF(VLOOKUP(Table2[[#This Row],['#]],Table1[[#Headers],[#Data]],10,FALSE)=0,"",VLOOKUP(Table2[[#This Row],['#]],Table1[[#Headers],[#Data]],10,FALSE))</f>
        <v>Outcome</v>
      </c>
      <c r="I69" s="122" t="str">
        <f>IF(VLOOKUP(Table2[[#This Row],['#]],Table1[[#Headers],[#Data]],11,FALSE)=0,"",VLOOKUP(Table2[[#This Row],['#]],Table1[[#Headers],[#Data]],11,FALSE))</f>
        <v>All Ages</v>
      </c>
      <c r="J69" s="123"/>
      <c r="K69" s="124" t="str">
        <f>+IF(VLOOKUP(Table2[[#This Row],['#]],Table1[[#Headers],[#Data]],16,FALSE)=0,"",VLOOKUP(Table2[[#This Row],['#]],Table1[[#Headers],[#Data]],16,FALSE))</f>
        <v>For Contractual Use:
CDC: https://www.cdc.gov/nhsn/acute-care-hospital/cdiff-mrsa/index.html</v>
      </c>
      <c r="L69" s="121" t="e">
        <f>+IF(VLOOKUP(Table2[[#This Row],['#]],Table1[[#Headers],[#Data]],47,FALSE)=0,"",VLOOKUP(Table2[[#This Row],['#]],Table1[[#Headers],[#Data]],47,FALSE))</f>
        <v>#REF!</v>
      </c>
      <c r="M69" s="38"/>
    </row>
    <row r="70" spans="1:13" ht="49.5" customHeight="1">
      <c r="A70" s="119">
        <f>'Crosswalk of OHIC Measure Sets'!A77</f>
        <v>82</v>
      </c>
      <c r="B70" s="120" t="str">
        <f>IF(VLOOKUP(Table2[[#This Row],['#]],Table1[[#Headers],[#Data]],2,FALSE)=0,"",VLOOKUP(Table2[[#This Row],['#]],Table1[[#Headers],[#Data]],2,FALSE))</f>
        <v/>
      </c>
      <c r="C70" s="120" t="str">
        <f>IF(VLOOKUP(Table2[[#This Row],['#]],Table1[[#Headers],[#Data]],3,FALSE)=0,"",VLOOKUP(Table2[[#This Row],['#]],Table1[[#Headers],[#Data]],3,FALSE))</f>
        <v>Percent of Prescriptions that are Generic Scripts</v>
      </c>
      <c r="D70" s="121" t="str">
        <f>IF(VLOOKUP(Table2[[#This Row],['#]],Table1[[#Headers],[#Data]],4,FALSE)=0,"",VLOOKUP(Table2[[#This Row],['#]],Table1[[#Headers],[#Data]],4,FALSE))</f>
        <v>NA</v>
      </c>
      <c r="E70" s="122" t="str">
        <f>IF(VLOOKUP(Table2[[#This Row],['#]],Table1[[#Headers],[#Data]],7,FALSE)=0,"",VLOOKUP(Table2[[#This Row],['#]],Table1[[#Headers],[#Data]],7,FALSE))</f>
        <v>Percentage of all prescriptions that are generic scripts
Numerator: number of generic prescriptions paid during the calendar year
Denominator: number of prescriptions paid during the calendar year</v>
      </c>
      <c r="F70" s="122" t="str">
        <f>IF(VLOOKUP(Table2[[#This Row],['#]],Table1[[#Headers],[#Data]],8,FALSE)=0,"",VLOOKUP(Table2[[#This Row],['#]],Table1[[#Headers],[#Data]],8,FALSE))</f>
        <v>Medication Management</v>
      </c>
      <c r="G70" s="122" t="str">
        <f>IF(VLOOKUP(Table2[[#This Row],['#]],Table1[[#Headers],[#Data]],9,FALSE)=0,"",VLOOKUP(Table2[[#This Row],['#]],Table1[[#Headers],[#Data]],9,FALSE))</f>
        <v>NA</v>
      </c>
      <c r="H70" s="122" t="str">
        <f>IF(VLOOKUP(Table2[[#This Row],['#]],Table1[[#Headers],[#Data]],10,FALSE)=0,"",VLOOKUP(Table2[[#This Row],['#]],Table1[[#Headers],[#Data]],10,FALSE))</f>
        <v>Cost/ Resource Use</v>
      </c>
      <c r="I70" s="122" t="str">
        <f>IF(VLOOKUP(Table2[[#This Row],['#]],Table1[[#Headers],[#Data]],11,FALSE)=0,"",VLOOKUP(Table2[[#This Row],['#]],Table1[[#Headers],[#Data]],11,FALSE))</f>
        <v>All Ages</v>
      </c>
      <c r="J70" s="123"/>
      <c r="K70" s="124" t="str">
        <f>+IF(VLOOKUP(Table2[[#This Row],['#]],Table1[[#Headers],[#Data]],16,FALSE)=0,"",VLOOKUP(Table2[[#This Row],['#]],Table1[[#Headers],[#Data]],16,FALSE))</f>
        <v/>
      </c>
      <c r="L70" s="121" t="e">
        <f>+IF(VLOOKUP(Table2[[#This Row],['#]],Table1[[#Headers],[#Data]],47,FALSE)=0,"",VLOOKUP(Table2[[#This Row],['#]],Table1[[#Headers],[#Data]],47,FALSE))</f>
        <v>#REF!</v>
      </c>
      <c r="M70" s="38"/>
    </row>
    <row r="71" spans="1:13" ht="49.5" customHeight="1">
      <c r="A71" s="119">
        <f>'Crosswalk of OHIC Measure Sets'!A78</f>
        <v>0</v>
      </c>
      <c r="B71" s="120" t="e">
        <f>IF(VLOOKUP(Table2[[#This Row],['#]],Table1[[#Headers],[#Data]],2,FALSE)=0,"",VLOOKUP(Table2[[#This Row],['#]],Table1[[#Headers],[#Data]],2,FALSE))</f>
        <v>#N/A</v>
      </c>
      <c r="C71" s="120" t="e">
        <f>IF(VLOOKUP(Table2[[#This Row],['#]],Table1[[#Headers],[#Data]],3,FALSE)=0,"",VLOOKUP(Table2[[#This Row],['#]],Table1[[#Headers],[#Data]],3,FALSE))</f>
        <v>#N/A</v>
      </c>
      <c r="D71" s="121" t="e">
        <f>IF(VLOOKUP(Table2[[#This Row],['#]],Table1[[#Headers],[#Data]],4,FALSE)=0,"",VLOOKUP(Table2[[#This Row],['#]],Table1[[#Headers],[#Data]],4,FALSE))</f>
        <v>#N/A</v>
      </c>
      <c r="E71" s="122" t="e">
        <f>IF(VLOOKUP(Table2[[#This Row],['#]],Table1[[#Headers],[#Data]],7,FALSE)=0,"",VLOOKUP(Table2[[#This Row],['#]],Table1[[#Headers],[#Data]],7,FALSE))</f>
        <v>#N/A</v>
      </c>
      <c r="F71" s="122" t="e">
        <f>IF(VLOOKUP(Table2[[#This Row],['#]],Table1[[#Headers],[#Data]],8,FALSE)=0,"",VLOOKUP(Table2[[#This Row],['#]],Table1[[#Headers],[#Data]],8,FALSE))</f>
        <v>#N/A</v>
      </c>
      <c r="G71" s="122" t="e">
        <f>IF(VLOOKUP(Table2[[#This Row],['#]],Table1[[#Headers],[#Data]],9,FALSE)=0,"",VLOOKUP(Table2[[#This Row],['#]],Table1[[#Headers],[#Data]],9,FALSE))</f>
        <v>#N/A</v>
      </c>
      <c r="H71" s="122" t="e">
        <f>IF(VLOOKUP(Table2[[#This Row],['#]],Table1[[#Headers],[#Data]],10,FALSE)=0,"",VLOOKUP(Table2[[#This Row],['#]],Table1[[#Headers],[#Data]],10,FALSE))</f>
        <v>#N/A</v>
      </c>
      <c r="I71" s="122" t="e">
        <f>IF(VLOOKUP(Table2[[#This Row],['#]],Table1[[#Headers],[#Data]],11,FALSE)=0,"",VLOOKUP(Table2[[#This Row],['#]],Table1[[#Headers],[#Data]],11,FALSE))</f>
        <v>#N/A</v>
      </c>
      <c r="J71" s="123"/>
      <c r="K71" s="124" t="e">
        <f>+IF(VLOOKUP(Table2[[#This Row],['#]],Table1[[#Headers],[#Data]],16,FALSE)=0,"",VLOOKUP(Table2[[#This Row],['#]],Table1[[#Headers],[#Data]],16,FALSE))</f>
        <v>#N/A</v>
      </c>
      <c r="L71" s="121" t="e">
        <f>+IF(VLOOKUP(Table2[[#This Row],['#]],Table1[[#Headers],[#Data]],47,FALSE)=0,"",VLOOKUP(Table2[[#This Row],['#]],Table1[[#Headers],[#Data]],47,FALSE))</f>
        <v>#N/A</v>
      </c>
      <c r="M71" s="38"/>
    </row>
    <row r="72" spans="1:13" ht="49.5" customHeight="1">
      <c r="A72" s="119">
        <f>'Crosswalk of OHIC Measure Sets'!A79</f>
        <v>46</v>
      </c>
      <c r="B72" s="120" t="str">
        <f>IF(VLOOKUP(Table2[[#This Row],['#]],Table1[[#Headers],[#Data]],2,FALSE)=0,"",VLOOKUP(Table2[[#This Row],['#]],Table1[[#Headers],[#Data]],2,FALSE))</f>
        <v/>
      </c>
      <c r="C72" s="120" t="str">
        <f>IF(VLOOKUP(Table2[[#This Row],['#]],Table1[[#Headers],[#Data]],3,FALSE)=0,"",VLOOKUP(Table2[[#This Row],['#]],Table1[[#Headers],[#Data]],3,FALSE))</f>
        <v>Pneumonia Readmit (READM-30-PN)</v>
      </c>
      <c r="D72" s="121" t="str">
        <f>IF(VLOOKUP(Table2[[#This Row],['#]],Table1[[#Headers],[#Data]],4,FALSE)=0,"",VLOOKUP(Table2[[#This Row],['#]],Table1[[#Headers],[#Data]],4,FALSE))</f>
        <v>0506</v>
      </c>
      <c r="E72" s="122" t="str">
        <f>IF(VLOOKUP(Table2[[#This Row],['#]],Table1[[#Headers],[#Data]],7,FALSE)=0,"",VLOOKUP(Table2[[#This Row],['#]],Table1[[#Headers],[#Data]],7,FALSE))</f>
        <v>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v>
      </c>
      <c r="F72" s="122" t="str">
        <f>IF(VLOOKUP(Table2[[#This Row],['#]],Table1[[#Headers],[#Data]],8,FALSE)=0,"",VLOOKUP(Table2[[#This Row],['#]],Table1[[#Headers],[#Data]],8,FALSE))</f>
        <v>Hospital</v>
      </c>
      <c r="G72" s="122" t="str">
        <f>IF(VLOOKUP(Table2[[#This Row],['#]],Table1[[#Headers],[#Data]],9,FALSE)=0,"",VLOOKUP(Table2[[#This Row],['#]],Table1[[#Headers],[#Data]],9,FALSE))</f>
        <v>Respiratory</v>
      </c>
      <c r="H72" s="122" t="str">
        <f>IF(VLOOKUP(Table2[[#This Row],['#]],Table1[[#Headers],[#Data]],10,FALSE)=0,"",VLOOKUP(Table2[[#This Row],['#]],Table1[[#Headers],[#Data]],10,FALSE))</f>
        <v>Outcome</v>
      </c>
      <c r="I72" s="122" t="str">
        <f>IF(VLOOKUP(Table2[[#This Row],['#]],Table1[[#Headers],[#Data]],11,FALSE)=0,"",VLOOKUP(Table2[[#This Row],['#]],Table1[[#Headers],[#Data]],11,FALSE))</f>
        <v>Adult</v>
      </c>
      <c r="J72" s="123"/>
      <c r="K72" s="124" t="str">
        <f>+IF(VLOOKUP(Table2[[#This Row],['#]],Table1[[#Headers],[#Data]],16,FALSE)=0,"",VLOOKUP(Table2[[#This Row],['#]],Table1[[#Headers],[#Data]],16,FALSE))</f>
        <v/>
      </c>
      <c r="L72" s="121" t="e">
        <f>+IF(VLOOKUP(Table2[[#This Row],['#]],Table1[[#Headers],[#Data]],47,FALSE)=0,"",VLOOKUP(Table2[[#This Row],['#]],Table1[[#Headers],[#Data]],47,FALSE))</f>
        <v>#REF!</v>
      </c>
      <c r="M72" s="38"/>
    </row>
    <row r="73" spans="1:13" ht="49.5" customHeight="1">
      <c r="A73" s="119">
        <f>'Crosswalk of OHIC Measure Sets'!A80</f>
        <v>52</v>
      </c>
      <c r="B73" s="120" t="str">
        <f>IF(VLOOKUP(Table2[[#This Row],['#]],Table1[[#Headers],[#Data]],2,FALSE)=0,"",VLOOKUP(Table2[[#This Row],['#]],Table1[[#Headers],[#Data]],2,FALSE))</f>
        <v/>
      </c>
      <c r="C73" s="120" t="str">
        <f>IF(VLOOKUP(Table2[[#This Row],['#]],Table1[[#Headers],[#Data]],3,FALSE)=0,"",VLOOKUP(Table2[[#This Row],['#]],Table1[[#Headers],[#Data]],3,FALSE))</f>
        <v>PointRight Pro 30 Rehospitalization</v>
      </c>
      <c r="D73" s="121" t="str">
        <f>IF(VLOOKUP(Table2[[#This Row],['#]],Table1[[#Headers],[#Data]],4,FALSE)=0,"",VLOOKUP(Table2[[#This Row],['#]],Table1[[#Headers],[#Data]],4,FALSE))</f>
        <v>2375</v>
      </c>
      <c r="E73" s="122" t="str">
        <f>IF(VLOOKUP(Table2[[#This Row],['#]],Table1[[#Headers],[#Data]],7,FALSE)=0,"",VLOOKUP(Table2[[#This Row],['#]],Table1[[#Headers],[#Data]],7,FALSE))</f>
        <v>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v>
      </c>
      <c r="F73" s="122" t="str">
        <f>IF(VLOOKUP(Table2[[#This Row],['#]],Table1[[#Headers],[#Data]],8,FALSE)=0,"",VLOOKUP(Table2[[#This Row],['#]],Table1[[#Headers],[#Data]],8,FALSE))</f>
        <v>Post-Acute/Long-Term Care</v>
      </c>
      <c r="G73" s="122" t="str">
        <f>IF(VLOOKUP(Table2[[#This Row],['#]],Table1[[#Headers],[#Data]],9,FALSE)=0,"",VLOOKUP(Table2[[#This Row],['#]],Table1[[#Headers],[#Data]],9,FALSE))</f>
        <v>Patient Safety</v>
      </c>
      <c r="H73" s="122" t="str">
        <f>IF(VLOOKUP(Table2[[#This Row],['#]],Table1[[#Headers],[#Data]],10,FALSE)=0,"",VLOOKUP(Table2[[#This Row],['#]],Table1[[#Headers],[#Data]],10,FALSE))</f>
        <v>Outcome</v>
      </c>
      <c r="I73" s="122" t="str">
        <f>IF(VLOOKUP(Table2[[#This Row],['#]],Table1[[#Headers],[#Data]],11,FALSE)=0,"",VLOOKUP(Table2[[#This Row],['#]],Table1[[#Headers],[#Data]],11,FALSE))</f>
        <v>Adult</v>
      </c>
      <c r="J73" s="123"/>
      <c r="K73" s="124" t="str">
        <f>+IF(VLOOKUP(Table2[[#This Row],['#]],Table1[[#Headers],[#Data]],16,FALSE)=0,"",VLOOKUP(Table2[[#This Row],['#]],Table1[[#Headers],[#Data]],16,FALSE))</f>
        <v/>
      </c>
      <c r="L73" s="121" t="e">
        <f>+IF(VLOOKUP(Table2[[#This Row],['#]],Table1[[#Headers],[#Data]],47,FALSE)=0,"",VLOOKUP(Table2[[#This Row],['#]],Table1[[#Headers],[#Data]],47,FALSE))</f>
        <v>#REF!</v>
      </c>
      <c r="M73" s="38"/>
    </row>
    <row r="74" spans="1:13" ht="50.1" customHeight="1">
      <c r="A74" s="119">
        <f>'Crosswalk of OHIC Measure Sets'!A81</f>
        <v>72</v>
      </c>
      <c r="B74" s="120" t="str">
        <f>IF(VLOOKUP(Table2[[#This Row],['#]],Table1[[#Headers],[#Data]],2,FALSE)=0,"",VLOOKUP(Table2[[#This Row],['#]],Table1[[#Headers],[#Data]],2,FALSE))</f>
        <v/>
      </c>
      <c r="C74" s="120" t="str">
        <f>IF(VLOOKUP(Table2[[#This Row],['#]],Table1[[#Headers],[#Data]],3,FALSE)=0,"",VLOOKUP(Table2[[#This Row],['#]],Table1[[#Headers],[#Data]],3,FALSE))</f>
        <v>Postpartum Testing of Gestational Diabetes</v>
      </c>
      <c r="D74" s="121" t="str">
        <f>IF(VLOOKUP(Table2[[#This Row],['#]],Table1[[#Headers],[#Data]],4,FALSE)=0,"",VLOOKUP(Table2[[#This Row],['#]],Table1[[#Headers],[#Data]],4,FALSE))</f>
        <v>NA</v>
      </c>
      <c r="E74" s="122" t="str">
        <f>IF(VLOOKUP(Table2[[#This Row],['#]],Table1[[#Headers],[#Data]],7,FALSE)=0,"",VLOOKUP(Table2[[#This Row],['#]],Table1[[#Headers],[#Data]],7,FALSE))</f>
        <v>Percentage of women diagnosed with gestational diabetes during pregnancy who are tested with 2-hour GTT within 12 weeks of delivery</v>
      </c>
      <c r="F74" s="122" t="str">
        <f>IF(VLOOKUP(Table2[[#This Row],['#]],Table1[[#Headers],[#Data]],8,FALSE)=0,"",VLOOKUP(Table2[[#This Row],['#]],Table1[[#Headers],[#Data]],8,FALSE))</f>
        <v>Prevention</v>
      </c>
      <c r="G74" s="122" t="str">
        <f>IF(VLOOKUP(Table2[[#This Row],['#]],Table1[[#Headers],[#Data]],9,FALSE)=0,"",VLOOKUP(Table2[[#This Row],['#]],Table1[[#Headers],[#Data]],9,FALSE))</f>
        <v>Pregnancy</v>
      </c>
      <c r="H74" s="122" t="str">
        <f>IF(VLOOKUP(Table2[[#This Row],['#]],Table1[[#Headers],[#Data]],10,FALSE)=0,"",VLOOKUP(Table2[[#This Row],['#]],Table1[[#Headers],[#Data]],10,FALSE))</f>
        <v>Process</v>
      </c>
      <c r="I74" s="122" t="str">
        <f>IF(VLOOKUP(Table2[[#This Row],['#]],Table1[[#Headers],[#Data]],11,FALSE)=0,"",VLOOKUP(Table2[[#This Row],['#]],Table1[[#Headers],[#Data]],11,FALSE))</f>
        <v>Adult</v>
      </c>
      <c r="J74" s="123"/>
      <c r="K74" s="124" t="str">
        <f>+IF(VLOOKUP(Table2[[#This Row],['#]],Table1[[#Headers],[#Data]],16,FALSE)=0,"",VLOOKUP(Table2[[#This Row],['#]],Table1[[#Headers],[#Data]],16,FALSE))</f>
        <v/>
      </c>
      <c r="L74" s="121" t="e">
        <f>+IF(VLOOKUP(Table2[[#This Row],['#]],Table1[[#Headers],[#Data]],47,FALSE)=0,"",VLOOKUP(Table2[[#This Row],['#]],Table1[[#Headers],[#Data]],47,FALSE))</f>
        <v>#REF!</v>
      </c>
      <c r="M74" s="38"/>
    </row>
    <row r="75" spans="1:13" ht="50.1" customHeight="1">
      <c r="A75" s="119">
        <f>'Crosswalk of OHIC Measure Sets'!A90</f>
        <v>0</v>
      </c>
      <c r="B75" s="120" t="e">
        <f>IF(VLOOKUP(Table2[[#This Row],['#]],Table1[[#Headers],[#Data]],2,FALSE)=0,"",VLOOKUP(Table2[[#This Row],['#]],Table1[[#Headers],[#Data]],2,FALSE))</f>
        <v>#N/A</v>
      </c>
      <c r="C75" s="120" t="e">
        <f>IF(VLOOKUP(Table2[[#This Row],['#]],Table1[[#Headers],[#Data]],3,FALSE)=0,"",VLOOKUP(Table2[[#This Row],['#]],Table1[[#Headers],[#Data]],3,FALSE))</f>
        <v>#N/A</v>
      </c>
      <c r="D75" s="121" t="e">
        <f>IF(VLOOKUP(Table2[[#This Row],['#]],Table1[[#Headers],[#Data]],4,FALSE)=0,"",VLOOKUP(Table2[[#This Row],['#]],Table1[[#Headers],[#Data]],4,FALSE))</f>
        <v>#N/A</v>
      </c>
      <c r="E75" s="122" t="e">
        <f>IF(VLOOKUP(Table2[[#This Row],['#]],Table1[[#Headers],[#Data]],7,FALSE)=0,"",VLOOKUP(Table2[[#This Row],['#]],Table1[[#Headers],[#Data]],7,FALSE))</f>
        <v>#N/A</v>
      </c>
      <c r="F75" s="122" t="e">
        <f>IF(VLOOKUP(Table2[[#This Row],['#]],Table1[[#Headers],[#Data]],8,FALSE)=0,"",VLOOKUP(Table2[[#This Row],['#]],Table1[[#Headers],[#Data]],8,FALSE))</f>
        <v>#N/A</v>
      </c>
      <c r="G75" s="122" t="e">
        <f>IF(VLOOKUP(Table2[[#This Row],['#]],Table1[[#Headers],[#Data]],9,FALSE)=0,"",VLOOKUP(Table2[[#This Row],['#]],Table1[[#Headers],[#Data]],9,FALSE))</f>
        <v>#N/A</v>
      </c>
      <c r="H75" s="122" t="e">
        <f>IF(VLOOKUP(Table2[[#This Row],['#]],Table1[[#Headers],[#Data]],10,FALSE)=0,"",VLOOKUP(Table2[[#This Row],['#]],Table1[[#Headers],[#Data]],10,FALSE))</f>
        <v>#N/A</v>
      </c>
      <c r="I75" s="122" t="e">
        <f>IF(VLOOKUP(Table2[[#This Row],['#]],Table1[[#Headers],[#Data]],11,FALSE)=0,"",VLOOKUP(Table2[[#This Row],['#]],Table1[[#Headers],[#Data]],11,FALSE))</f>
        <v>#N/A</v>
      </c>
      <c r="J75" s="123"/>
      <c r="K75" s="124" t="e">
        <f>+IF(VLOOKUP(Table2[[#This Row],['#]],Table1[[#Headers],[#Data]],16,FALSE)=0,"",VLOOKUP(Table2[[#This Row],['#]],Table1[[#Headers],[#Data]],16,FALSE))</f>
        <v>#N/A</v>
      </c>
      <c r="L75" s="121" t="e">
        <f>+IF(VLOOKUP(Table2[[#This Row],['#]],Table1[[#Headers],[#Data]],47,FALSE)=0,"",VLOOKUP(Table2[[#This Row],['#]],Table1[[#Headers],[#Data]],47,FALSE))</f>
        <v>#N/A</v>
      </c>
      <c r="M75" s="38"/>
    </row>
    <row r="76" spans="1:13" ht="50.1" customHeight="1">
      <c r="A76" s="119">
        <f>'Crosswalk of OHIC Measure Sets'!A91</f>
        <v>0</v>
      </c>
      <c r="B76" s="120" t="e">
        <f>IF(VLOOKUP(Table2[[#This Row],['#]],Table1[[#Headers],[#Data]],2,FALSE)=0,"",VLOOKUP(Table2[[#This Row],['#]],Table1[[#Headers],[#Data]],2,FALSE))</f>
        <v>#N/A</v>
      </c>
      <c r="C76" s="120" t="e">
        <f>IF(VLOOKUP(Table2[[#This Row],['#]],Table1[[#Headers],[#Data]],3,FALSE)=0,"",VLOOKUP(Table2[[#This Row],['#]],Table1[[#Headers],[#Data]],3,FALSE))</f>
        <v>#N/A</v>
      </c>
      <c r="D76" s="121" t="e">
        <f>IF(VLOOKUP(Table2[[#This Row],['#]],Table1[[#Headers],[#Data]],4,FALSE)=0,"",VLOOKUP(Table2[[#This Row],['#]],Table1[[#Headers],[#Data]],4,FALSE))</f>
        <v>#N/A</v>
      </c>
      <c r="E76" s="122" t="e">
        <f>IF(VLOOKUP(Table2[[#This Row],['#]],Table1[[#Headers],[#Data]],7,FALSE)=0,"",VLOOKUP(Table2[[#This Row],['#]],Table1[[#Headers],[#Data]],7,FALSE))</f>
        <v>#N/A</v>
      </c>
      <c r="F76" s="122" t="e">
        <f>IF(VLOOKUP(Table2[[#This Row],['#]],Table1[[#Headers],[#Data]],8,FALSE)=0,"",VLOOKUP(Table2[[#This Row],['#]],Table1[[#Headers],[#Data]],8,FALSE))</f>
        <v>#N/A</v>
      </c>
      <c r="G76" s="122" t="e">
        <f>IF(VLOOKUP(Table2[[#This Row],['#]],Table1[[#Headers],[#Data]],9,FALSE)=0,"",VLOOKUP(Table2[[#This Row],['#]],Table1[[#Headers],[#Data]],9,FALSE))</f>
        <v>#N/A</v>
      </c>
      <c r="H76" s="122" t="e">
        <f>IF(VLOOKUP(Table2[[#This Row],['#]],Table1[[#Headers],[#Data]],10,FALSE)=0,"",VLOOKUP(Table2[[#This Row],['#]],Table1[[#Headers],[#Data]],10,FALSE))</f>
        <v>#N/A</v>
      </c>
      <c r="I76" s="122" t="e">
        <f>IF(VLOOKUP(Table2[[#This Row],['#]],Table1[[#Headers],[#Data]],11,FALSE)=0,"",VLOOKUP(Table2[[#This Row],['#]],Table1[[#Headers],[#Data]],11,FALSE))</f>
        <v>#N/A</v>
      </c>
      <c r="J76" s="123"/>
      <c r="K76" s="124" t="e">
        <f>+IF(VLOOKUP(Table2[[#This Row],['#]],Table1[[#Headers],[#Data]],16,FALSE)=0,"",VLOOKUP(Table2[[#This Row],['#]],Table1[[#Headers],[#Data]],16,FALSE))</f>
        <v>#N/A</v>
      </c>
      <c r="L76" s="121" t="e">
        <f>+IF(VLOOKUP(Table2[[#This Row],['#]],Table1[[#Headers],[#Data]],47,FALSE)=0,"",VLOOKUP(Table2[[#This Row],['#]],Table1[[#Headers],[#Data]],47,FALSE))</f>
        <v>#N/A</v>
      </c>
      <c r="M76" s="38"/>
    </row>
    <row r="77" spans="1:13">
      <c r="A77" s="27"/>
      <c r="B77" s="31"/>
      <c r="C77" s="31"/>
      <c r="D77" s="31"/>
      <c r="E77" s="31"/>
      <c r="F77" s="31"/>
      <c r="G77" s="31"/>
      <c r="H77" s="31"/>
      <c r="I77" s="31"/>
      <c r="J77" s="31"/>
      <c r="K77" s="31"/>
      <c r="L77" s="31"/>
    </row>
    <row r="81" spans="2:3" ht="15">
      <c r="B81" s="32"/>
      <c r="C81" s="32"/>
    </row>
  </sheetData>
  <mergeCells count="1">
    <mergeCell ref="A1:M1"/>
  </mergeCells>
  <conditionalFormatting sqref="M2 A1 L3:L48 A2:K48 A74:K1048576 L74:L76">
    <cfRule type="cellIs" dxfId="82" priority="6" operator="equal">
      <formula>"?"</formula>
    </cfRule>
  </conditionalFormatting>
  <conditionalFormatting sqref="L77:L1048576 L2">
    <cfRule type="cellIs" dxfId="81" priority="5" operator="equal">
      <formula>"?"</formula>
    </cfRule>
  </conditionalFormatting>
  <conditionalFormatting sqref="A49:L61">
    <cfRule type="cellIs" dxfId="80" priority="2" operator="equal">
      <formula>"?"</formula>
    </cfRule>
  </conditionalFormatting>
  <conditionalFormatting sqref="A62:L73">
    <cfRule type="cellIs" dxfId="79" priority="1" operator="equal">
      <formula>"?"</formula>
    </cfRule>
  </conditionalFormatting>
  <pageMargins left="0.7" right="0.7" top="0.75" bottom="0.75" header="0.3" footer="0.3"/>
  <pageSetup scale="33" fitToHeight="100" orientation="landscape" r:id="rId1"/>
  <ignoredErrors>
    <ignoredError sqref="A3 J3" unlockedFormula="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Y817"/>
  <sheetViews>
    <sheetView zoomScale="60" zoomScaleNormal="60" workbookViewId="0">
      <pane xSplit="3" ySplit="3" topLeftCell="D548" activePane="bottomRight" state="frozen"/>
      <selection pane="topRight" activeCell="D1" sqref="D1"/>
      <selection pane="bottomLeft" activeCell="A4" sqref="A4"/>
      <selection pane="bottomRight" activeCell="F549" sqref="F549"/>
    </sheetView>
  </sheetViews>
  <sheetFormatPr defaultColWidth="34" defaultRowHeight="15"/>
  <cols>
    <col min="1" max="1" width="15.42578125" customWidth="1"/>
    <col min="2" max="2" width="46" customWidth="1"/>
    <col min="3" max="3" width="11.85546875" customWidth="1"/>
    <col min="4" max="4" width="22.140625" customWidth="1"/>
    <col min="5" max="5" width="21" customWidth="1"/>
    <col min="6" max="6" width="22.42578125" customWidth="1"/>
    <col min="7" max="7" width="14.7109375" customWidth="1"/>
    <col min="8" max="8" width="17.28515625" customWidth="1"/>
    <col min="9" max="9" width="52.42578125" customWidth="1"/>
    <col min="10" max="14" width="22.7109375" customWidth="1"/>
    <col min="15" max="15" width="18" customWidth="1"/>
    <col min="16" max="42" width="52.85546875" customWidth="1"/>
  </cols>
  <sheetData>
    <row r="1" spans="1:37" s="40" customFormat="1" ht="54.75" customHeight="1">
      <c r="A1" s="294" t="s">
        <v>604</v>
      </c>
      <c r="B1" s="295"/>
      <c r="C1" s="295"/>
      <c r="D1" s="295"/>
      <c r="E1" s="295"/>
      <c r="F1" s="295"/>
      <c r="G1" s="295"/>
      <c r="H1" s="295"/>
      <c r="I1" s="135"/>
      <c r="J1" s="135"/>
      <c r="K1" s="135"/>
      <c r="L1" s="135"/>
      <c r="M1" s="135"/>
      <c r="N1" s="135"/>
      <c r="O1" s="135"/>
      <c r="P1" s="136"/>
      <c r="Q1" s="136"/>
      <c r="R1" s="136"/>
      <c r="S1" s="136"/>
      <c r="T1" s="136"/>
      <c r="U1" s="136"/>
      <c r="V1" s="136"/>
      <c r="W1" s="136"/>
      <c r="X1" s="136"/>
      <c r="Y1" s="136"/>
      <c r="Z1" s="136"/>
      <c r="AA1" s="136"/>
      <c r="AB1" s="136"/>
      <c r="AC1" s="136"/>
      <c r="AD1" s="136"/>
      <c r="AE1" s="136"/>
      <c r="AF1" s="136"/>
      <c r="AG1" s="136"/>
      <c r="AH1" s="136"/>
      <c r="AI1" s="136"/>
      <c r="AJ1" s="136"/>
      <c r="AK1" s="136"/>
    </row>
    <row r="2" spans="1:37" s="40" customFormat="1" ht="54.75" customHeight="1">
      <c r="A2" s="135"/>
      <c r="B2" s="135"/>
      <c r="C2" s="135"/>
      <c r="D2" s="135"/>
      <c r="E2" s="135"/>
      <c r="F2" s="135"/>
      <c r="G2" s="135"/>
      <c r="H2" s="135"/>
      <c r="I2" s="135"/>
      <c r="J2" s="135"/>
      <c r="K2" s="135"/>
      <c r="L2" s="135"/>
      <c r="M2" s="135"/>
      <c r="N2" s="135"/>
      <c r="O2" s="135"/>
      <c r="P2" s="296" t="s">
        <v>2264</v>
      </c>
      <c r="Q2" s="297"/>
      <c r="R2" s="297"/>
      <c r="S2" s="297"/>
      <c r="T2" s="297"/>
      <c r="U2" s="297"/>
      <c r="V2" s="297"/>
      <c r="W2" s="297"/>
      <c r="X2" s="297"/>
      <c r="Y2" s="297"/>
      <c r="Z2" s="298"/>
      <c r="AA2" s="296" t="s">
        <v>2265</v>
      </c>
      <c r="AB2" s="297"/>
      <c r="AC2" s="298"/>
      <c r="AD2" s="147" t="s">
        <v>2266</v>
      </c>
      <c r="AE2" s="297" t="s">
        <v>2200</v>
      </c>
      <c r="AF2" s="297"/>
      <c r="AG2" s="297"/>
      <c r="AH2" s="297"/>
      <c r="AI2" s="297"/>
      <c r="AJ2" s="297"/>
      <c r="AK2" s="297"/>
    </row>
    <row r="3" spans="1:37" s="89" customFormat="1" ht="97.5">
      <c r="A3" s="93" t="s">
        <v>285</v>
      </c>
      <c r="B3" s="93" t="s">
        <v>0</v>
      </c>
      <c r="C3" s="94" t="s">
        <v>26</v>
      </c>
      <c r="D3" s="94" t="s">
        <v>3230</v>
      </c>
      <c r="E3" s="96" t="s">
        <v>3</v>
      </c>
      <c r="F3" s="95" t="s">
        <v>2267</v>
      </c>
      <c r="G3" s="95" t="s">
        <v>3231</v>
      </c>
      <c r="H3" s="96" t="s">
        <v>27</v>
      </c>
      <c r="I3" s="96" t="s">
        <v>2</v>
      </c>
      <c r="J3" s="96" t="s">
        <v>1869</v>
      </c>
      <c r="K3" s="96" t="s">
        <v>1930</v>
      </c>
      <c r="L3" s="96" t="s">
        <v>1870</v>
      </c>
      <c r="M3" s="96" t="s">
        <v>4</v>
      </c>
      <c r="N3" s="96" t="s">
        <v>3232</v>
      </c>
      <c r="O3" s="97" t="s">
        <v>116</v>
      </c>
      <c r="P3" s="98" t="s">
        <v>3838</v>
      </c>
      <c r="Q3" s="99" t="s">
        <v>3839</v>
      </c>
      <c r="R3" s="148" t="s">
        <v>3840</v>
      </c>
      <c r="S3" s="188" t="s">
        <v>3841</v>
      </c>
      <c r="T3" s="189" t="s">
        <v>3842</v>
      </c>
      <c r="U3" s="188" t="s">
        <v>3843</v>
      </c>
      <c r="V3" s="189" t="s">
        <v>3844</v>
      </c>
      <c r="W3" s="96" t="s">
        <v>3845</v>
      </c>
      <c r="X3" s="189" t="s">
        <v>3846</v>
      </c>
      <c r="Y3" s="99" t="s">
        <v>3847</v>
      </c>
      <c r="Z3" s="98" t="s">
        <v>3848</v>
      </c>
      <c r="AA3" s="99" t="s">
        <v>3849</v>
      </c>
      <c r="AB3" s="98" t="s">
        <v>3850</v>
      </c>
      <c r="AC3" s="99" t="s">
        <v>3851</v>
      </c>
      <c r="AD3" s="98" t="s">
        <v>3852</v>
      </c>
      <c r="AE3" s="99" t="s">
        <v>3853</v>
      </c>
      <c r="AF3" s="98" t="s">
        <v>3854</v>
      </c>
      <c r="AG3" s="99" t="s">
        <v>3855</v>
      </c>
      <c r="AH3" s="98" t="s">
        <v>3856</v>
      </c>
      <c r="AI3" s="99" t="s">
        <v>2268</v>
      </c>
      <c r="AJ3" s="98" t="s">
        <v>2269</v>
      </c>
      <c r="AK3" s="99" t="s">
        <v>2270</v>
      </c>
    </row>
    <row r="4" spans="1:37" s="39" customFormat="1" ht="76.5" customHeight="1">
      <c r="A4" s="133" t="s">
        <v>317</v>
      </c>
      <c r="B4" s="45" t="s">
        <v>3233</v>
      </c>
      <c r="C4" s="45" t="s">
        <v>127</v>
      </c>
      <c r="D4" s="45" t="s">
        <v>2271</v>
      </c>
      <c r="E4" s="137" t="s">
        <v>1944</v>
      </c>
      <c r="F4" s="127"/>
      <c r="G4" s="149"/>
      <c r="H4" s="132" t="s">
        <v>1390</v>
      </c>
      <c r="I4" s="37" t="s">
        <v>1875</v>
      </c>
      <c r="J4" s="37" t="s">
        <v>1884</v>
      </c>
      <c r="K4" s="37" t="s">
        <v>1873</v>
      </c>
      <c r="L4" s="37" t="s">
        <v>2250</v>
      </c>
      <c r="M4" s="37" t="s">
        <v>1746</v>
      </c>
      <c r="N4" s="37"/>
      <c r="O4" s="36">
        <f>COUNTIF(Table487[[#This Row],[CMMI Comprehensive Primary Care Plus (CPC+)
Version Date: CY 2021]:[CMS Medicare Hospital Compare
Version Date: January 2021]],"*yes*")</f>
        <v>0</v>
      </c>
      <c r="P4" s="150"/>
      <c r="Q4" s="150"/>
      <c r="R4" s="150"/>
      <c r="S4" s="150"/>
      <c r="T4" s="37"/>
      <c r="U4" s="150"/>
      <c r="V4" s="150"/>
      <c r="W4" s="150"/>
      <c r="X4" s="150"/>
      <c r="Y4" s="150"/>
      <c r="Z4" s="150"/>
      <c r="AA4" s="150"/>
      <c r="AB4" s="37"/>
      <c r="AC4" s="150"/>
      <c r="AD4" s="150"/>
      <c r="AE4" s="37"/>
      <c r="AF4" s="150"/>
      <c r="AG4" s="150"/>
      <c r="AH4" s="37"/>
      <c r="AI4" s="150"/>
      <c r="AJ4" s="150"/>
      <c r="AK4" s="37"/>
    </row>
    <row r="5" spans="1:37" s="151" customFormat="1" ht="76.5" customHeight="1">
      <c r="A5" s="111" t="s">
        <v>326</v>
      </c>
      <c r="B5" s="45" t="s">
        <v>288</v>
      </c>
      <c r="C5" s="45" t="s">
        <v>82</v>
      </c>
      <c r="D5" s="47" t="s">
        <v>2271</v>
      </c>
      <c r="E5" s="137" t="s">
        <v>1960</v>
      </c>
      <c r="F5" s="48"/>
      <c r="G5" s="48"/>
      <c r="H5" s="132" t="s">
        <v>2380</v>
      </c>
      <c r="I5" s="37" t="s">
        <v>1871</v>
      </c>
      <c r="J5" s="37" t="s">
        <v>1872</v>
      </c>
      <c r="K5" s="37" t="s">
        <v>1873</v>
      </c>
      <c r="L5" s="37" t="s">
        <v>1874</v>
      </c>
      <c r="M5" s="37" t="s">
        <v>5</v>
      </c>
      <c r="N5" s="37"/>
      <c r="O5" s="36">
        <f>COUNTIF(Table487[[#This Row],[CMMI Comprehensive Primary Care Plus (CPC+)
Version Date: CY 2021]:[CMS Medicare Hospital Compare
Version Date: January 2021]],"*yes*")</f>
        <v>1</v>
      </c>
      <c r="P5" s="150"/>
      <c r="Q5" s="150"/>
      <c r="R5" s="150"/>
      <c r="S5" s="150"/>
      <c r="T5" s="37"/>
      <c r="U5" s="150"/>
      <c r="V5" s="150"/>
      <c r="W5" s="150"/>
      <c r="X5" s="150" t="s">
        <v>3857</v>
      </c>
      <c r="Y5" s="150"/>
      <c r="Z5" s="150"/>
      <c r="AA5" s="150"/>
      <c r="AB5" s="37"/>
      <c r="AC5" s="150"/>
      <c r="AD5" s="150"/>
      <c r="AE5" s="37"/>
      <c r="AF5" s="150"/>
      <c r="AG5" s="150"/>
      <c r="AH5" s="37" t="s">
        <v>1</v>
      </c>
      <c r="AI5" s="150"/>
      <c r="AJ5" s="150"/>
      <c r="AK5" s="37"/>
    </row>
    <row r="6" spans="1:37" s="151" customFormat="1" ht="76.5" customHeight="1">
      <c r="A6" s="111" t="s">
        <v>415</v>
      </c>
      <c r="B6" s="45" t="s">
        <v>288</v>
      </c>
      <c r="C6" s="45" t="s">
        <v>82</v>
      </c>
      <c r="D6" s="47" t="s">
        <v>97</v>
      </c>
      <c r="E6" s="137" t="s">
        <v>1960</v>
      </c>
      <c r="F6" s="52" t="s">
        <v>2406</v>
      </c>
      <c r="G6" s="52" t="s">
        <v>3234</v>
      </c>
      <c r="H6" s="132" t="s">
        <v>2407</v>
      </c>
      <c r="I6" s="37" t="s">
        <v>1871</v>
      </c>
      <c r="J6" s="37" t="s">
        <v>1872</v>
      </c>
      <c r="K6" s="37" t="s">
        <v>1873</v>
      </c>
      <c r="L6" s="37" t="s">
        <v>1874</v>
      </c>
      <c r="M6" s="37" t="s">
        <v>5</v>
      </c>
      <c r="N6" s="37"/>
      <c r="O6" s="36">
        <f>COUNTIF(Table487[[#This Row],[CMMI Comprehensive Primary Care Plus (CPC+)
Version Date: CY 2021]:[CMS Medicare Hospital Compare
Version Date: January 2021]],"*yes*")</f>
        <v>2</v>
      </c>
      <c r="P6" s="150"/>
      <c r="Q6" s="150"/>
      <c r="R6" s="150"/>
      <c r="S6" s="150" t="s">
        <v>1</v>
      </c>
      <c r="T6" s="37"/>
      <c r="U6" s="150"/>
      <c r="V6" s="150"/>
      <c r="W6" s="150" t="s">
        <v>1</v>
      </c>
      <c r="X6" s="150"/>
      <c r="Y6" s="150"/>
      <c r="Z6" s="150"/>
      <c r="AA6" s="150"/>
      <c r="AB6" s="37"/>
      <c r="AC6" s="150" t="s">
        <v>1</v>
      </c>
      <c r="AD6" s="150" t="s">
        <v>1</v>
      </c>
      <c r="AE6" s="37"/>
      <c r="AF6" s="150"/>
      <c r="AG6" s="150"/>
      <c r="AH6" s="37"/>
      <c r="AI6" s="150"/>
      <c r="AJ6" s="150"/>
      <c r="AK6" s="37"/>
    </row>
    <row r="7" spans="1:37" s="26" customFormat="1" ht="76.5" customHeight="1">
      <c r="A7" s="133" t="s">
        <v>416</v>
      </c>
      <c r="B7" s="45" t="s">
        <v>2446</v>
      </c>
      <c r="C7" s="45" t="s">
        <v>28</v>
      </c>
      <c r="D7" s="47" t="s">
        <v>2279</v>
      </c>
      <c r="E7" s="137" t="s">
        <v>1960</v>
      </c>
      <c r="F7" s="52" t="s">
        <v>2447</v>
      </c>
      <c r="G7" s="52" t="s">
        <v>3235</v>
      </c>
      <c r="H7" s="132" t="s">
        <v>2448</v>
      </c>
      <c r="I7" s="37" t="s">
        <v>1875</v>
      </c>
      <c r="J7" s="37" t="s">
        <v>1876</v>
      </c>
      <c r="K7" s="37" t="s">
        <v>1873</v>
      </c>
      <c r="L7" s="37" t="s">
        <v>2252</v>
      </c>
      <c r="M7" s="37" t="s">
        <v>5</v>
      </c>
      <c r="N7" s="37" t="s">
        <v>1</v>
      </c>
      <c r="O7" s="36">
        <f>COUNTIF(Table487[[#This Row],[CMMI Comprehensive Primary Care Plus (CPC+)
Version Date: CY 2021]:[CMS Medicare Hospital Compare
Version Date: January 2021]],"*yes*")</f>
        <v>4</v>
      </c>
      <c r="P7" s="150"/>
      <c r="Q7" s="150"/>
      <c r="R7" s="150" t="s">
        <v>3858</v>
      </c>
      <c r="S7" s="150" t="s">
        <v>1</v>
      </c>
      <c r="T7" s="37" t="s">
        <v>1</v>
      </c>
      <c r="U7" s="150"/>
      <c r="V7" s="150"/>
      <c r="W7" s="150" t="s">
        <v>1</v>
      </c>
      <c r="X7" s="150"/>
      <c r="Y7" s="150"/>
      <c r="Z7" s="150"/>
      <c r="AA7" s="150"/>
      <c r="AB7" s="37"/>
      <c r="AC7" s="150"/>
      <c r="AD7" s="150"/>
      <c r="AE7" s="37" t="s">
        <v>1</v>
      </c>
      <c r="AF7" s="150" t="s">
        <v>1</v>
      </c>
      <c r="AG7" s="150" t="s">
        <v>1827</v>
      </c>
      <c r="AH7" s="37"/>
      <c r="AI7" s="150"/>
      <c r="AJ7" s="150"/>
      <c r="AK7" s="37"/>
    </row>
    <row r="8" spans="1:37" s="26" customFormat="1" ht="76.5" customHeight="1">
      <c r="A8" s="111" t="s">
        <v>417</v>
      </c>
      <c r="B8" s="45" t="s">
        <v>3236</v>
      </c>
      <c r="C8" s="45" t="s">
        <v>165</v>
      </c>
      <c r="D8" s="47" t="s">
        <v>2279</v>
      </c>
      <c r="E8" s="137" t="s">
        <v>574</v>
      </c>
      <c r="F8" s="52" t="s">
        <v>2533</v>
      </c>
      <c r="G8" s="52"/>
      <c r="H8" s="132" t="s">
        <v>1509</v>
      </c>
      <c r="I8" s="37" t="s">
        <v>1917</v>
      </c>
      <c r="J8" s="37" t="s">
        <v>97</v>
      </c>
      <c r="K8" s="37" t="s">
        <v>1877</v>
      </c>
      <c r="L8" s="37" t="s">
        <v>2250</v>
      </c>
      <c r="M8" s="37" t="s">
        <v>6</v>
      </c>
      <c r="N8" s="37"/>
      <c r="O8" s="36">
        <f>COUNTIF(Table487[[#This Row],[CMMI Comprehensive Primary Care Plus (CPC+)
Version Date: CY 2021]:[CMS Medicare Hospital Compare
Version Date: January 2021]],"*yes*")</f>
        <v>4</v>
      </c>
      <c r="P8" s="150" t="s">
        <v>1</v>
      </c>
      <c r="Q8" s="150"/>
      <c r="R8" s="150"/>
      <c r="S8" s="150"/>
      <c r="T8" s="37"/>
      <c r="U8" s="150"/>
      <c r="V8" s="150" t="s">
        <v>3859</v>
      </c>
      <c r="W8" s="150" t="s">
        <v>1</v>
      </c>
      <c r="X8" s="150" t="s">
        <v>3860</v>
      </c>
      <c r="Y8" s="150"/>
      <c r="Z8" s="150"/>
      <c r="AA8" s="150"/>
      <c r="AB8" s="37" t="s">
        <v>1</v>
      </c>
      <c r="AC8" s="150"/>
      <c r="AD8" s="150" t="s">
        <v>3861</v>
      </c>
      <c r="AE8" s="37" t="s">
        <v>3862</v>
      </c>
      <c r="AF8" s="150"/>
      <c r="AG8" s="150"/>
      <c r="AH8" s="37" t="s">
        <v>2534</v>
      </c>
      <c r="AI8" s="150"/>
      <c r="AJ8" s="150"/>
      <c r="AK8" s="37"/>
    </row>
    <row r="9" spans="1:37" s="26" customFormat="1" ht="76.5" customHeight="1">
      <c r="A9" s="133" t="s">
        <v>418</v>
      </c>
      <c r="B9" s="45" t="s">
        <v>2671</v>
      </c>
      <c r="C9" s="45" t="s">
        <v>97</v>
      </c>
      <c r="D9" s="45" t="s">
        <v>97</v>
      </c>
      <c r="E9" s="137" t="s">
        <v>1639</v>
      </c>
      <c r="F9" s="48"/>
      <c r="G9" s="48"/>
      <c r="H9" s="132" t="s">
        <v>1973</v>
      </c>
      <c r="I9" s="37" t="s">
        <v>1889</v>
      </c>
      <c r="J9" s="37" t="s">
        <v>1904</v>
      </c>
      <c r="K9" s="37" t="s">
        <v>1879</v>
      </c>
      <c r="L9" s="37" t="s">
        <v>1885</v>
      </c>
      <c r="M9" s="37" t="s">
        <v>5</v>
      </c>
      <c r="N9" s="37"/>
      <c r="O9" s="36">
        <f>COUNTIF(Table487[[#This Row],[CMMI Comprehensive Primary Care Plus (CPC+)
Version Date: CY 2021]:[CMS Medicare Hospital Compare
Version Date: January 2021]],"*yes*")</f>
        <v>1</v>
      </c>
      <c r="P9" s="150"/>
      <c r="Q9" s="150"/>
      <c r="R9" s="150"/>
      <c r="S9" s="150"/>
      <c r="T9" s="37"/>
      <c r="U9" s="150"/>
      <c r="V9" s="150"/>
      <c r="W9" s="150"/>
      <c r="X9" s="150"/>
      <c r="Y9" s="150"/>
      <c r="Z9" s="150" t="s">
        <v>1</v>
      </c>
      <c r="AA9" s="150"/>
      <c r="AB9" s="37"/>
      <c r="AC9" s="150"/>
      <c r="AD9" s="150"/>
      <c r="AE9" s="37"/>
      <c r="AF9" s="150"/>
      <c r="AG9" s="150"/>
      <c r="AH9" s="37"/>
      <c r="AI9" s="150"/>
      <c r="AJ9" s="150"/>
      <c r="AK9" s="37"/>
    </row>
    <row r="10" spans="1:37" s="26" customFormat="1" ht="76.5" customHeight="1">
      <c r="A10" s="111" t="s">
        <v>419</v>
      </c>
      <c r="B10" s="45" t="s">
        <v>2643</v>
      </c>
      <c r="C10" s="45" t="s">
        <v>172</v>
      </c>
      <c r="D10" s="47" t="s">
        <v>2279</v>
      </c>
      <c r="E10" s="137" t="s">
        <v>574</v>
      </c>
      <c r="F10" s="52" t="s">
        <v>2533</v>
      </c>
      <c r="G10" s="52"/>
      <c r="H10" s="132" t="s">
        <v>2644</v>
      </c>
      <c r="I10" s="37" t="s">
        <v>1908</v>
      </c>
      <c r="J10" s="37" t="s">
        <v>97</v>
      </c>
      <c r="K10" s="37" t="s">
        <v>1877</v>
      </c>
      <c r="L10" s="37" t="s">
        <v>1880</v>
      </c>
      <c r="M10" s="37" t="s">
        <v>6</v>
      </c>
      <c r="N10" s="37"/>
      <c r="O10" s="36">
        <f>COUNTIF(Table487[[#This Row],[CMMI Comprehensive Primary Care Plus (CPC+)
Version Date: CY 2021]:[CMS Medicare Hospital Compare
Version Date: January 2021]],"*yes*")</f>
        <v>3</v>
      </c>
      <c r="P10" s="150"/>
      <c r="Q10" s="150" t="s">
        <v>2645</v>
      </c>
      <c r="R10" s="150"/>
      <c r="S10" s="150"/>
      <c r="T10" s="37"/>
      <c r="U10" s="150" t="s">
        <v>3863</v>
      </c>
      <c r="V10" s="150"/>
      <c r="W10" s="150" t="s">
        <v>1</v>
      </c>
      <c r="X10" s="150"/>
      <c r="Y10" s="150"/>
      <c r="Z10" s="150"/>
      <c r="AA10" s="150"/>
      <c r="AB10" s="37"/>
      <c r="AC10" s="150"/>
      <c r="AD10" s="150"/>
      <c r="AE10" s="37"/>
      <c r="AF10" s="150"/>
      <c r="AG10" s="150"/>
      <c r="AH10" s="37"/>
      <c r="AI10" s="150"/>
      <c r="AJ10" s="150"/>
      <c r="AK10" s="37"/>
    </row>
    <row r="11" spans="1:37" ht="76.5" customHeight="1">
      <c r="A11" s="133" t="s">
        <v>420</v>
      </c>
      <c r="B11" s="45" t="s">
        <v>174</v>
      </c>
      <c r="C11" s="45" t="s">
        <v>173</v>
      </c>
      <c r="D11" s="47" t="s">
        <v>2271</v>
      </c>
      <c r="E11" s="137" t="s">
        <v>1960</v>
      </c>
      <c r="F11" s="52"/>
      <c r="G11" s="52"/>
      <c r="H11" s="132" t="s">
        <v>1535</v>
      </c>
      <c r="I11" s="37" t="s">
        <v>1908</v>
      </c>
      <c r="J11" s="37" t="s">
        <v>97</v>
      </c>
      <c r="K11" s="37" t="s">
        <v>1877</v>
      </c>
      <c r="L11" s="37" t="s">
        <v>1880</v>
      </c>
      <c r="M11" s="37" t="s">
        <v>6</v>
      </c>
      <c r="N11" s="37"/>
      <c r="O11" s="36">
        <f>COUNTIF(Table487[[#This Row],[CMMI Comprehensive Primary Care Plus (CPC+)
Version Date: CY 2021]:[CMS Medicare Hospital Compare
Version Date: January 2021]],"*yes*")</f>
        <v>0</v>
      </c>
      <c r="P11" s="150"/>
      <c r="Q11" s="150"/>
      <c r="R11" s="150"/>
      <c r="S11" s="150"/>
      <c r="T11" s="37"/>
      <c r="U11" s="150"/>
      <c r="V11" s="150"/>
      <c r="W11" s="150"/>
      <c r="X11" s="150"/>
      <c r="Y11" s="150"/>
      <c r="Z11" s="150"/>
      <c r="AA11" s="150"/>
      <c r="AB11" s="37"/>
      <c r="AC11" s="150"/>
      <c r="AD11" s="150"/>
      <c r="AE11" s="37"/>
      <c r="AF11" s="150"/>
      <c r="AG11" s="150"/>
      <c r="AH11" s="37"/>
      <c r="AI11" s="150"/>
      <c r="AJ11" s="150"/>
      <c r="AK11" s="37"/>
    </row>
    <row r="12" spans="1:37" s="26" customFormat="1" ht="76.5" customHeight="1">
      <c r="A12" s="179" t="s">
        <v>421</v>
      </c>
      <c r="B12" s="45" t="s">
        <v>2106</v>
      </c>
      <c r="C12" s="45" t="s">
        <v>175</v>
      </c>
      <c r="D12" s="47" t="s">
        <v>2271</v>
      </c>
      <c r="E12" s="137" t="s">
        <v>574</v>
      </c>
      <c r="F12" s="52"/>
      <c r="G12" s="52"/>
      <c r="H12" s="132" t="s">
        <v>1542</v>
      </c>
      <c r="I12" s="37" t="s">
        <v>1908</v>
      </c>
      <c r="J12" s="37" t="s">
        <v>97</v>
      </c>
      <c r="K12" s="37" t="s">
        <v>1877</v>
      </c>
      <c r="L12" s="37" t="s">
        <v>1874</v>
      </c>
      <c r="M12" s="37" t="s">
        <v>6</v>
      </c>
      <c r="N12" s="37"/>
      <c r="O12" s="36">
        <f>COUNTIF(Table487[[#This Row],[CMMI Comprehensive Primary Care Plus (CPC+)
Version Date: CY 2021]:[CMS Medicare Hospital Compare
Version Date: January 2021]],"*yes*")</f>
        <v>0</v>
      </c>
      <c r="P12" s="150"/>
      <c r="Q12" s="150"/>
      <c r="R12" s="150"/>
      <c r="S12" s="150"/>
      <c r="T12" s="37"/>
      <c r="U12" s="150"/>
      <c r="V12" s="150"/>
      <c r="W12" s="150"/>
      <c r="X12" s="150"/>
      <c r="Y12" s="150"/>
      <c r="Z12" s="150"/>
      <c r="AA12" s="150"/>
      <c r="AB12" s="37"/>
      <c r="AC12" s="150"/>
      <c r="AD12" s="150"/>
      <c r="AE12" s="37"/>
      <c r="AF12" s="150"/>
      <c r="AG12" s="150"/>
      <c r="AH12" s="37"/>
      <c r="AI12" s="150"/>
      <c r="AJ12" s="150"/>
      <c r="AK12" s="37"/>
    </row>
    <row r="13" spans="1:37" s="26" customFormat="1" ht="76.5" customHeight="1">
      <c r="A13" s="111" t="s">
        <v>422</v>
      </c>
      <c r="B13" s="45" t="s">
        <v>128</v>
      </c>
      <c r="C13" s="45" t="s">
        <v>129</v>
      </c>
      <c r="D13" s="47" t="s">
        <v>2271</v>
      </c>
      <c r="E13" s="137" t="s">
        <v>1944</v>
      </c>
      <c r="F13" s="52"/>
      <c r="G13" s="52"/>
      <c r="H13" s="132" t="s">
        <v>1548</v>
      </c>
      <c r="I13" s="37" t="s">
        <v>1875</v>
      </c>
      <c r="J13" s="37" t="s">
        <v>1878</v>
      </c>
      <c r="K13" s="37" t="s">
        <v>1879</v>
      </c>
      <c r="L13" s="37" t="s">
        <v>1880</v>
      </c>
      <c r="M13" s="37" t="s">
        <v>1746</v>
      </c>
      <c r="N13" s="37" t="s">
        <v>1</v>
      </c>
      <c r="O13" s="36">
        <f>COUNTIF(Table487[[#This Row],[CMMI Comprehensive Primary Care Plus (CPC+)
Version Date: CY 2021]:[CMS Medicare Hospital Compare
Version Date: January 2021]],"*yes*")</f>
        <v>0</v>
      </c>
      <c r="P13" s="150"/>
      <c r="Q13" s="150"/>
      <c r="R13" s="150"/>
      <c r="S13" s="150"/>
      <c r="T13" s="37"/>
      <c r="U13" s="150"/>
      <c r="V13" s="150"/>
      <c r="W13" s="150"/>
      <c r="X13" s="150"/>
      <c r="Y13" s="150"/>
      <c r="Z13" s="150"/>
      <c r="AA13" s="150"/>
      <c r="AB13" s="37"/>
      <c r="AC13" s="150"/>
      <c r="AD13" s="150"/>
      <c r="AE13" s="37"/>
      <c r="AF13" s="150"/>
      <c r="AG13" s="150"/>
      <c r="AH13" s="37"/>
      <c r="AI13" s="150"/>
      <c r="AJ13" s="150"/>
      <c r="AK13" s="37"/>
    </row>
    <row r="14" spans="1:37" s="26" customFormat="1" ht="76.5" customHeight="1">
      <c r="A14" s="133" t="s">
        <v>423</v>
      </c>
      <c r="B14" s="45" t="s">
        <v>29</v>
      </c>
      <c r="C14" s="45" t="s">
        <v>30</v>
      </c>
      <c r="D14" s="47" t="s">
        <v>2279</v>
      </c>
      <c r="E14" s="137" t="s">
        <v>1960</v>
      </c>
      <c r="F14" s="52" t="s">
        <v>3080</v>
      </c>
      <c r="G14" s="52" t="s">
        <v>3237</v>
      </c>
      <c r="H14" s="132" t="s">
        <v>1551</v>
      </c>
      <c r="I14" s="37" t="s">
        <v>1875</v>
      </c>
      <c r="J14" s="37" t="s">
        <v>1878</v>
      </c>
      <c r="K14" s="37" t="s">
        <v>1879</v>
      </c>
      <c r="L14" s="37" t="s">
        <v>1880</v>
      </c>
      <c r="M14" s="37" t="s">
        <v>1746</v>
      </c>
      <c r="N14" s="37" t="s">
        <v>1</v>
      </c>
      <c r="O14" s="36">
        <f>COUNTIF(Table487[[#This Row],[CMMI Comprehensive Primary Care Plus (CPC+)
Version Date: CY 2021]:[CMS Medicare Hospital Compare
Version Date: January 2021]],"*yes*")</f>
        <v>7</v>
      </c>
      <c r="P14" s="150" t="s">
        <v>1</v>
      </c>
      <c r="Q14" s="150"/>
      <c r="R14" s="150" t="s">
        <v>1</v>
      </c>
      <c r="S14" s="150" t="s">
        <v>3864</v>
      </c>
      <c r="T14" s="37" t="s">
        <v>1</v>
      </c>
      <c r="U14" s="150"/>
      <c r="V14" s="150" t="s">
        <v>3865</v>
      </c>
      <c r="W14" s="150" t="s">
        <v>1</v>
      </c>
      <c r="X14" s="150" t="s">
        <v>2327</v>
      </c>
      <c r="Y14" s="150"/>
      <c r="Z14" s="150"/>
      <c r="AA14" s="150"/>
      <c r="AB14" s="37" t="s">
        <v>1</v>
      </c>
      <c r="AC14" s="150" t="s">
        <v>1</v>
      </c>
      <c r="AD14" s="150" t="s">
        <v>1</v>
      </c>
      <c r="AE14" s="37"/>
      <c r="AF14" s="150"/>
      <c r="AG14" s="150" t="s">
        <v>1827</v>
      </c>
      <c r="AH14" s="37" t="s">
        <v>1</v>
      </c>
      <c r="AI14" s="150"/>
      <c r="AJ14" s="150"/>
      <c r="AK14" s="37"/>
    </row>
    <row r="15" spans="1:37" s="26" customFormat="1" ht="76.5" customHeight="1">
      <c r="A15" s="133" t="s">
        <v>424</v>
      </c>
      <c r="B15" s="45" t="s">
        <v>105</v>
      </c>
      <c r="C15" s="45" t="s">
        <v>106</v>
      </c>
      <c r="D15" s="47" t="s">
        <v>2271</v>
      </c>
      <c r="E15" s="137" t="s">
        <v>1960</v>
      </c>
      <c r="F15" s="48"/>
      <c r="G15" s="48"/>
      <c r="H15" s="132" t="s">
        <v>3238</v>
      </c>
      <c r="I15" s="37" t="s">
        <v>1928</v>
      </c>
      <c r="J15" s="37" t="s">
        <v>97</v>
      </c>
      <c r="K15" s="37" t="s">
        <v>1873</v>
      </c>
      <c r="L15" s="37" t="s">
        <v>1880</v>
      </c>
      <c r="M15" s="37" t="s">
        <v>5</v>
      </c>
      <c r="N15" s="37" t="s">
        <v>1</v>
      </c>
      <c r="O15" s="36">
        <f>COUNTIF(Table487[[#This Row],[CMMI Comprehensive Primary Care Plus (CPC+)
Version Date: CY 2021]:[CMS Medicare Hospital Compare
Version Date: January 2021]],"*yes*")</f>
        <v>0</v>
      </c>
      <c r="P15" s="150"/>
      <c r="Q15" s="150"/>
      <c r="R15" s="150"/>
      <c r="S15" s="150"/>
      <c r="T15" s="37"/>
      <c r="U15" s="150"/>
      <c r="V15" s="150"/>
      <c r="W15" s="150"/>
      <c r="X15" s="150"/>
      <c r="Y15" s="150"/>
      <c r="Z15" s="150"/>
      <c r="AA15" s="150"/>
      <c r="AB15" s="37"/>
      <c r="AC15" s="150"/>
      <c r="AD15" s="150"/>
      <c r="AE15" s="37"/>
      <c r="AF15" s="150"/>
      <c r="AG15" s="150"/>
      <c r="AH15" s="37"/>
      <c r="AI15" s="150"/>
      <c r="AJ15" s="150"/>
      <c r="AK15" s="37"/>
    </row>
    <row r="16" spans="1:37" s="151" customFormat="1" ht="76.5" customHeight="1">
      <c r="A16" s="111" t="s">
        <v>327</v>
      </c>
      <c r="B16" s="45" t="s">
        <v>289</v>
      </c>
      <c r="C16" s="45" t="s">
        <v>13</v>
      </c>
      <c r="D16" s="45" t="s">
        <v>2279</v>
      </c>
      <c r="E16" s="137" t="s">
        <v>1960</v>
      </c>
      <c r="F16" s="48" t="s">
        <v>2288</v>
      </c>
      <c r="G16" s="48" t="s">
        <v>3239</v>
      </c>
      <c r="H16" s="132" t="s">
        <v>2289</v>
      </c>
      <c r="I16" s="37" t="s">
        <v>1871</v>
      </c>
      <c r="J16" s="37" t="s">
        <v>1890</v>
      </c>
      <c r="K16" s="37" t="s">
        <v>1873</v>
      </c>
      <c r="L16" s="37" t="s">
        <v>1885</v>
      </c>
      <c r="M16" s="37" t="s">
        <v>5</v>
      </c>
      <c r="N16" s="37"/>
      <c r="O16" s="36">
        <f>COUNTIF(Table487[[#This Row],[CMMI Comprehensive Primary Care Plus (CPC+)
Version Date: CY 2021]:[CMS Medicare Hospital Compare
Version Date: January 2021]],"*yes*")</f>
        <v>2</v>
      </c>
      <c r="P16" s="150"/>
      <c r="Q16" s="150"/>
      <c r="R16" s="150"/>
      <c r="S16" s="150" t="s">
        <v>3866</v>
      </c>
      <c r="T16" s="37"/>
      <c r="U16" s="150"/>
      <c r="V16" s="150"/>
      <c r="W16" s="150" t="s">
        <v>1</v>
      </c>
      <c r="X16" s="150"/>
      <c r="Y16" s="150"/>
      <c r="Z16" s="150"/>
      <c r="AA16" s="150"/>
      <c r="AB16" s="37"/>
      <c r="AC16" s="150"/>
      <c r="AD16" s="150"/>
      <c r="AE16" s="37"/>
      <c r="AF16" s="150"/>
      <c r="AG16" s="150"/>
      <c r="AH16" s="37"/>
      <c r="AI16" s="150"/>
      <c r="AJ16" s="150"/>
      <c r="AK16" s="37"/>
    </row>
    <row r="17" spans="1:37" s="26" customFormat="1" ht="76.5" customHeight="1">
      <c r="A17" s="133" t="s">
        <v>425</v>
      </c>
      <c r="B17" s="45" t="s">
        <v>1995</v>
      </c>
      <c r="C17" s="45" t="s">
        <v>33</v>
      </c>
      <c r="D17" s="47" t="s">
        <v>2279</v>
      </c>
      <c r="E17" s="137" t="s">
        <v>1960</v>
      </c>
      <c r="F17" s="48" t="s">
        <v>2304</v>
      </c>
      <c r="G17" s="48" t="s">
        <v>3240</v>
      </c>
      <c r="H17" s="132" t="s">
        <v>2305</v>
      </c>
      <c r="I17" s="37" t="s">
        <v>2297</v>
      </c>
      <c r="J17" s="37" t="s">
        <v>1881</v>
      </c>
      <c r="K17" s="37" t="s">
        <v>1873</v>
      </c>
      <c r="L17" s="37" t="s">
        <v>1874</v>
      </c>
      <c r="M17" s="37" t="s">
        <v>1746</v>
      </c>
      <c r="N17" s="37"/>
      <c r="O17" s="36">
        <f>COUNTIF(Table487[[#This Row],[CMMI Comprehensive Primary Care Plus (CPC+)
Version Date: CY 2021]:[CMS Medicare Hospital Compare
Version Date: January 2021]],"*yes*")</f>
        <v>4</v>
      </c>
      <c r="P17" s="150"/>
      <c r="Q17" s="150" t="s">
        <v>1</v>
      </c>
      <c r="R17" s="150"/>
      <c r="S17" s="150" t="s">
        <v>1</v>
      </c>
      <c r="T17" s="37"/>
      <c r="U17" s="150"/>
      <c r="V17" s="150"/>
      <c r="W17" s="150" t="s">
        <v>1</v>
      </c>
      <c r="X17" s="150" t="s">
        <v>3857</v>
      </c>
      <c r="Y17" s="150"/>
      <c r="Z17" s="150"/>
      <c r="AA17" s="150"/>
      <c r="AB17" s="37" t="s">
        <v>1</v>
      </c>
      <c r="AC17" s="150"/>
      <c r="AD17" s="150" t="s">
        <v>1</v>
      </c>
      <c r="AE17" s="37"/>
      <c r="AF17" s="150"/>
      <c r="AG17" s="150" t="s">
        <v>1824</v>
      </c>
      <c r="AH17" s="37" t="s">
        <v>1</v>
      </c>
      <c r="AI17" s="150"/>
      <c r="AJ17" s="150"/>
      <c r="AK17" s="37"/>
    </row>
    <row r="18" spans="1:37" s="26" customFormat="1" ht="76.5" customHeight="1">
      <c r="A18" s="133" t="s">
        <v>426</v>
      </c>
      <c r="B18" s="45" t="s">
        <v>2057</v>
      </c>
      <c r="C18" s="45" t="s">
        <v>99</v>
      </c>
      <c r="D18" s="47" t="s">
        <v>2271</v>
      </c>
      <c r="E18" s="137" t="s">
        <v>1960</v>
      </c>
      <c r="F18" s="48"/>
      <c r="G18" s="48"/>
      <c r="H18" s="132" t="s">
        <v>3241</v>
      </c>
      <c r="I18" s="143" t="s">
        <v>2297</v>
      </c>
      <c r="J18" s="37" t="s">
        <v>1884</v>
      </c>
      <c r="K18" s="37" t="s">
        <v>1873</v>
      </c>
      <c r="L18" s="37" t="s">
        <v>1880</v>
      </c>
      <c r="M18" s="37" t="s">
        <v>6</v>
      </c>
      <c r="N18" s="37"/>
      <c r="O18" s="36">
        <f>COUNTIF(Table487[[#This Row],[CMMI Comprehensive Primary Care Plus (CPC+)
Version Date: CY 2021]:[CMS Medicare Hospital Compare
Version Date: January 2021]],"*yes*")</f>
        <v>1</v>
      </c>
      <c r="P18" s="150"/>
      <c r="Q18" s="150"/>
      <c r="R18" s="150" t="s">
        <v>3858</v>
      </c>
      <c r="S18" s="150"/>
      <c r="T18" s="37"/>
      <c r="U18" s="150"/>
      <c r="V18" s="150"/>
      <c r="W18" s="150"/>
      <c r="X18" s="150"/>
      <c r="Y18" s="150"/>
      <c r="Z18" s="150"/>
      <c r="AA18" s="150"/>
      <c r="AB18" s="37"/>
      <c r="AC18" s="150"/>
      <c r="AD18" s="150"/>
      <c r="AE18" s="37"/>
      <c r="AF18" s="150"/>
      <c r="AG18" s="150"/>
      <c r="AH18" s="37" t="s">
        <v>1</v>
      </c>
      <c r="AI18" s="150"/>
      <c r="AJ18" s="150"/>
      <c r="AK18" s="37"/>
    </row>
    <row r="19" spans="1:37" s="26" customFormat="1" ht="76.5" customHeight="1">
      <c r="A19" s="111" t="s">
        <v>427</v>
      </c>
      <c r="B19" s="45" t="s">
        <v>130</v>
      </c>
      <c r="C19" s="45" t="s">
        <v>32</v>
      </c>
      <c r="D19" s="47" t="s">
        <v>2279</v>
      </c>
      <c r="E19" s="137" t="s">
        <v>1944</v>
      </c>
      <c r="F19" s="48" t="s">
        <v>2326</v>
      </c>
      <c r="G19" s="48" t="s">
        <v>3242</v>
      </c>
      <c r="H19" s="132" t="s">
        <v>1423</v>
      </c>
      <c r="I19" s="37" t="s">
        <v>2297</v>
      </c>
      <c r="J19" s="37" t="s">
        <v>1884</v>
      </c>
      <c r="K19" s="37" t="s">
        <v>1873</v>
      </c>
      <c r="L19" s="37" t="s">
        <v>1880</v>
      </c>
      <c r="M19" s="37" t="s">
        <v>1746</v>
      </c>
      <c r="N19" s="37"/>
      <c r="O19" s="36">
        <f>COUNTIF(Table487[[#This Row],[CMMI Comprehensive Primary Care Plus (CPC+)
Version Date: CY 2021]:[CMS Medicare Hospital Compare
Version Date: January 2021]],"*yes*")</f>
        <v>4</v>
      </c>
      <c r="P19" s="150"/>
      <c r="Q19" s="150"/>
      <c r="R19" s="150"/>
      <c r="S19" s="150" t="s">
        <v>3867</v>
      </c>
      <c r="T19" s="37"/>
      <c r="U19" s="150"/>
      <c r="V19" s="150" t="s">
        <v>3868</v>
      </c>
      <c r="W19" s="150" t="s">
        <v>1</v>
      </c>
      <c r="X19" s="150" t="s">
        <v>3869</v>
      </c>
      <c r="Y19" s="150"/>
      <c r="Z19" s="150"/>
      <c r="AA19" s="150"/>
      <c r="AB19" s="37" t="s">
        <v>1</v>
      </c>
      <c r="AC19" s="150"/>
      <c r="AD19" s="150"/>
      <c r="AE19" s="37"/>
      <c r="AF19" s="150"/>
      <c r="AG19" s="150"/>
      <c r="AH19" s="37"/>
      <c r="AI19" s="150"/>
      <c r="AJ19" s="150"/>
      <c r="AK19" s="37"/>
    </row>
    <row r="20" spans="1:37" s="26" customFormat="1" ht="84.95" customHeight="1">
      <c r="A20" s="133" t="s">
        <v>428</v>
      </c>
      <c r="B20" s="45" t="s">
        <v>2079</v>
      </c>
      <c r="C20" s="45" t="s">
        <v>677</v>
      </c>
      <c r="D20" s="46" t="s">
        <v>2271</v>
      </c>
      <c r="E20" s="137" t="s">
        <v>1960</v>
      </c>
      <c r="F20" s="48"/>
      <c r="G20" s="48"/>
      <c r="H20" s="132" t="s">
        <v>1483</v>
      </c>
      <c r="I20" s="143" t="s">
        <v>2297</v>
      </c>
      <c r="J20" s="37" t="s">
        <v>97</v>
      </c>
      <c r="K20" s="37" t="s">
        <v>1873</v>
      </c>
      <c r="L20" s="37" t="s">
        <v>1885</v>
      </c>
      <c r="M20" s="37" t="s">
        <v>6</v>
      </c>
      <c r="N20" s="37"/>
      <c r="O20" s="36">
        <f>COUNTIF(Table487[[#This Row],[CMMI Comprehensive Primary Care Plus (CPC+)
Version Date: CY 2021]:[CMS Medicare Hospital Compare
Version Date: January 2021]],"*yes*")</f>
        <v>1</v>
      </c>
      <c r="P20" s="150"/>
      <c r="Q20" s="150"/>
      <c r="R20" s="150"/>
      <c r="S20" s="150"/>
      <c r="T20" s="37"/>
      <c r="U20" s="150" t="s">
        <v>2174</v>
      </c>
      <c r="V20" s="150"/>
      <c r="W20" s="150"/>
      <c r="X20" s="150"/>
      <c r="Y20" s="150"/>
      <c r="Z20" s="150"/>
      <c r="AA20" s="150"/>
      <c r="AB20" s="37"/>
      <c r="AC20" s="150"/>
      <c r="AD20" s="150"/>
      <c r="AE20" s="37"/>
      <c r="AF20" s="150"/>
      <c r="AG20" s="150"/>
      <c r="AH20" s="37"/>
      <c r="AI20" s="150"/>
      <c r="AJ20" s="150"/>
      <c r="AK20" s="37"/>
    </row>
    <row r="21" spans="1:37" s="26" customFormat="1" ht="76.5" customHeight="1">
      <c r="A21" s="111" t="s">
        <v>429</v>
      </c>
      <c r="B21" s="45" t="s">
        <v>2443</v>
      </c>
      <c r="C21" s="45" t="s">
        <v>678</v>
      </c>
      <c r="D21" s="46" t="s">
        <v>2271</v>
      </c>
      <c r="E21" s="137" t="s">
        <v>1960</v>
      </c>
      <c r="F21" s="48"/>
      <c r="G21" s="48"/>
      <c r="H21" s="132" t="s">
        <v>1484</v>
      </c>
      <c r="I21" s="37" t="s">
        <v>1875</v>
      </c>
      <c r="J21" s="37" t="s">
        <v>97</v>
      </c>
      <c r="K21" s="37" t="s">
        <v>1873</v>
      </c>
      <c r="L21" s="37" t="s">
        <v>1885</v>
      </c>
      <c r="M21" s="37" t="s">
        <v>6</v>
      </c>
      <c r="N21" s="37"/>
      <c r="O21" s="36">
        <f>COUNTIF(Table487[[#This Row],[CMMI Comprehensive Primary Care Plus (CPC+)
Version Date: CY 2021]:[CMS Medicare Hospital Compare
Version Date: January 2021]],"*yes*")</f>
        <v>1</v>
      </c>
      <c r="P21" s="150"/>
      <c r="Q21" s="150"/>
      <c r="R21" s="150"/>
      <c r="S21" s="150"/>
      <c r="T21" s="37"/>
      <c r="U21" s="150" t="s">
        <v>2175</v>
      </c>
      <c r="V21" s="150"/>
      <c r="W21" s="150"/>
      <c r="X21" s="150"/>
      <c r="Y21" s="150"/>
      <c r="Z21" s="150"/>
      <c r="AA21" s="150"/>
      <c r="AB21" s="37"/>
      <c r="AC21" s="150"/>
      <c r="AD21" s="150"/>
      <c r="AE21" s="37"/>
      <c r="AF21" s="150"/>
      <c r="AG21" s="150"/>
      <c r="AH21" s="37"/>
      <c r="AI21" s="150" t="s">
        <v>1</v>
      </c>
      <c r="AJ21" s="150" t="s">
        <v>1827</v>
      </c>
      <c r="AK21" s="37"/>
    </row>
    <row r="22" spans="1:37" s="26" customFormat="1" ht="76.5" customHeight="1">
      <c r="A22" s="179" t="s">
        <v>430</v>
      </c>
      <c r="B22" s="45" t="s">
        <v>290</v>
      </c>
      <c r="C22" s="45" t="s">
        <v>81</v>
      </c>
      <c r="D22" s="46" t="s">
        <v>2271</v>
      </c>
      <c r="E22" s="137" t="s">
        <v>1960</v>
      </c>
      <c r="F22" s="48"/>
      <c r="G22" s="149"/>
      <c r="H22" s="132" t="s">
        <v>1804</v>
      </c>
      <c r="I22" s="37" t="s">
        <v>2297</v>
      </c>
      <c r="J22" s="37" t="s">
        <v>1883</v>
      </c>
      <c r="K22" s="37" t="s">
        <v>1873</v>
      </c>
      <c r="L22" s="37" t="s">
        <v>1880</v>
      </c>
      <c r="M22" s="37" t="s">
        <v>5</v>
      </c>
      <c r="N22" s="37" t="s">
        <v>1</v>
      </c>
      <c r="O22" s="36">
        <f>COUNTIF(Table487[[#This Row],[CMMI Comprehensive Primary Care Plus (CPC+)
Version Date: CY 2021]:[CMS Medicare Hospital Compare
Version Date: January 2021]],"*yes*")</f>
        <v>0</v>
      </c>
      <c r="P22" s="150"/>
      <c r="Q22" s="150"/>
      <c r="R22" s="150"/>
      <c r="S22" s="150"/>
      <c r="T22" s="37"/>
      <c r="U22" s="150"/>
      <c r="V22" s="150"/>
      <c r="W22" s="150"/>
      <c r="X22" s="150"/>
      <c r="Y22" s="150"/>
      <c r="Z22" s="150"/>
      <c r="AA22" s="150"/>
      <c r="AB22" s="37"/>
      <c r="AC22" s="150"/>
      <c r="AD22" s="150"/>
      <c r="AE22" s="37"/>
      <c r="AF22" s="150"/>
      <c r="AG22" s="150"/>
      <c r="AH22" s="37"/>
      <c r="AI22" s="150"/>
      <c r="AJ22" s="150"/>
      <c r="AK22" s="37"/>
    </row>
    <row r="23" spans="1:37" s="26" customFormat="1" ht="76.5" customHeight="1">
      <c r="A23" s="179" t="s">
        <v>431</v>
      </c>
      <c r="B23" s="45" t="s">
        <v>1566</v>
      </c>
      <c r="C23" s="45" t="s">
        <v>80</v>
      </c>
      <c r="D23" s="46" t="s">
        <v>2279</v>
      </c>
      <c r="E23" s="137" t="s">
        <v>1960</v>
      </c>
      <c r="F23" s="48" t="s">
        <v>2343</v>
      </c>
      <c r="G23" s="149" t="s">
        <v>3243</v>
      </c>
      <c r="H23" s="132" t="s">
        <v>2344</v>
      </c>
      <c r="I23" s="37" t="s">
        <v>2297</v>
      </c>
      <c r="J23" s="37" t="s">
        <v>1883</v>
      </c>
      <c r="K23" s="37" t="s">
        <v>1873</v>
      </c>
      <c r="L23" s="37" t="s">
        <v>1880</v>
      </c>
      <c r="M23" s="37" t="s">
        <v>1746</v>
      </c>
      <c r="N23" s="37" t="s">
        <v>1</v>
      </c>
      <c r="O23" s="36">
        <f>COUNTIF(Table487[[#This Row],[CMMI Comprehensive Primary Care Plus (CPC+)
Version Date: CY 2021]:[CMS Medicare Hospital Compare
Version Date: January 2021]],"*yes*")</f>
        <v>4</v>
      </c>
      <c r="P23" s="150"/>
      <c r="Q23" s="150"/>
      <c r="R23" s="150" t="s">
        <v>1</v>
      </c>
      <c r="S23" s="150" t="s">
        <v>1</v>
      </c>
      <c r="T23" s="37"/>
      <c r="U23" s="150"/>
      <c r="V23" s="150"/>
      <c r="W23" s="150" t="s">
        <v>1</v>
      </c>
      <c r="X23" s="150" t="s">
        <v>2345</v>
      </c>
      <c r="Y23" s="150"/>
      <c r="Z23" s="150"/>
      <c r="AA23" s="150"/>
      <c r="AB23" s="37"/>
      <c r="AC23" s="150" t="s">
        <v>1</v>
      </c>
      <c r="AD23" s="150" t="s">
        <v>1</v>
      </c>
      <c r="AE23" s="37" t="s">
        <v>1</v>
      </c>
      <c r="AF23" s="150"/>
      <c r="AG23" s="150" t="s">
        <v>1827</v>
      </c>
      <c r="AH23" s="37" t="s">
        <v>1</v>
      </c>
      <c r="AI23" s="150"/>
      <c r="AJ23" s="150"/>
      <c r="AK23" s="37"/>
    </row>
    <row r="24" spans="1:37" s="151" customFormat="1" ht="76.5" customHeight="1">
      <c r="A24" s="179" t="s">
        <v>432</v>
      </c>
      <c r="B24" s="45" t="s">
        <v>291</v>
      </c>
      <c r="C24" s="45" t="s">
        <v>84</v>
      </c>
      <c r="D24" s="46" t="s">
        <v>2279</v>
      </c>
      <c r="E24" s="137" t="s">
        <v>1960</v>
      </c>
      <c r="F24" s="48" t="s">
        <v>2354</v>
      </c>
      <c r="G24" s="149" t="s">
        <v>3244</v>
      </c>
      <c r="H24" s="132" t="s">
        <v>3245</v>
      </c>
      <c r="I24" s="37" t="s">
        <v>2297</v>
      </c>
      <c r="J24" s="37" t="s">
        <v>1872</v>
      </c>
      <c r="K24" s="37" t="s">
        <v>1873</v>
      </c>
      <c r="L24" s="37" t="s">
        <v>2252</v>
      </c>
      <c r="M24" s="37" t="s">
        <v>5</v>
      </c>
      <c r="N24" s="37" t="s">
        <v>1</v>
      </c>
      <c r="O24" s="36">
        <f>COUNTIF(Table487[[#This Row],[CMMI Comprehensive Primary Care Plus (CPC+)
Version Date: CY 2021]:[CMS Medicare Hospital Compare
Version Date: January 2021]],"*yes*")</f>
        <v>5</v>
      </c>
      <c r="P24" s="150"/>
      <c r="Q24" s="150" t="s">
        <v>3870</v>
      </c>
      <c r="R24" s="150" t="s">
        <v>3871</v>
      </c>
      <c r="S24" s="150" t="s">
        <v>1</v>
      </c>
      <c r="T24" s="37"/>
      <c r="U24" s="150"/>
      <c r="V24" s="150"/>
      <c r="W24" s="150" t="s">
        <v>1</v>
      </c>
      <c r="X24" s="150" t="s">
        <v>3872</v>
      </c>
      <c r="Y24" s="150"/>
      <c r="Z24" s="150"/>
      <c r="AA24" s="150"/>
      <c r="AB24" s="37"/>
      <c r="AC24" s="150" t="s">
        <v>1</v>
      </c>
      <c r="AD24" s="150" t="s">
        <v>1</v>
      </c>
      <c r="AE24" s="37"/>
      <c r="AF24" s="150"/>
      <c r="AG24" s="150" t="s">
        <v>1827</v>
      </c>
      <c r="AH24" s="37" t="s">
        <v>1</v>
      </c>
      <c r="AI24" s="150"/>
      <c r="AJ24" s="150"/>
      <c r="AK24" s="37"/>
    </row>
    <row r="25" spans="1:37" s="151" customFormat="1" ht="76.5" customHeight="1">
      <c r="A25" s="179" t="s">
        <v>433</v>
      </c>
      <c r="B25" s="45" t="s">
        <v>292</v>
      </c>
      <c r="C25" s="45" t="s">
        <v>36</v>
      </c>
      <c r="D25" s="46" t="s">
        <v>2279</v>
      </c>
      <c r="E25" s="137" t="s">
        <v>1960</v>
      </c>
      <c r="F25" s="48" t="s">
        <v>2359</v>
      </c>
      <c r="G25" s="48" t="s">
        <v>3246</v>
      </c>
      <c r="H25" s="132" t="s">
        <v>1447</v>
      </c>
      <c r="I25" s="37" t="s">
        <v>2297</v>
      </c>
      <c r="J25" s="37" t="s">
        <v>1883</v>
      </c>
      <c r="K25" s="37" t="s">
        <v>1873</v>
      </c>
      <c r="L25" s="37" t="s">
        <v>1880</v>
      </c>
      <c r="M25" s="37" t="s">
        <v>1746</v>
      </c>
      <c r="N25" s="37" t="s">
        <v>1</v>
      </c>
      <c r="O25" s="36">
        <f>COUNTIF(Table487[[#This Row],[CMMI Comprehensive Primary Care Plus (CPC+)
Version Date: CY 2021]:[CMS Medicare Hospital Compare
Version Date: January 2021]],"*yes*")</f>
        <v>5</v>
      </c>
      <c r="P25" s="150"/>
      <c r="Q25" s="150"/>
      <c r="R25" s="150"/>
      <c r="S25" s="150" t="s">
        <v>1</v>
      </c>
      <c r="T25" s="37"/>
      <c r="U25" s="150" t="s">
        <v>2169</v>
      </c>
      <c r="V25" s="150" t="s">
        <v>3873</v>
      </c>
      <c r="W25" s="150" t="s">
        <v>1</v>
      </c>
      <c r="X25" s="150" t="s">
        <v>2302</v>
      </c>
      <c r="Y25" s="150"/>
      <c r="Z25" s="150"/>
      <c r="AA25" s="150"/>
      <c r="AB25" s="37" t="s">
        <v>1</v>
      </c>
      <c r="AC25" s="150" t="s">
        <v>1</v>
      </c>
      <c r="AD25" s="150" t="s">
        <v>1</v>
      </c>
      <c r="AE25" s="37"/>
      <c r="AF25" s="150"/>
      <c r="AG25" s="150" t="s">
        <v>1824</v>
      </c>
      <c r="AH25" s="37" t="s">
        <v>1</v>
      </c>
      <c r="AI25" s="150"/>
      <c r="AJ25" s="150"/>
      <c r="AK25" s="37"/>
    </row>
    <row r="26" spans="1:37" s="151" customFormat="1" ht="76.5" customHeight="1">
      <c r="A26" s="133" t="s">
        <v>434</v>
      </c>
      <c r="B26" s="45" t="s">
        <v>2080</v>
      </c>
      <c r="C26" s="45" t="s">
        <v>679</v>
      </c>
      <c r="D26" s="46" t="s">
        <v>2271</v>
      </c>
      <c r="E26" s="137" t="s">
        <v>1960</v>
      </c>
      <c r="F26" s="52"/>
      <c r="G26" s="52"/>
      <c r="H26" s="132" t="s">
        <v>1485</v>
      </c>
      <c r="I26" s="37" t="s">
        <v>2297</v>
      </c>
      <c r="J26" s="37" t="s">
        <v>1890</v>
      </c>
      <c r="K26" s="37" t="s">
        <v>1873</v>
      </c>
      <c r="L26" s="37" t="s">
        <v>1885</v>
      </c>
      <c r="M26" s="37" t="s">
        <v>6</v>
      </c>
      <c r="N26" s="37"/>
      <c r="O26" s="36">
        <f>COUNTIF(Table487[[#This Row],[CMMI Comprehensive Primary Care Plus (CPC+)
Version Date: CY 2021]:[CMS Medicare Hospital Compare
Version Date: January 2021]],"*yes*")</f>
        <v>1</v>
      </c>
      <c r="P26" s="150"/>
      <c r="Q26" s="150"/>
      <c r="R26" s="150"/>
      <c r="S26" s="150"/>
      <c r="T26" s="37"/>
      <c r="U26" s="150" t="s">
        <v>2172</v>
      </c>
      <c r="V26" s="150"/>
      <c r="W26" s="150"/>
      <c r="X26" s="150"/>
      <c r="Y26" s="150"/>
      <c r="Z26" s="150"/>
      <c r="AA26" s="150"/>
      <c r="AB26" s="37"/>
      <c r="AC26" s="150"/>
      <c r="AD26" s="150"/>
      <c r="AE26" s="37"/>
      <c r="AF26" s="150"/>
      <c r="AG26" s="150"/>
      <c r="AH26" s="37"/>
      <c r="AI26" s="150"/>
      <c r="AJ26" s="150"/>
      <c r="AK26" s="37"/>
    </row>
    <row r="27" spans="1:37" s="151" customFormat="1" ht="76.5" customHeight="1">
      <c r="A27" s="133" t="s">
        <v>328</v>
      </c>
      <c r="B27" s="45" t="s">
        <v>293</v>
      </c>
      <c r="C27" s="45" t="s">
        <v>12</v>
      </c>
      <c r="D27" s="45" t="s">
        <v>2271</v>
      </c>
      <c r="E27" s="137" t="s">
        <v>1960</v>
      </c>
      <c r="F27" s="48"/>
      <c r="G27" s="48"/>
      <c r="H27" s="132" t="s">
        <v>1452</v>
      </c>
      <c r="I27" s="37" t="s">
        <v>1875</v>
      </c>
      <c r="J27" s="37" t="s">
        <v>1884</v>
      </c>
      <c r="K27" s="37" t="s">
        <v>1873</v>
      </c>
      <c r="L27" s="37" t="s">
        <v>1880</v>
      </c>
      <c r="M27" s="37" t="s">
        <v>5</v>
      </c>
      <c r="N27" s="37"/>
      <c r="O27" s="36">
        <f>COUNTIF(Table487[[#This Row],[CMMI Comprehensive Primary Care Plus (CPC+)
Version Date: CY 2021]:[CMS Medicare Hospital Compare
Version Date: January 2021]],"*yes*")</f>
        <v>0</v>
      </c>
      <c r="P27" s="150"/>
      <c r="Q27" s="150"/>
      <c r="R27" s="150"/>
      <c r="S27" s="150"/>
      <c r="T27" s="37"/>
      <c r="U27" s="150"/>
      <c r="V27" s="150"/>
      <c r="W27" s="150"/>
      <c r="X27" s="150"/>
      <c r="Y27" s="150"/>
      <c r="Z27" s="150"/>
      <c r="AA27" s="150"/>
      <c r="AB27" s="37"/>
      <c r="AC27" s="150"/>
      <c r="AD27" s="150"/>
      <c r="AE27" s="37"/>
      <c r="AF27" s="150"/>
      <c r="AG27" s="150"/>
      <c r="AH27" s="37"/>
      <c r="AI27" s="150"/>
      <c r="AJ27" s="150" t="s">
        <v>1824</v>
      </c>
      <c r="AK27" s="37" t="s">
        <v>1</v>
      </c>
    </row>
    <row r="28" spans="1:37" s="151" customFormat="1" ht="76.5" customHeight="1">
      <c r="A28" s="179" t="s">
        <v>435</v>
      </c>
      <c r="B28" s="45" t="s">
        <v>294</v>
      </c>
      <c r="C28" s="45" t="s">
        <v>76</v>
      </c>
      <c r="D28" s="46" t="s">
        <v>2279</v>
      </c>
      <c r="E28" s="137" t="s">
        <v>1960</v>
      </c>
      <c r="F28" s="52" t="s">
        <v>2381</v>
      </c>
      <c r="G28" s="52" t="s">
        <v>3247</v>
      </c>
      <c r="H28" s="132" t="s">
        <v>2382</v>
      </c>
      <c r="I28" s="37" t="s">
        <v>2297</v>
      </c>
      <c r="J28" s="37" t="s">
        <v>1872</v>
      </c>
      <c r="K28" s="37" t="s">
        <v>1873</v>
      </c>
      <c r="L28" s="37" t="s">
        <v>1874</v>
      </c>
      <c r="M28" s="37" t="s">
        <v>1746</v>
      </c>
      <c r="N28" s="37"/>
      <c r="O28" s="36">
        <f>COUNTIF(Table487[[#This Row],[CMMI Comprehensive Primary Care Plus (CPC+)
Version Date: CY 2021]:[CMS Medicare Hospital Compare
Version Date: January 2021]],"*yes*")</f>
        <v>4</v>
      </c>
      <c r="P28" s="150"/>
      <c r="Q28" s="150" t="s">
        <v>1</v>
      </c>
      <c r="R28" s="150"/>
      <c r="S28" s="150" t="s">
        <v>1</v>
      </c>
      <c r="T28" s="37"/>
      <c r="U28" s="150"/>
      <c r="V28" s="150"/>
      <c r="W28" s="150" t="s">
        <v>1</v>
      </c>
      <c r="X28" s="150" t="s">
        <v>3857</v>
      </c>
      <c r="Y28" s="150"/>
      <c r="Z28" s="150"/>
      <c r="AA28" s="150"/>
      <c r="AB28" s="37" t="s">
        <v>1</v>
      </c>
      <c r="AC28" s="150" t="s">
        <v>1709</v>
      </c>
      <c r="AD28" s="150" t="s">
        <v>1709</v>
      </c>
      <c r="AE28" s="37" t="s">
        <v>1709</v>
      </c>
      <c r="AF28" s="150" t="s">
        <v>3007</v>
      </c>
      <c r="AG28" s="150" t="s">
        <v>3874</v>
      </c>
      <c r="AH28" s="37" t="s">
        <v>1</v>
      </c>
      <c r="AI28" s="150"/>
      <c r="AJ28" s="150"/>
      <c r="AK28" s="37"/>
    </row>
    <row r="29" spans="1:37" s="151" customFormat="1" ht="76.5" customHeight="1">
      <c r="A29" s="179" t="s">
        <v>436</v>
      </c>
      <c r="B29" s="45" t="s">
        <v>1572</v>
      </c>
      <c r="C29" s="45" t="s">
        <v>98</v>
      </c>
      <c r="D29" s="46" t="s">
        <v>2279</v>
      </c>
      <c r="E29" s="137" t="s">
        <v>1960</v>
      </c>
      <c r="F29" s="52"/>
      <c r="G29" s="52"/>
      <c r="H29" s="132" t="s">
        <v>2030</v>
      </c>
      <c r="I29" s="37" t="s">
        <v>2297</v>
      </c>
      <c r="J29" s="37" t="s">
        <v>1872</v>
      </c>
      <c r="K29" s="37" t="s">
        <v>1873</v>
      </c>
      <c r="L29" s="37" t="s">
        <v>1880</v>
      </c>
      <c r="M29" s="37" t="s">
        <v>6</v>
      </c>
      <c r="N29" s="37"/>
      <c r="O29" s="36">
        <f>COUNTIF(Table487[[#This Row],[CMMI Comprehensive Primary Care Plus (CPC+)
Version Date: CY 2021]:[CMS Medicare Hospital Compare
Version Date: January 2021]],"*yes*")</f>
        <v>1</v>
      </c>
      <c r="P29" s="150"/>
      <c r="Q29" s="150"/>
      <c r="R29" s="150" t="s">
        <v>1</v>
      </c>
      <c r="S29" s="150"/>
      <c r="T29" s="37"/>
      <c r="U29" s="150"/>
      <c r="V29" s="150"/>
      <c r="W29" s="150"/>
      <c r="X29" s="150"/>
      <c r="Y29" s="150"/>
      <c r="Z29" s="150"/>
      <c r="AA29" s="150"/>
      <c r="AB29" s="37"/>
      <c r="AC29" s="150"/>
      <c r="AD29" s="150"/>
      <c r="AE29" s="37"/>
      <c r="AF29" s="150"/>
      <c r="AG29" s="150"/>
      <c r="AH29" s="37"/>
      <c r="AI29" s="150"/>
      <c r="AJ29" s="150"/>
      <c r="AK29" s="37"/>
    </row>
    <row r="30" spans="1:37" s="26" customFormat="1" ht="76.5" customHeight="1">
      <c r="A30" s="179" t="s">
        <v>437</v>
      </c>
      <c r="B30" s="45" t="s">
        <v>2444</v>
      </c>
      <c r="C30" s="45" t="s">
        <v>680</v>
      </c>
      <c r="D30" s="46" t="s">
        <v>2271</v>
      </c>
      <c r="E30" s="137" t="s">
        <v>1960</v>
      </c>
      <c r="F30" s="52"/>
      <c r="G30" s="52"/>
      <c r="H30" s="132" t="s">
        <v>1486</v>
      </c>
      <c r="I30" s="37" t="s">
        <v>2297</v>
      </c>
      <c r="J30" s="37" t="s">
        <v>1872</v>
      </c>
      <c r="K30" s="37" t="s">
        <v>1873</v>
      </c>
      <c r="L30" s="37" t="s">
        <v>1885</v>
      </c>
      <c r="M30" s="37" t="s">
        <v>6</v>
      </c>
      <c r="N30" s="37"/>
      <c r="O30" s="36">
        <f>COUNTIF(Table487[[#This Row],[CMMI Comprehensive Primary Care Plus (CPC+)
Version Date: CY 2021]:[CMS Medicare Hospital Compare
Version Date: January 2021]],"*yes*")</f>
        <v>1</v>
      </c>
      <c r="P30" s="150"/>
      <c r="Q30" s="150"/>
      <c r="R30" s="150"/>
      <c r="S30" s="150"/>
      <c r="T30" s="37"/>
      <c r="U30" s="150" t="s">
        <v>2176</v>
      </c>
      <c r="V30" s="150"/>
      <c r="W30" s="150"/>
      <c r="X30" s="150"/>
      <c r="Y30" s="150"/>
      <c r="Z30" s="150"/>
      <c r="AA30" s="150"/>
      <c r="AB30" s="37"/>
      <c r="AC30" s="150"/>
      <c r="AD30" s="150"/>
      <c r="AE30" s="37"/>
      <c r="AF30" s="150"/>
      <c r="AG30" s="150"/>
      <c r="AH30" s="37"/>
      <c r="AI30" s="150"/>
      <c r="AJ30" s="150" t="s">
        <v>1827</v>
      </c>
      <c r="AK30" s="37" t="s">
        <v>1</v>
      </c>
    </row>
    <row r="31" spans="1:37" s="26" customFormat="1" ht="76.5" customHeight="1">
      <c r="A31" s="179" t="s">
        <v>438</v>
      </c>
      <c r="B31" s="45" t="s">
        <v>1573</v>
      </c>
      <c r="C31" s="45" t="s">
        <v>40</v>
      </c>
      <c r="D31" s="46" t="s">
        <v>2279</v>
      </c>
      <c r="E31" s="137" t="s">
        <v>1944</v>
      </c>
      <c r="F31" s="52" t="s">
        <v>2393</v>
      </c>
      <c r="G31" s="52" t="s">
        <v>3248</v>
      </c>
      <c r="H31" s="132" t="s">
        <v>1463</v>
      </c>
      <c r="I31" s="37" t="s">
        <v>2297</v>
      </c>
      <c r="J31" s="37" t="s">
        <v>1872</v>
      </c>
      <c r="K31" s="37" t="s">
        <v>1873</v>
      </c>
      <c r="L31" s="37" t="s">
        <v>1916</v>
      </c>
      <c r="M31" s="37" t="s">
        <v>1746</v>
      </c>
      <c r="N31" s="37"/>
      <c r="O31" s="36">
        <f>COUNTIF(Table487[[#This Row],[CMMI Comprehensive Primary Care Plus (CPC+)
Version Date: CY 2021]:[CMS Medicare Hospital Compare
Version Date: January 2021]],"*yes*")</f>
        <v>3</v>
      </c>
      <c r="P31" s="150"/>
      <c r="Q31" s="150"/>
      <c r="R31" s="150"/>
      <c r="S31" s="150" t="s">
        <v>3875</v>
      </c>
      <c r="T31" s="37"/>
      <c r="U31" s="150"/>
      <c r="V31" s="150" t="s">
        <v>3876</v>
      </c>
      <c r="W31" s="150" t="s">
        <v>1</v>
      </c>
      <c r="X31" s="150"/>
      <c r="Y31" s="150"/>
      <c r="Z31" s="150"/>
      <c r="AA31" s="150"/>
      <c r="AB31" s="37"/>
      <c r="AC31" s="150"/>
      <c r="AD31" s="150"/>
      <c r="AE31" s="37"/>
      <c r="AF31" s="150"/>
      <c r="AG31" s="150"/>
      <c r="AH31" s="37" t="s">
        <v>1</v>
      </c>
      <c r="AI31" s="150"/>
      <c r="AJ31" s="150"/>
      <c r="AK31" s="37"/>
    </row>
    <row r="32" spans="1:37" s="26" customFormat="1" ht="76.5" customHeight="1">
      <c r="A32" s="111" t="s">
        <v>439</v>
      </c>
      <c r="B32" s="45" t="s">
        <v>3249</v>
      </c>
      <c r="C32" s="45" t="s">
        <v>35</v>
      </c>
      <c r="D32" s="46" t="s">
        <v>2271</v>
      </c>
      <c r="E32" s="137" t="s">
        <v>1960</v>
      </c>
      <c r="F32" s="52" t="s">
        <v>2403</v>
      </c>
      <c r="G32" s="52" t="s">
        <v>3250</v>
      </c>
      <c r="H32" s="132" t="s">
        <v>1805</v>
      </c>
      <c r="I32" s="37" t="s">
        <v>2297</v>
      </c>
      <c r="J32" s="37" t="s">
        <v>1884</v>
      </c>
      <c r="K32" s="37" t="s">
        <v>1873</v>
      </c>
      <c r="L32" s="37" t="s">
        <v>1885</v>
      </c>
      <c r="M32" s="37" t="s">
        <v>6</v>
      </c>
      <c r="N32" s="37"/>
      <c r="O32" s="36">
        <f>COUNTIF(Table487[[#This Row],[CMMI Comprehensive Primary Care Plus (CPC+)
Version Date: CY 2021]:[CMS Medicare Hospital Compare
Version Date: January 2021]],"*yes*")</f>
        <v>2</v>
      </c>
      <c r="P32" s="150"/>
      <c r="Q32" s="150"/>
      <c r="R32" s="150"/>
      <c r="S32" s="150" t="s">
        <v>1</v>
      </c>
      <c r="T32" s="37"/>
      <c r="U32" s="150"/>
      <c r="V32" s="150"/>
      <c r="W32" s="150" t="s">
        <v>1</v>
      </c>
      <c r="X32" s="150"/>
      <c r="Y32" s="150"/>
      <c r="Z32" s="150"/>
      <c r="AA32" s="150"/>
      <c r="AB32" s="37"/>
      <c r="AC32" s="150"/>
      <c r="AD32" s="150"/>
      <c r="AE32" s="37"/>
      <c r="AF32" s="150"/>
      <c r="AG32" s="150"/>
      <c r="AH32" s="37"/>
      <c r="AI32" s="150"/>
      <c r="AJ32" s="150"/>
      <c r="AK32" s="37"/>
    </row>
    <row r="33" spans="1:37" s="26" customFormat="1" ht="76.5" customHeight="1">
      <c r="A33" s="133" t="s">
        <v>440</v>
      </c>
      <c r="B33" s="45" t="s">
        <v>723</v>
      </c>
      <c r="C33" s="45" t="s">
        <v>998</v>
      </c>
      <c r="D33" s="46" t="s">
        <v>2271</v>
      </c>
      <c r="E33" s="137" t="s">
        <v>1960</v>
      </c>
      <c r="F33" s="52" t="s">
        <v>2454</v>
      </c>
      <c r="G33" s="52"/>
      <c r="H33" s="132" t="s">
        <v>1499</v>
      </c>
      <c r="I33" s="37" t="s">
        <v>1875</v>
      </c>
      <c r="J33" s="37" t="s">
        <v>1886</v>
      </c>
      <c r="K33" s="37" t="s">
        <v>1873</v>
      </c>
      <c r="L33" s="37" t="s">
        <v>1880</v>
      </c>
      <c r="M33" s="37" t="s">
        <v>314</v>
      </c>
      <c r="N33" s="37"/>
      <c r="O33" s="36">
        <f>COUNTIF(Table487[[#This Row],[CMMI Comprehensive Primary Care Plus (CPC+)
Version Date: CY 2021]:[CMS Medicare Hospital Compare
Version Date: January 2021]],"*yes*")</f>
        <v>1</v>
      </c>
      <c r="P33" s="150"/>
      <c r="Q33" s="150"/>
      <c r="R33" s="150"/>
      <c r="S33" s="150"/>
      <c r="T33" s="37"/>
      <c r="U33" s="150"/>
      <c r="V33" s="150"/>
      <c r="W33" s="150" t="s">
        <v>1</v>
      </c>
      <c r="X33" s="150"/>
      <c r="Y33" s="150"/>
      <c r="Z33" s="150"/>
      <c r="AA33" s="150"/>
      <c r="AB33" s="37"/>
      <c r="AC33" s="150"/>
      <c r="AD33" s="150"/>
      <c r="AE33" s="37"/>
      <c r="AF33" s="150"/>
      <c r="AG33" s="150"/>
      <c r="AH33" s="37"/>
      <c r="AI33" s="150"/>
      <c r="AJ33" s="150"/>
      <c r="AK33" s="37"/>
    </row>
    <row r="34" spans="1:37" s="26" customFormat="1" ht="76.5" customHeight="1">
      <c r="A34" s="111" t="s">
        <v>441</v>
      </c>
      <c r="B34" s="45" t="s">
        <v>724</v>
      </c>
      <c r="C34" s="45" t="s">
        <v>999</v>
      </c>
      <c r="D34" s="46" t="s">
        <v>2279</v>
      </c>
      <c r="E34" s="137" t="s">
        <v>1960</v>
      </c>
      <c r="F34" s="52" t="s">
        <v>2456</v>
      </c>
      <c r="G34" s="52"/>
      <c r="H34" s="132" t="s">
        <v>725</v>
      </c>
      <c r="I34" s="37" t="s">
        <v>1875</v>
      </c>
      <c r="J34" s="37" t="s">
        <v>1886</v>
      </c>
      <c r="K34" s="37" t="s">
        <v>1873</v>
      </c>
      <c r="L34" s="37" t="s">
        <v>1885</v>
      </c>
      <c r="M34" s="37" t="s">
        <v>314</v>
      </c>
      <c r="N34" s="37"/>
      <c r="O34" s="36">
        <f>COUNTIF(Table487[[#This Row],[CMMI Comprehensive Primary Care Plus (CPC+)
Version Date: CY 2021]:[CMS Medicare Hospital Compare
Version Date: January 2021]],"*yes*")</f>
        <v>1</v>
      </c>
      <c r="P34" s="150"/>
      <c r="Q34" s="150"/>
      <c r="R34" s="150"/>
      <c r="S34" s="150"/>
      <c r="T34" s="37"/>
      <c r="U34" s="150"/>
      <c r="V34" s="150"/>
      <c r="W34" s="150" t="s">
        <v>1</v>
      </c>
      <c r="X34" s="150"/>
      <c r="Y34" s="150"/>
      <c r="Z34" s="150"/>
      <c r="AA34" s="150"/>
      <c r="AB34" s="37"/>
      <c r="AC34" s="150"/>
      <c r="AD34" s="150"/>
      <c r="AE34" s="37"/>
      <c r="AF34" s="150"/>
      <c r="AG34" s="150"/>
      <c r="AH34" s="37"/>
      <c r="AI34" s="150"/>
      <c r="AJ34" s="150"/>
      <c r="AK34" s="37"/>
    </row>
    <row r="35" spans="1:37" s="26" customFormat="1" ht="76.5" customHeight="1">
      <c r="A35" s="133" t="s">
        <v>442</v>
      </c>
      <c r="B35" s="45" t="s">
        <v>47</v>
      </c>
      <c r="C35" s="45" t="s">
        <v>48</v>
      </c>
      <c r="D35" s="46" t="s">
        <v>2279</v>
      </c>
      <c r="E35" s="137" t="s">
        <v>1944</v>
      </c>
      <c r="F35" s="52"/>
      <c r="G35" s="52"/>
      <c r="H35" s="132" t="s">
        <v>2413</v>
      </c>
      <c r="I35" s="37" t="s">
        <v>1875</v>
      </c>
      <c r="J35" s="37" t="s">
        <v>1884</v>
      </c>
      <c r="K35" s="37" t="s">
        <v>1873</v>
      </c>
      <c r="L35" s="37" t="s">
        <v>2250</v>
      </c>
      <c r="M35" s="37" t="s">
        <v>1746</v>
      </c>
      <c r="N35" s="37"/>
      <c r="O35" s="36">
        <f>COUNTIF(Table487[[#This Row],[CMMI Comprehensive Primary Care Plus (CPC+)
Version Date: CY 2021]:[CMS Medicare Hospital Compare
Version Date: January 2021]],"*yes*")</f>
        <v>0</v>
      </c>
      <c r="P35" s="150"/>
      <c r="Q35" s="150"/>
      <c r="R35" s="150"/>
      <c r="S35" s="150"/>
      <c r="T35" s="37"/>
      <c r="U35" s="150"/>
      <c r="V35" s="150"/>
      <c r="W35" s="150"/>
      <c r="X35" s="150"/>
      <c r="Y35" s="150"/>
      <c r="Z35" s="150"/>
      <c r="AA35" s="150"/>
      <c r="AB35" s="37" t="s">
        <v>1</v>
      </c>
      <c r="AC35" s="150"/>
      <c r="AD35" s="150"/>
      <c r="AE35" s="37"/>
      <c r="AF35" s="150"/>
      <c r="AG35" s="150"/>
      <c r="AH35" s="37"/>
      <c r="AI35" s="150"/>
      <c r="AJ35" s="150"/>
      <c r="AK35" s="37"/>
    </row>
    <row r="36" spans="1:37" s="26" customFormat="1" ht="76.5" customHeight="1">
      <c r="A36" s="111" t="s">
        <v>443</v>
      </c>
      <c r="B36" s="45" t="s">
        <v>726</v>
      </c>
      <c r="C36" s="45" t="s">
        <v>1000</v>
      </c>
      <c r="D36" s="46" t="s">
        <v>2271</v>
      </c>
      <c r="E36" s="137" t="s">
        <v>1960</v>
      </c>
      <c r="F36" s="52"/>
      <c r="G36" s="52"/>
      <c r="H36" s="132" t="s">
        <v>1500</v>
      </c>
      <c r="I36" s="37" t="s">
        <v>1875</v>
      </c>
      <c r="J36" s="37" t="s">
        <v>1886</v>
      </c>
      <c r="K36" s="37" t="s">
        <v>1873</v>
      </c>
      <c r="L36" s="37" t="s">
        <v>1880</v>
      </c>
      <c r="M36" s="37" t="s">
        <v>5</v>
      </c>
      <c r="N36" s="37"/>
      <c r="O36" s="36">
        <f>COUNTIF(Table487[[#This Row],[CMMI Comprehensive Primary Care Plus (CPC+)
Version Date: CY 2021]:[CMS Medicare Hospital Compare
Version Date: January 2021]],"*yes*")</f>
        <v>0</v>
      </c>
      <c r="P36" s="150"/>
      <c r="Q36" s="150"/>
      <c r="R36" s="150"/>
      <c r="S36" s="150"/>
      <c r="T36" s="37"/>
      <c r="U36" s="150"/>
      <c r="V36" s="150"/>
      <c r="W36" s="150"/>
      <c r="X36" s="150"/>
      <c r="Y36" s="150"/>
      <c r="Z36" s="150"/>
      <c r="AA36" s="150"/>
      <c r="AB36" s="37"/>
      <c r="AC36" s="150"/>
      <c r="AD36" s="150"/>
      <c r="AE36" s="37"/>
      <c r="AF36" s="150"/>
      <c r="AG36" s="150"/>
      <c r="AH36" s="37"/>
      <c r="AI36" s="150"/>
      <c r="AJ36" s="150"/>
      <c r="AK36" s="37"/>
    </row>
    <row r="37" spans="1:37" s="26" customFormat="1" ht="76.5" customHeight="1">
      <c r="A37" s="133" t="s">
        <v>444</v>
      </c>
      <c r="B37" s="45" t="s">
        <v>843</v>
      </c>
      <c r="C37" s="45" t="s">
        <v>3251</v>
      </c>
      <c r="D37" s="46" t="s">
        <v>2271</v>
      </c>
      <c r="E37" s="137" t="s">
        <v>1960</v>
      </c>
      <c r="F37" s="52"/>
      <c r="G37" s="52"/>
      <c r="H37" s="132" t="s">
        <v>844</v>
      </c>
      <c r="I37" s="37" t="s">
        <v>1875</v>
      </c>
      <c r="J37" s="37" t="s">
        <v>1886</v>
      </c>
      <c r="K37" s="37" t="s">
        <v>1873</v>
      </c>
      <c r="L37" s="37" t="s">
        <v>1880</v>
      </c>
      <c r="M37" s="37" t="s">
        <v>1746</v>
      </c>
      <c r="N37" s="37"/>
      <c r="O37" s="36">
        <f>COUNTIF(Table487[[#This Row],[CMMI Comprehensive Primary Care Plus (CPC+)
Version Date: CY 2021]:[CMS Medicare Hospital Compare
Version Date: January 2021]],"*yes*")</f>
        <v>0</v>
      </c>
      <c r="P37" s="150"/>
      <c r="Q37" s="150"/>
      <c r="R37" s="150"/>
      <c r="S37" s="150"/>
      <c r="T37" s="37"/>
      <c r="U37" s="150"/>
      <c r="V37" s="150"/>
      <c r="W37" s="150"/>
      <c r="X37" s="150"/>
      <c r="Y37" s="150"/>
      <c r="Z37" s="150"/>
      <c r="AA37" s="150"/>
      <c r="AB37" s="37"/>
      <c r="AC37" s="150"/>
      <c r="AD37" s="150"/>
      <c r="AE37" s="37"/>
      <c r="AF37" s="150"/>
      <c r="AG37" s="150"/>
      <c r="AH37" s="37"/>
      <c r="AI37" s="150"/>
      <c r="AJ37" s="150"/>
      <c r="AK37" s="37"/>
    </row>
    <row r="38" spans="1:37" s="26" customFormat="1" ht="76.5" customHeight="1">
      <c r="A38" s="111" t="s">
        <v>329</v>
      </c>
      <c r="B38" s="45" t="s">
        <v>849</v>
      </c>
      <c r="C38" s="45" t="s">
        <v>3252</v>
      </c>
      <c r="D38" s="45" t="s">
        <v>2271</v>
      </c>
      <c r="E38" s="137" t="s">
        <v>1937</v>
      </c>
      <c r="F38" s="48" t="s">
        <v>2474</v>
      </c>
      <c r="G38" s="48"/>
      <c r="H38" s="132" t="s">
        <v>850</v>
      </c>
      <c r="I38" s="37" t="s">
        <v>1875</v>
      </c>
      <c r="J38" s="37" t="s">
        <v>1886</v>
      </c>
      <c r="K38" s="37" t="s">
        <v>1873</v>
      </c>
      <c r="L38" s="37" t="s">
        <v>1880</v>
      </c>
      <c r="M38" s="37" t="s">
        <v>1746</v>
      </c>
      <c r="N38" s="37"/>
      <c r="O38" s="36">
        <f>COUNTIF(Table487[[#This Row],[CMMI Comprehensive Primary Care Plus (CPC+)
Version Date: CY 2021]:[CMS Medicare Hospital Compare
Version Date: January 2021]],"*yes*")</f>
        <v>0</v>
      </c>
      <c r="P38" s="150"/>
      <c r="Q38" s="150"/>
      <c r="R38" s="150"/>
      <c r="S38" s="150"/>
      <c r="T38" s="37"/>
      <c r="U38" s="150"/>
      <c r="V38" s="150"/>
      <c r="W38" s="150"/>
      <c r="X38" s="150"/>
      <c r="Y38" s="150"/>
      <c r="Z38" s="150"/>
      <c r="AA38" s="150"/>
      <c r="AB38" s="37"/>
      <c r="AC38" s="150"/>
      <c r="AD38" s="150"/>
      <c r="AE38" s="37"/>
      <c r="AF38" s="150"/>
      <c r="AG38" s="150"/>
      <c r="AH38" s="37"/>
      <c r="AI38" s="150" t="s">
        <v>1</v>
      </c>
      <c r="AJ38" s="150"/>
      <c r="AK38" s="37" t="s">
        <v>1</v>
      </c>
    </row>
    <row r="39" spans="1:37" s="26" customFormat="1" ht="76.5" customHeight="1">
      <c r="A39" s="133" t="s">
        <v>445</v>
      </c>
      <c r="B39" s="45" t="s">
        <v>1575</v>
      </c>
      <c r="C39" s="45" t="s">
        <v>9</v>
      </c>
      <c r="D39" s="47" t="s">
        <v>2271</v>
      </c>
      <c r="E39" s="137" t="s">
        <v>1960</v>
      </c>
      <c r="F39" s="52" t="s">
        <v>2423</v>
      </c>
      <c r="G39" s="52" t="s">
        <v>2424</v>
      </c>
      <c r="H39" s="132" t="s">
        <v>2425</v>
      </c>
      <c r="I39" s="37" t="s">
        <v>1871</v>
      </c>
      <c r="J39" s="37" t="s">
        <v>1886</v>
      </c>
      <c r="K39" s="37" t="s">
        <v>1873</v>
      </c>
      <c r="L39" s="37" t="s">
        <v>1880</v>
      </c>
      <c r="M39" s="37" t="s">
        <v>5</v>
      </c>
      <c r="N39" s="37"/>
      <c r="O39" s="36">
        <f>COUNTIF(Table487[[#This Row],[CMMI Comprehensive Primary Care Plus (CPC+)
Version Date: CY 2021]:[CMS Medicare Hospital Compare
Version Date: January 2021]],"*yes*")</f>
        <v>1</v>
      </c>
      <c r="P39" s="150"/>
      <c r="Q39" s="150"/>
      <c r="R39" s="150"/>
      <c r="S39" s="150"/>
      <c r="T39" s="37"/>
      <c r="U39" s="150"/>
      <c r="V39" s="150"/>
      <c r="W39" s="150"/>
      <c r="X39" s="150" t="s">
        <v>2302</v>
      </c>
      <c r="Y39" s="150"/>
      <c r="Z39" s="150"/>
      <c r="AA39" s="150"/>
      <c r="AB39" s="37" t="s">
        <v>1</v>
      </c>
      <c r="AC39" s="150"/>
      <c r="AD39" s="150"/>
      <c r="AE39" s="37"/>
      <c r="AF39" s="150"/>
      <c r="AG39" s="150" t="s">
        <v>1827</v>
      </c>
      <c r="AH39" s="37" t="s">
        <v>1</v>
      </c>
      <c r="AI39" s="150"/>
      <c r="AJ39" s="150"/>
      <c r="AK39" s="37"/>
    </row>
    <row r="40" spans="1:37" s="26" customFormat="1" ht="76.5" customHeight="1">
      <c r="A40" s="111" t="s">
        <v>446</v>
      </c>
      <c r="B40" s="45" t="s">
        <v>2081</v>
      </c>
      <c r="C40" s="45" t="s">
        <v>681</v>
      </c>
      <c r="D40" s="47" t="s">
        <v>2279</v>
      </c>
      <c r="E40" s="137" t="s">
        <v>1960</v>
      </c>
      <c r="F40" s="48" t="s">
        <v>2445</v>
      </c>
      <c r="G40" s="48"/>
      <c r="H40" s="132" t="s">
        <v>1487</v>
      </c>
      <c r="I40" s="37" t="s">
        <v>2212</v>
      </c>
      <c r="J40" s="37" t="s">
        <v>1886</v>
      </c>
      <c r="K40" s="37" t="s">
        <v>1873</v>
      </c>
      <c r="L40" s="37" t="s">
        <v>1885</v>
      </c>
      <c r="M40" s="37" t="s">
        <v>5</v>
      </c>
      <c r="N40" s="37"/>
      <c r="O40" s="36">
        <f>COUNTIF(Table487[[#This Row],[CMMI Comprehensive Primary Care Plus (CPC+)
Version Date: CY 2021]:[CMS Medicare Hospital Compare
Version Date: January 2021]],"*yes*")</f>
        <v>2</v>
      </c>
      <c r="P40" s="150"/>
      <c r="Q40" s="150"/>
      <c r="R40" s="150"/>
      <c r="S40" s="150"/>
      <c r="T40" s="37"/>
      <c r="U40" s="150" t="s">
        <v>2177</v>
      </c>
      <c r="V40" s="150"/>
      <c r="W40" s="150" t="s">
        <v>1</v>
      </c>
      <c r="X40" s="150"/>
      <c r="Y40" s="150"/>
      <c r="Z40" s="150"/>
      <c r="AA40" s="150"/>
      <c r="AB40" s="37"/>
      <c r="AC40" s="150"/>
      <c r="AD40" s="150"/>
      <c r="AE40" s="37"/>
      <c r="AF40" s="150"/>
      <c r="AG40" s="150"/>
      <c r="AH40" s="37"/>
      <c r="AI40" s="150" t="s">
        <v>1</v>
      </c>
      <c r="AJ40" s="150" t="s">
        <v>1827</v>
      </c>
      <c r="AK40" s="37"/>
    </row>
    <row r="41" spans="1:37" s="26" customFormat="1" ht="76.5" customHeight="1">
      <c r="A41" s="133" t="s">
        <v>447</v>
      </c>
      <c r="B41" s="45" t="s">
        <v>1576</v>
      </c>
      <c r="C41" s="45" t="s">
        <v>166</v>
      </c>
      <c r="D41" s="47" t="s">
        <v>2279</v>
      </c>
      <c r="E41" s="137" t="s">
        <v>1960</v>
      </c>
      <c r="F41" s="48"/>
      <c r="G41" s="48"/>
      <c r="H41" s="132" t="s">
        <v>1477</v>
      </c>
      <c r="I41" s="37" t="s">
        <v>1875</v>
      </c>
      <c r="J41" s="37" t="s">
        <v>1886</v>
      </c>
      <c r="K41" s="37" t="s">
        <v>1873</v>
      </c>
      <c r="L41" s="37" t="s">
        <v>1880</v>
      </c>
      <c r="M41" s="37" t="s">
        <v>5</v>
      </c>
      <c r="N41" s="37"/>
      <c r="O41" s="36">
        <f>COUNTIF(Table487[[#This Row],[CMMI Comprehensive Primary Care Plus (CPC+)
Version Date: CY 2021]:[CMS Medicare Hospital Compare
Version Date: January 2021]],"*yes*")</f>
        <v>1</v>
      </c>
      <c r="P41" s="150"/>
      <c r="Q41" s="150"/>
      <c r="R41" s="150"/>
      <c r="S41" s="150"/>
      <c r="T41" s="37"/>
      <c r="U41" s="150" t="s">
        <v>2193</v>
      </c>
      <c r="V41" s="150"/>
      <c r="W41" s="150"/>
      <c r="X41" s="150"/>
      <c r="Y41" s="150"/>
      <c r="Z41" s="150"/>
      <c r="AA41" s="150"/>
      <c r="AB41" s="37"/>
      <c r="AC41" s="150"/>
      <c r="AD41" s="150"/>
      <c r="AE41" s="37"/>
      <c r="AF41" s="150"/>
      <c r="AG41" s="150"/>
      <c r="AH41" s="37"/>
      <c r="AI41" s="150"/>
      <c r="AJ41" s="150" t="s">
        <v>1827</v>
      </c>
      <c r="AK41" s="37" t="s">
        <v>1</v>
      </c>
    </row>
    <row r="42" spans="1:37" s="26" customFormat="1" ht="76.5" customHeight="1">
      <c r="A42" s="111" t="s">
        <v>448</v>
      </c>
      <c r="B42" s="45" t="s">
        <v>131</v>
      </c>
      <c r="C42" s="45" t="s">
        <v>37</v>
      </c>
      <c r="D42" s="47" t="s">
        <v>2279</v>
      </c>
      <c r="E42" s="137" t="s">
        <v>1960</v>
      </c>
      <c r="F42" s="48" t="s">
        <v>2432</v>
      </c>
      <c r="G42" s="48" t="s">
        <v>3253</v>
      </c>
      <c r="H42" s="132" t="s">
        <v>3254</v>
      </c>
      <c r="I42" s="37" t="s">
        <v>1875</v>
      </c>
      <c r="J42" s="37" t="s">
        <v>1887</v>
      </c>
      <c r="K42" s="37" t="s">
        <v>1873</v>
      </c>
      <c r="L42" s="37" t="s">
        <v>1880</v>
      </c>
      <c r="M42" s="37" t="s">
        <v>1746</v>
      </c>
      <c r="N42" s="37" t="s">
        <v>1</v>
      </c>
      <c r="O42" s="36">
        <f>COUNTIF(Table487[[#This Row],[CMMI Comprehensive Primary Care Plus (CPC+)
Version Date: CY 2021]:[CMS Medicare Hospital Compare
Version Date: January 2021]],"*yes*")</f>
        <v>4</v>
      </c>
      <c r="P42" s="150"/>
      <c r="Q42" s="150"/>
      <c r="R42" s="150"/>
      <c r="S42" s="150" t="s">
        <v>1</v>
      </c>
      <c r="T42" s="37"/>
      <c r="U42" s="150" t="s">
        <v>2173</v>
      </c>
      <c r="V42" s="150"/>
      <c r="W42" s="150" t="s">
        <v>1</v>
      </c>
      <c r="X42" s="150" t="s">
        <v>2302</v>
      </c>
      <c r="Y42" s="150"/>
      <c r="Z42" s="150"/>
      <c r="AA42" s="150"/>
      <c r="AB42" s="37"/>
      <c r="AC42" s="150" t="s">
        <v>1</v>
      </c>
      <c r="AD42" s="150" t="s">
        <v>1</v>
      </c>
      <c r="AE42" s="37"/>
      <c r="AF42" s="150"/>
      <c r="AG42" s="150" t="s">
        <v>1824</v>
      </c>
      <c r="AH42" s="37" t="s">
        <v>1</v>
      </c>
      <c r="AI42" s="150"/>
      <c r="AJ42" s="150"/>
      <c r="AK42" s="37"/>
    </row>
    <row r="43" spans="1:37" s="26" customFormat="1" ht="76.5" customHeight="1">
      <c r="A43" s="133" t="s">
        <v>449</v>
      </c>
      <c r="B43" s="45" t="s">
        <v>1578</v>
      </c>
      <c r="C43" s="45" t="s">
        <v>34</v>
      </c>
      <c r="D43" s="47" t="s">
        <v>2279</v>
      </c>
      <c r="E43" s="137" t="s">
        <v>1960</v>
      </c>
      <c r="F43" s="52" t="s">
        <v>2441</v>
      </c>
      <c r="G43" s="52" t="s">
        <v>3255</v>
      </c>
      <c r="H43" s="132" t="s">
        <v>2034</v>
      </c>
      <c r="I43" s="37" t="s">
        <v>1875</v>
      </c>
      <c r="J43" s="37" t="s">
        <v>1887</v>
      </c>
      <c r="K43" s="37" t="s">
        <v>1873</v>
      </c>
      <c r="L43" s="37" t="s">
        <v>1880</v>
      </c>
      <c r="M43" s="37" t="s">
        <v>1746</v>
      </c>
      <c r="N43" s="37" t="s">
        <v>1</v>
      </c>
      <c r="O43" s="36">
        <f>COUNTIF(Table487[[#This Row],[CMMI Comprehensive Primary Care Plus (CPC+)
Version Date: CY 2021]:[CMS Medicare Hospital Compare
Version Date: January 2021]],"*yes*")</f>
        <v>0</v>
      </c>
      <c r="P43" s="150"/>
      <c r="Q43" s="150"/>
      <c r="R43" s="150"/>
      <c r="S43" s="150"/>
      <c r="T43" s="37"/>
      <c r="U43" s="150"/>
      <c r="V43" s="150"/>
      <c r="W43" s="150"/>
      <c r="X43" s="150"/>
      <c r="Y43" s="150"/>
      <c r="Z43" s="150"/>
      <c r="AA43" s="150"/>
      <c r="AB43" s="37"/>
      <c r="AC43" s="150"/>
      <c r="AD43" s="150"/>
      <c r="AE43" s="37"/>
      <c r="AF43" s="150"/>
      <c r="AG43" s="150"/>
      <c r="AH43" s="37"/>
      <c r="AI43" s="150"/>
      <c r="AJ43" s="150" t="s">
        <v>1827</v>
      </c>
      <c r="AK43" s="37"/>
    </row>
    <row r="44" spans="1:37" s="26" customFormat="1" ht="76.5" customHeight="1">
      <c r="A44" s="111" t="s">
        <v>450</v>
      </c>
      <c r="B44" s="45" t="s">
        <v>3256</v>
      </c>
      <c r="C44" s="45" t="s">
        <v>104</v>
      </c>
      <c r="D44" s="45" t="s">
        <v>2279</v>
      </c>
      <c r="E44" s="137" t="s">
        <v>1960</v>
      </c>
      <c r="F44" s="48"/>
      <c r="G44" s="48"/>
      <c r="H44" s="132" t="s">
        <v>1489</v>
      </c>
      <c r="I44" s="37" t="s">
        <v>1875</v>
      </c>
      <c r="J44" s="37" t="s">
        <v>1887</v>
      </c>
      <c r="K44" s="37" t="s">
        <v>1873</v>
      </c>
      <c r="L44" s="37" t="s">
        <v>1880</v>
      </c>
      <c r="M44" s="37" t="s">
        <v>1746</v>
      </c>
      <c r="N44" s="37" t="s">
        <v>1</v>
      </c>
      <c r="O44" s="36">
        <f>COUNTIF(Table487[[#This Row],[CMMI Comprehensive Primary Care Plus (CPC+)
Version Date: CY 2021]:[CMS Medicare Hospital Compare
Version Date: January 2021]],"*yes*")</f>
        <v>1</v>
      </c>
      <c r="P44" s="150"/>
      <c r="Q44" s="150"/>
      <c r="R44" s="150"/>
      <c r="S44" s="150"/>
      <c r="T44" s="37"/>
      <c r="U44" s="150"/>
      <c r="V44" s="150"/>
      <c r="W44" s="150"/>
      <c r="X44" s="150" t="s">
        <v>2302</v>
      </c>
      <c r="Y44" s="150"/>
      <c r="Z44" s="150"/>
      <c r="AA44" s="150"/>
      <c r="AB44" s="37"/>
      <c r="AC44" s="150"/>
      <c r="AD44" s="150" t="s">
        <v>1</v>
      </c>
      <c r="AE44" s="37" t="s">
        <v>1</v>
      </c>
      <c r="AF44" s="150"/>
      <c r="AG44" s="150"/>
      <c r="AH44" s="37" t="s">
        <v>1</v>
      </c>
      <c r="AI44" s="150"/>
      <c r="AJ44" s="150"/>
      <c r="AK44" s="37"/>
    </row>
    <row r="45" spans="1:37" s="26" customFormat="1" ht="76.5" customHeight="1">
      <c r="A45" s="133" t="s">
        <v>451</v>
      </c>
      <c r="B45" s="45" t="s">
        <v>3257</v>
      </c>
      <c r="C45" s="45" t="s">
        <v>203</v>
      </c>
      <c r="D45" s="45" t="s">
        <v>2279</v>
      </c>
      <c r="E45" s="137" t="s">
        <v>1960</v>
      </c>
      <c r="F45" s="48" t="s">
        <v>3258</v>
      </c>
      <c r="G45" s="48"/>
      <c r="H45" s="132" t="s">
        <v>1492</v>
      </c>
      <c r="I45" s="37" t="s">
        <v>1871</v>
      </c>
      <c r="J45" s="37" t="s">
        <v>1884</v>
      </c>
      <c r="K45" s="37" t="s">
        <v>1873</v>
      </c>
      <c r="L45" s="37" t="s">
        <v>1880</v>
      </c>
      <c r="M45" s="37" t="s">
        <v>5</v>
      </c>
      <c r="N45" s="37"/>
      <c r="O45" s="36">
        <f>COUNTIF(Table487[[#This Row],[CMMI Comprehensive Primary Care Plus (CPC+)
Version Date: CY 2021]:[CMS Medicare Hospital Compare
Version Date: January 2021]],"*yes*")</f>
        <v>2</v>
      </c>
      <c r="P45" s="150"/>
      <c r="Q45" s="150"/>
      <c r="R45" s="150"/>
      <c r="S45" s="150"/>
      <c r="T45" s="37"/>
      <c r="U45" s="150"/>
      <c r="V45" s="150"/>
      <c r="W45" s="150" t="s">
        <v>1</v>
      </c>
      <c r="X45" s="150" t="s">
        <v>2302</v>
      </c>
      <c r="Y45" s="150"/>
      <c r="Z45" s="150"/>
      <c r="AA45" s="150"/>
      <c r="AB45" s="37"/>
      <c r="AC45" s="150" t="s">
        <v>1</v>
      </c>
      <c r="AD45" s="150" t="s">
        <v>1</v>
      </c>
      <c r="AE45" s="37"/>
      <c r="AF45" s="150"/>
      <c r="AG45" s="150"/>
      <c r="AH45" s="37" t="s">
        <v>1</v>
      </c>
      <c r="AI45" s="150"/>
      <c r="AJ45" s="150"/>
      <c r="AK45" s="37"/>
    </row>
    <row r="46" spans="1:37" s="26" customFormat="1" ht="76.5" customHeight="1">
      <c r="A46" s="133" t="s">
        <v>452</v>
      </c>
      <c r="B46" s="45" t="s">
        <v>2450</v>
      </c>
      <c r="C46" s="45" t="s">
        <v>85</v>
      </c>
      <c r="D46" s="45" t="s">
        <v>2279</v>
      </c>
      <c r="E46" s="137" t="s">
        <v>1960</v>
      </c>
      <c r="F46" s="52" t="s">
        <v>2451</v>
      </c>
      <c r="G46" s="52" t="s">
        <v>3259</v>
      </c>
      <c r="H46" s="132" t="s">
        <v>1495</v>
      </c>
      <c r="I46" s="37" t="s">
        <v>1875</v>
      </c>
      <c r="J46" s="37" t="s">
        <v>1887</v>
      </c>
      <c r="K46" s="37" t="s">
        <v>1879</v>
      </c>
      <c r="L46" s="37" t="s">
        <v>1880</v>
      </c>
      <c r="M46" s="37" t="s">
        <v>1746</v>
      </c>
      <c r="N46" s="37" t="s">
        <v>1</v>
      </c>
      <c r="O46" s="36">
        <f>COUNTIF(Table487[[#This Row],[CMMI Comprehensive Primary Care Plus (CPC+)
Version Date: CY 2021]:[CMS Medicare Hospital Compare
Version Date: January 2021]],"*yes*")</f>
        <v>7</v>
      </c>
      <c r="P46" s="150" t="s">
        <v>1</v>
      </c>
      <c r="Q46" s="150"/>
      <c r="R46" s="150" t="s">
        <v>1</v>
      </c>
      <c r="S46" s="150" t="s">
        <v>1</v>
      </c>
      <c r="T46" s="37"/>
      <c r="U46" s="150" t="s">
        <v>2191</v>
      </c>
      <c r="V46" s="150" t="s">
        <v>3877</v>
      </c>
      <c r="W46" s="150" t="s">
        <v>1</v>
      </c>
      <c r="X46" s="150" t="s">
        <v>2302</v>
      </c>
      <c r="Y46" s="150"/>
      <c r="Z46" s="150"/>
      <c r="AA46" s="150"/>
      <c r="AB46" s="37"/>
      <c r="AC46" s="150" t="s">
        <v>1</v>
      </c>
      <c r="AD46" s="150" t="s">
        <v>1</v>
      </c>
      <c r="AE46" s="37"/>
      <c r="AF46" s="150" t="s">
        <v>1</v>
      </c>
      <c r="AG46" s="150"/>
      <c r="AH46" s="37" t="s">
        <v>1</v>
      </c>
      <c r="AI46" s="150"/>
      <c r="AJ46" s="150"/>
      <c r="AK46" s="37"/>
    </row>
    <row r="47" spans="1:37" s="26" customFormat="1" ht="76.5" customHeight="1">
      <c r="A47" s="111" t="s">
        <v>453</v>
      </c>
      <c r="B47" s="45" t="s">
        <v>606</v>
      </c>
      <c r="C47" s="45" t="s">
        <v>607</v>
      </c>
      <c r="D47" s="45" t="s">
        <v>2271</v>
      </c>
      <c r="E47" s="137" t="s">
        <v>1960</v>
      </c>
      <c r="F47" s="52"/>
      <c r="G47" s="52"/>
      <c r="H47" s="132" t="s">
        <v>1599</v>
      </c>
      <c r="I47" s="37" t="s">
        <v>1875</v>
      </c>
      <c r="J47" s="37" t="s">
        <v>1887</v>
      </c>
      <c r="K47" s="37" t="s">
        <v>1873</v>
      </c>
      <c r="L47" s="37" t="s">
        <v>1874</v>
      </c>
      <c r="M47" s="37" t="s">
        <v>1746</v>
      </c>
      <c r="N47" s="37" t="s">
        <v>1</v>
      </c>
      <c r="O47" s="36">
        <f>COUNTIF(Table487[[#This Row],[CMMI Comprehensive Primary Care Plus (CPC+)
Version Date: CY 2021]:[CMS Medicare Hospital Compare
Version Date: January 2021]],"*yes*")</f>
        <v>0</v>
      </c>
      <c r="P47" s="150"/>
      <c r="Q47" s="150"/>
      <c r="R47" s="150"/>
      <c r="S47" s="150"/>
      <c r="T47" s="37"/>
      <c r="U47" s="150"/>
      <c r="V47" s="150"/>
      <c r="W47" s="150"/>
      <c r="X47" s="150"/>
      <c r="Y47" s="150"/>
      <c r="Z47" s="150"/>
      <c r="AA47" s="150"/>
      <c r="AB47" s="37"/>
      <c r="AC47" s="150"/>
      <c r="AD47" s="150"/>
      <c r="AE47" s="37"/>
      <c r="AF47" s="150"/>
      <c r="AG47" s="150"/>
      <c r="AH47" s="37"/>
      <c r="AI47" s="150"/>
      <c r="AJ47" s="150"/>
      <c r="AK47" s="37"/>
    </row>
    <row r="48" spans="1:37" s="26" customFormat="1" ht="76.5" customHeight="1">
      <c r="A48" s="111" t="s">
        <v>454</v>
      </c>
      <c r="B48" s="45" t="s">
        <v>1588</v>
      </c>
      <c r="C48" s="45" t="s">
        <v>132</v>
      </c>
      <c r="D48" s="45" t="s">
        <v>2279</v>
      </c>
      <c r="E48" s="137" t="s">
        <v>1960</v>
      </c>
      <c r="F48" s="52"/>
      <c r="G48" s="52"/>
      <c r="H48" s="132" t="s">
        <v>1502</v>
      </c>
      <c r="I48" s="37" t="s">
        <v>1875</v>
      </c>
      <c r="J48" s="37" t="s">
        <v>1887</v>
      </c>
      <c r="K48" s="37" t="s">
        <v>1879</v>
      </c>
      <c r="L48" s="37" t="s">
        <v>1880</v>
      </c>
      <c r="M48" s="37" t="s">
        <v>1746</v>
      </c>
      <c r="N48" s="37" t="s">
        <v>1</v>
      </c>
      <c r="O48" s="36">
        <f>COUNTIF(Table487[[#This Row],[CMMI Comprehensive Primary Care Plus (CPC+)
Version Date: CY 2021]:[CMS Medicare Hospital Compare
Version Date: January 2021]],"*yes*")</f>
        <v>0</v>
      </c>
      <c r="P48" s="150"/>
      <c r="Q48" s="150"/>
      <c r="R48" s="150"/>
      <c r="S48" s="150"/>
      <c r="T48" s="37"/>
      <c r="U48" s="150"/>
      <c r="V48" s="150"/>
      <c r="W48" s="150"/>
      <c r="X48" s="150"/>
      <c r="Y48" s="150"/>
      <c r="Z48" s="150"/>
      <c r="AA48" s="150"/>
      <c r="AB48" s="37"/>
      <c r="AC48" s="150" t="s">
        <v>1</v>
      </c>
      <c r="AD48" s="150" t="s">
        <v>1</v>
      </c>
      <c r="AE48" s="37"/>
      <c r="AF48" s="150"/>
      <c r="AG48" s="150"/>
      <c r="AH48" s="37" t="s">
        <v>1</v>
      </c>
      <c r="AI48" s="150"/>
      <c r="AJ48" s="150"/>
      <c r="AK48" s="37"/>
    </row>
    <row r="49" spans="1:16379" s="26" customFormat="1" ht="76.5" customHeight="1">
      <c r="A49" s="111" t="s">
        <v>330</v>
      </c>
      <c r="B49" s="45" t="s">
        <v>3260</v>
      </c>
      <c r="C49" s="45" t="s">
        <v>97</v>
      </c>
      <c r="D49" s="45" t="s">
        <v>97</v>
      </c>
      <c r="E49" s="137" t="s">
        <v>574</v>
      </c>
      <c r="F49" s="48"/>
      <c r="G49" s="48"/>
      <c r="H49" s="132" t="s">
        <v>3261</v>
      </c>
      <c r="I49" s="37" t="s">
        <v>1906</v>
      </c>
      <c r="J49" s="37" t="s">
        <v>1901</v>
      </c>
      <c r="K49" s="37" t="s">
        <v>1879</v>
      </c>
      <c r="L49" s="37" t="s">
        <v>2252</v>
      </c>
      <c r="M49" s="37" t="s">
        <v>1746</v>
      </c>
      <c r="N49" s="37"/>
      <c r="O49" s="36">
        <f>COUNTIF(Table487[[#This Row],[CMMI Comprehensive Primary Care Plus (CPC+)
Version Date: CY 2021]:[CMS Medicare Hospital Compare
Version Date: January 2021]],"*yes*")</f>
        <v>0</v>
      </c>
      <c r="P49" s="150"/>
      <c r="Q49" s="150"/>
      <c r="R49" s="150"/>
      <c r="S49" s="150"/>
      <c r="T49" s="37"/>
      <c r="U49" s="150"/>
      <c r="V49" s="150"/>
      <c r="W49" s="150"/>
      <c r="X49" s="150"/>
      <c r="Y49" s="150"/>
      <c r="Z49" s="150"/>
      <c r="AA49" s="150"/>
      <c r="AB49" s="37"/>
      <c r="AC49" s="150"/>
      <c r="AD49" s="150"/>
      <c r="AE49" s="37"/>
      <c r="AF49" s="150"/>
      <c r="AG49" s="150"/>
      <c r="AH49" s="37"/>
      <c r="AI49" s="150"/>
      <c r="AJ49" s="150" t="s">
        <v>1824</v>
      </c>
      <c r="AK49" s="37"/>
    </row>
    <row r="50" spans="1:16379" s="26" customFormat="1" ht="76.5" customHeight="1">
      <c r="A50" s="111" t="s">
        <v>455</v>
      </c>
      <c r="B50" s="45" t="s">
        <v>133</v>
      </c>
      <c r="C50" s="45" t="s">
        <v>38</v>
      </c>
      <c r="D50" s="45" t="s">
        <v>2279</v>
      </c>
      <c r="E50" s="137" t="s">
        <v>1960</v>
      </c>
      <c r="F50" s="52" t="s">
        <v>2470</v>
      </c>
      <c r="G50" s="52" t="s">
        <v>3262</v>
      </c>
      <c r="H50" s="132" t="s">
        <v>1503</v>
      </c>
      <c r="I50" s="37" t="s">
        <v>1875</v>
      </c>
      <c r="J50" s="37" t="s">
        <v>1887</v>
      </c>
      <c r="K50" s="37" t="s">
        <v>1873</v>
      </c>
      <c r="L50" s="37" t="s">
        <v>1880</v>
      </c>
      <c r="M50" s="37" t="s">
        <v>1746</v>
      </c>
      <c r="N50" s="37" t="s">
        <v>1</v>
      </c>
      <c r="O50" s="36">
        <f>COUNTIF(Table487[[#This Row],[CMMI Comprehensive Primary Care Plus (CPC+)
Version Date: CY 2021]:[CMS Medicare Hospital Compare
Version Date: January 2021]],"*yes*")</f>
        <v>3</v>
      </c>
      <c r="P50" s="150"/>
      <c r="Q50" s="150"/>
      <c r="R50" s="150"/>
      <c r="S50" s="150" t="s">
        <v>1</v>
      </c>
      <c r="T50" s="37"/>
      <c r="U50" s="150"/>
      <c r="V50" s="150"/>
      <c r="W50" s="150" t="s">
        <v>1</v>
      </c>
      <c r="X50" s="150" t="s">
        <v>2302</v>
      </c>
      <c r="Y50" s="150"/>
      <c r="Z50" s="150"/>
      <c r="AA50" s="150"/>
      <c r="AB50" s="37"/>
      <c r="AC50" s="150" t="s">
        <v>1</v>
      </c>
      <c r="AD50" s="150" t="s">
        <v>1</v>
      </c>
      <c r="AE50" s="37"/>
      <c r="AF50" s="150"/>
      <c r="AG50" s="150"/>
      <c r="AH50" s="37"/>
      <c r="AI50" s="150"/>
      <c r="AJ50" s="150"/>
      <c r="AK50" s="37"/>
    </row>
    <row r="51" spans="1:16379" s="26" customFormat="1" ht="76.5" customHeight="1">
      <c r="A51" s="133" t="s">
        <v>456</v>
      </c>
      <c r="B51" s="45" t="s">
        <v>107</v>
      </c>
      <c r="C51" s="45" t="s">
        <v>103</v>
      </c>
      <c r="D51" s="47" t="s">
        <v>2271</v>
      </c>
      <c r="E51" s="137" t="s">
        <v>1960</v>
      </c>
      <c r="F51" s="52"/>
      <c r="G51" s="52"/>
      <c r="H51" s="132" t="s">
        <v>1504</v>
      </c>
      <c r="I51" s="37" t="s">
        <v>1875</v>
      </c>
      <c r="J51" s="37" t="s">
        <v>1887</v>
      </c>
      <c r="K51" s="37" t="s">
        <v>1873</v>
      </c>
      <c r="L51" s="37" t="s">
        <v>1880</v>
      </c>
      <c r="M51" s="37" t="s">
        <v>1746</v>
      </c>
      <c r="N51" s="37"/>
      <c r="O51" s="36">
        <f>COUNTIF(Table487[[#This Row],[CMMI Comprehensive Primary Care Plus (CPC+)
Version Date: CY 2021]:[CMS Medicare Hospital Compare
Version Date: January 2021]],"*yes*")</f>
        <v>0</v>
      </c>
      <c r="P51" s="150"/>
      <c r="Q51" s="150"/>
      <c r="R51" s="150"/>
      <c r="S51" s="150"/>
      <c r="T51" s="37"/>
      <c r="U51" s="150"/>
      <c r="V51" s="150"/>
      <c r="W51" s="150"/>
      <c r="X51" s="150"/>
      <c r="Y51" s="150"/>
      <c r="Z51" s="150"/>
      <c r="AA51" s="150"/>
      <c r="AB51" s="37"/>
      <c r="AC51" s="150"/>
      <c r="AD51" s="150"/>
      <c r="AE51" s="37"/>
      <c r="AF51" s="150"/>
      <c r="AG51" s="150"/>
      <c r="AH51" s="37"/>
      <c r="AI51" s="150"/>
      <c r="AJ51" s="150" t="s">
        <v>1827</v>
      </c>
      <c r="AK51" s="37"/>
    </row>
    <row r="52" spans="1:16379" s="26" customFormat="1" ht="76.5" customHeight="1">
      <c r="A52" s="133" t="s">
        <v>457</v>
      </c>
      <c r="B52" s="45" t="s">
        <v>134</v>
      </c>
      <c r="C52" s="45" t="s">
        <v>95</v>
      </c>
      <c r="D52" s="47" t="s">
        <v>2271</v>
      </c>
      <c r="E52" s="137" t="s">
        <v>1960</v>
      </c>
      <c r="F52" s="52"/>
      <c r="G52" s="52"/>
      <c r="H52" s="132" t="s">
        <v>1505</v>
      </c>
      <c r="I52" s="37" t="s">
        <v>1875</v>
      </c>
      <c r="J52" s="37" t="s">
        <v>1887</v>
      </c>
      <c r="K52" s="37" t="s">
        <v>1879</v>
      </c>
      <c r="L52" s="37" t="s">
        <v>1880</v>
      </c>
      <c r="M52" s="37" t="s">
        <v>1746</v>
      </c>
      <c r="N52" s="37"/>
      <c r="O52" s="36">
        <f>COUNTIF(Table487[[#This Row],[CMMI Comprehensive Primary Care Plus (CPC+)
Version Date: CY 2021]:[CMS Medicare Hospital Compare
Version Date: January 2021]],"*yes*")</f>
        <v>0</v>
      </c>
      <c r="P52" s="150"/>
      <c r="Q52" s="150"/>
      <c r="R52" s="150"/>
      <c r="S52" s="150"/>
      <c r="T52" s="37"/>
      <c r="U52" s="150"/>
      <c r="V52" s="150"/>
      <c r="W52" s="150"/>
      <c r="X52" s="150"/>
      <c r="Y52" s="150"/>
      <c r="Z52" s="150"/>
      <c r="AA52" s="150"/>
      <c r="AB52" s="37"/>
      <c r="AC52" s="150"/>
      <c r="AD52" s="150"/>
      <c r="AE52" s="37"/>
      <c r="AF52" s="150"/>
      <c r="AG52" s="150"/>
      <c r="AH52" s="37"/>
      <c r="AI52" s="150"/>
      <c r="AJ52" s="150" t="s">
        <v>1827</v>
      </c>
      <c r="AK52" s="37"/>
    </row>
    <row r="53" spans="1:16379" s="26" customFormat="1" ht="76.5" customHeight="1">
      <c r="A53" s="111" t="s">
        <v>458</v>
      </c>
      <c r="B53" s="45" t="s">
        <v>880</v>
      </c>
      <c r="C53" s="45" t="s">
        <v>3263</v>
      </c>
      <c r="D53" s="47" t="s">
        <v>2271</v>
      </c>
      <c r="E53" s="137" t="s">
        <v>1944</v>
      </c>
      <c r="F53" s="52"/>
      <c r="G53" s="52"/>
      <c r="H53" s="132" t="s">
        <v>1797</v>
      </c>
      <c r="I53" s="37" t="s">
        <v>1875</v>
      </c>
      <c r="J53" s="37" t="s">
        <v>1878</v>
      </c>
      <c r="K53" s="37" t="s">
        <v>1873</v>
      </c>
      <c r="L53" s="37" t="s">
        <v>1880</v>
      </c>
      <c r="M53" s="37" t="s">
        <v>314</v>
      </c>
      <c r="N53" s="37" t="s">
        <v>1</v>
      </c>
      <c r="O53" s="36">
        <f>COUNTIF(Table487[[#This Row],[CMMI Comprehensive Primary Care Plus (CPC+)
Version Date: CY 2021]:[CMS Medicare Hospital Compare
Version Date: January 2021]],"*yes*")</f>
        <v>0</v>
      </c>
      <c r="P53" s="150"/>
      <c r="Q53" s="150"/>
      <c r="R53" s="150"/>
      <c r="S53" s="150"/>
      <c r="T53" s="37"/>
      <c r="U53" s="150"/>
      <c r="V53" s="150"/>
      <c r="W53" s="150"/>
      <c r="X53" s="150"/>
      <c r="Y53" s="150"/>
      <c r="Z53" s="150"/>
      <c r="AA53" s="150"/>
      <c r="AB53" s="37"/>
      <c r="AC53" s="150"/>
      <c r="AD53" s="150"/>
      <c r="AE53" s="37"/>
      <c r="AF53" s="150"/>
      <c r="AG53" s="150"/>
      <c r="AH53" s="37"/>
      <c r="AI53" s="150"/>
      <c r="AJ53" s="150"/>
      <c r="AK53" s="37"/>
    </row>
    <row r="54" spans="1:16379" s="26" customFormat="1" ht="76.5" customHeight="1">
      <c r="A54" s="133" t="s">
        <v>459</v>
      </c>
      <c r="B54" s="45" t="s">
        <v>2087</v>
      </c>
      <c r="C54" s="45" t="s">
        <v>45</v>
      </c>
      <c r="D54" s="47" t="s">
        <v>2279</v>
      </c>
      <c r="E54" s="137" t="s">
        <v>135</v>
      </c>
      <c r="F54" s="52" t="s">
        <v>2499</v>
      </c>
      <c r="G54" s="52"/>
      <c r="H54" s="132" t="s">
        <v>1506</v>
      </c>
      <c r="I54" s="37" t="s">
        <v>1875</v>
      </c>
      <c r="J54" s="37" t="s">
        <v>1878</v>
      </c>
      <c r="K54" s="37" t="s">
        <v>1873</v>
      </c>
      <c r="L54" s="37" t="s">
        <v>1880</v>
      </c>
      <c r="M54" s="37" t="s">
        <v>314</v>
      </c>
      <c r="N54" s="37" t="s">
        <v>1</v>
      </c>
      <c r="O54" s="36">
        <f>COUNTIF(Table487[[#This Row],[CMMI Comprehensive Primary Care Plus (CPC+)
Version Date: CY 2021]:[CMS Medicare Hospital Compare
Version Date: January 2021]],"*yes*")</f>
        <v>2</v>
      </c>
      <c r="P54" s="150"/>
      <c r="Q54" s="150"/>
      <c r="R54" s="150"/>
      <c r="S54" s="150"/>
      <c r="T54" s="37"/>
      <c r="U54" s="150"/>
      <c r="V54" s="150"/>
      <c r="W54" s="150" t="s">
        <v>1</v>
      </c>
      <c r="X54" s="150" t="s">
        <v>2272</v>
      </c>
      <c r="Y54" s="150"/>
      <c r="Z54" s="150"/>
      <c r="AA54" s="150"/>
      <c r="AB54" s="37"/>
      <c r="AC54" s="150"/>
      <c r="AD54" s="150"/>
      <c r="AE54" s="37"/>
      <c r="AF54" s="150"/>
      <c r="AG54" s="150"/>
      <c r="AH54" s="37"/>
      <c r="AI54" s="150"/>
      <c r="AJ54" s="150"/>
      <c r="AK54" s="37"/>
    </row>
    <row r="55" spans="1:16379" s="26" customFormat="1" ht="76.5" customHeight="1">
      <c r="A55" s="111" t="s">
        <v>460</v>
      </c>
      <c r="B55" s="45" t="s">
        <v>1590</v>
      </c>
      <c r="C55" s="45" t="s">
        <v>66</v>
      </c>
      <c r="D55" s="47" t="s">
        <v>2279</v>
      </c>
      <c r="E55" s="137" t="s">
        <v>135</v>
      </c>
      <c r="F55" s="52" t="s">
        <v>2510</v>
      </c>
      <c r="G55" s="52"/>
      <c r="H55" s="132" t="s">
        <v>1507</v>
      </c>
      <c r="I55" s="37" t="s">
        <v>1875</v>
      </c>
      <c r="J55" s="37" t="s">
        <v>1878</v>
      </c>
      <c r="K55" s="37" t="s">
        <v>1873</v>
      </c>
      <c r="L55" s="37" t="s">
        <v>1880</v>
      </c>
      <c r="M55" s="37" t="s">
        <v>314</v>
      </c>
      <c r="N55" s="37" t="s">
        <v>1</v>
      </c>
      <c r="O55" s="36">
        <f>COUNTIF(Table487[[#This Row],[CMMI Comprehensive Primary Care Plus (CPC+)
Version Date: CY 2021]:[CMS Medicare Hospital Compare
Version Date: January 2021]],"*yes*")</f>
        <v>2</v>
      </c>
      <c r="P55" s="150"/>
      <c r="Q55" s="150"/>
      <c r="R55" s="150"/>
      <c r="S55" s="150"/>
      <c r="T55" s="37"/>
      <c r="U55" s="150"/>
      <c r="V55" s="150"/>
      <c r="W55" s="150" t="s">
        <v>1</v>
      </c>
      <c r="X55" s="150" t="s">
        <v>2272</v>
      </c>
      <c r="Y55" s="150"/>
      <c r="Z55" s="150"/>
      <c r="AA55" s="150"/>
      <c r="AB55" s="37"/>
      <c r="AC55" s="150"/>
      <c r="AD55" s="150"/>
      <c r="AE55" s="37"/>
      <c r="AF55" s="150"/>
      <c r="AG55" s="150"/>
      <c r="AH55" s="37"/>
      <c r="AI55" s="150"/>
      <c r="AJ55" s="150"/>
      <c r="AK55" s="37"/>
    </row>
    <row r="56" spans="1:16379" s="26" customFormat="1" ht="76.5" customHeight="1">
      <c r="A56" s="133" t="s">
        <v>461</v>
      </c>
      <c r="B56" s="45" t="s">
        <v>136</v>
      </c>
      <c r="C56" s="45" t="s">
        <v>41</v>
      </c>
      <c r="D56" s="47" t="s">
        <v>2279</v>
      </c>
      <c r="E56" s="137" t="s">
        <v>1960</v>
      </c>
      <c r="F56" s="52" t="s">
        <v>2521</v>
      </c>
      <c r="G56" s="52" t="s">
        <v>3264</v>
      </c>
      <c r="H56" s="132" t="s">
        <v>1508</v>
      </c>
      <c r="I56" s="37" t="s">
        <v>1875</v>
      </c>
      <c r="J56" s="37" t="s">
        <v>1878</v>
      </c>
      <c r="K56" s="37" t="s">
        <v>1873</v>
      </c>
      <c r="L56" s="37" t="s">
        <v>1880</v>
      </c>
      <c r="M56" s="37" t="s">
        <v>1746</v>
      </c>
      <c r="N56" s="37" t="s">
        <v>1</v>
      </c>
      <c r="O56" s="36">
        <f>COUNTIF(Table487[[#This Row],[CMMI Comprehensive Primary Care Plus (CPC+)
Version Date: CY 2021]:[CMS Medicare Hospital Compare
Version Date: January 2021]],"*yes*")</f>
        <v>0</v>
      </c>
      <c r="P56" s="150"/>
      <c r="Q56" s="150"/>
      <c r="R56" s="150"/>
      <c r="S56" s="150"/>
      <c r="T56" s="37"/>
      <c r="U56" s="150"/>
      <c r="V56" s="150"/>
      <c r="W56" s="150"/>
      <c r="X56" s="150"/>
      <c r="Y56" s="150"/>
      <c r="Z56" s="150"/>
      <c r="AA56" s="150"/>
      <c r="AB56" s="37"/>
      <c r="AC56" s="150"/>
      <c r="AD56" s="150"/>
      <c r="AE56" s="37"/>
      <c r="AF56" s="150"/>
      <c r="AG56" s="150"/>
      <c r="AH56" s="37"/>
      <c r="AI56" s="150"/>
      <c r="AJ56" s="150"/>
      <c r="AK56" s="37"/>
    </row>
    <row r="57" spans="1:16379" s="26" customFormat="1" ht="76.5" customHeight="1">
      <c r="A57" s="111" t="s">
        <v>462</v>
      </c>
      <c r="B57" s="45" t="s">
        <v>2088</v>
      </c>
      <c r="C57" s="45" t="s">
        <v>8</v>
      </c>
      <c r="D57" s="45" t="s">
        <v>2279</v>
      </c>
      <c r="E57" s="137" t="s">
        <v>1960</v>
      </c>
      <c r="F57" s="52" t="s">
        <v>2535</v>
      </c>
      <c r="G57" s="52" t="s">
        <v>3265</v>
      </c>
      <c r="H57" s="132" t="s">
        <v>1510</v>
      </c>
      <c r="I57" s="37" t="s">
        <v>1871</v>
      </c>
      <c r="J57" s="37" t="s">
        <v>1884</v>
      </c>
      <c r="K57" s="37" t="s">
        <v>1873</v>
      </c>
      <c r="L57" s="37" t="s">
        <v>1874</v>
      </c>
      <c r="M57" s="37" t="s">
        <v>5</v>
      </c>
      <c r="N57" s="37" t="s">
        <v>1</v>
      </c>
      <c r="O57" s="36">
        <f>COUNTIF(Table487[[#This Row],[CMMI Comprehensive Primary Care Plus (CPC+)
Version Date: CY 2021]:[CMS Medicare Hospital Compare
Version Date: January 2021]],"*yes*")</f>
        <v>3</v>
      </c>
      <c r="P57" s="150"/>
      <c r="Q57" s="150"/>
      <c r="R57" s="150"/>
      <c r="S57" s="150" t="s">
        <v>1</v>
      </c>
      <c r="T57" s="37"/>
      <c r="U57" s="150"/>
      <c r="V57" s="150"/>
      <c r="W57" s="150" t="s">
        <v>1</v>
      </c>
      <c r="X57" s="150" t="s">
        <v>3857</v>
      </c>
      <c r="Y57" s="150"/>
      <c r="Z57" s="150"/>
      <c r="AA57" s="150"/>
      <c r="AB57" s="37" t="s">
        <v>1</v>
      </c>
      <c r="AC57" s="150"/>
      <c r="AD57" s="150"/>
      <c r="AE57" s="37"/>
      <c r="AF57" s="150"/>
      <c r="AG57" s="150"/>
      <c r="AH57" s="37"/>
      <c r="AI57" s="150"/>
      <c r="AJ57" s="150"/>
      <c r="AK57" s="37"/>
    </row>
    <row r="58" spans="1:16379" s="26" customFormat="1" ht="76.5" customHeight="1">
      <c r="A58" s="133" t="s">
        <v>463</v>
      </c>
      <c r="B58" s="45" t="s">
        <v>2545</v>
      </c>
      <c r="C58" s="45" t="s">
        <v>39</v>
      </c>
      <c r="D58" s="47" t="s">
        <v>2279</v>
      </c>
      <c r="E58" s="137" t="s">
        <v>1944</v>
      </c>
      <c r="F58" s="48" t="s">
        <v>2546</v>
      </c>
      <c r="G58" s="48" t="s">
        <v>3266</v>
      </c>
      <c r="H58" s="132" t="s">
        <v>1512</v>
      </c>
      <c r="I58" s="37" t="s">
        <v>1875</v>
      </c>
      <c r="J58" s="37" t="s">
        <v>1878</v>
      </c>
      <c r="K58" s="37" t="s">
        <v>1873</v>
      </c>
      <c r="L58" s="37" t="s">
        <v>1880</v>
      </c>
      <c r="M58" s="37" t="s">
        <v>314</v>
      </c>
      <c r="N58" s="37" t="s">
        <v>1</v>
      </c>
      <c r="O58" s="36">
        <f>COUNTIF(Table487[[#This Row],[CMMI Comprehensive Primary Care Plus (CPC+)
Version Date: CY 2021]:[CMS Medicare Hospital Compare
Version Date: January 2021]],"*yes*")</f>
        <v>3</v>
      </c>
      <c r="P58" s="150"/>
      <c r="Q58" s="150"/>
      <c r="R58" s="150"/>
      <c r="S58" s="150" t="s">
        <v>3878</v>
      </c>
      <c r="T58" s="37"/>
      <c r="U58" s="150"/>
      <c r="V58" s="150"/>
      <c r="W58" s="150" t="s">
        <v>1</v>
      </c>
      <c r="X58" s="150" t="s">
        <v>3879</v>
      </c>
      <c r="Y58" s="150"/>
      <c r="Z58" s="150"/>
      <c r="AA58" s="150"/>
      <c r="AB58" s="37"/>
      <c r="AC58" s="150"/>
      <c r="AD58" s="150"/>
      <c r="AE58" s="37"/>
      <c r="AF58" s="150"/>
      <c r="AG58" s="150"/>
      <c r="AH58" s="37"/>
      <c r="AI58" s="150"/>
      <c r="AJ58" s="150"/>
      <c r="AK58" s="37"/>
    </row>
    <row r="59" spans="1:16379" s="26" customFormat="1" ht="76.5" customHeight="1">
      <c r="A59" s="111" t="s">
        <v>464</v>
      </c>
      <c r="B59" s="45" t="s">
        <v>296</v>
      </c>
      <c r="C59" s="45" t="s">
        <v>204</v>
      </c>
      <c r="D59" s="45" t="s">
        <v>2279</v>
      </c>
      <c r="E59" s="137" t="s">
        <v>1960</v>
      </c>
      <c r="F59" s="52" t="s">
        <v>3267</v>
      </c>
      <c r="G59" s="52"/>
      <c r="H59" s="132" t="s">
        <v>1513</v>
      </c>
      <c r="I59" s="37" t="s">
        <v>1928</v>
      </c>
      <c r="J59" s="37" t="s">
        <v>1878</v>
      </c>
      <c r="K59" s="37" t="s">
        <v>1879</v>
      </c>
      <c r="L59" s="37" t="s">
        <v>1880</v>
      </c>
      <c r="M59" s="37" t="s">
        <v>5</v>
      </c>
      <c r="N59" s="37" t="s">
        <v>1</v>
      </c>
      <c r="O59" s="36">
        <f>COUNTIF(Table487[[#This Row],[CMMI Comprehensive Primary Care Plus (CPC+)
Version Date: CY 2021]:[CMS Medicare Hospital Compare
Version Date: January 2021]],"*yes*")</f>
        <v>0</v>
      </c>
      <c r="P59" s="150"/>
      <c r="Q59" s="150"/>
      <c r="R59" s="150"/>
      <c r="S59" s="150"/>
      <c r="T59" s="37"/>
      <c r="U59" s="150"/>
      <c r="V59" s="150"/>
      <c r="W59" s="150"/>
      <c r="X59" s="150"/>
      <c r="Y59" s="150"/>
      <c r="Z59" s="150"/>
      <c r="AA59" s="150"/>
      <c r="AB59" s="37"/>
      <c r="AC59" s="150"/>
      <c r="AD59" s="150"/>
      <c r="AE59" s="37" t="s">
        <v>1</v>
      </c>
      <c r="AF59" s="150"/>
      <c r="AG59" s="150"/>
      <c r="AH59" s="37"/>
      <c r="AI59" s="150"/>
      <c r="AJ59" s="150"/>
      <c r="AK59" s="37" t="s">
        <v>1</v>
      </c>
    </row>
    <row r="60" spans="1:16379" s="26" customFormat="1" ht="76.5" customHeight="1">
      <c r="A60" s="179" t="s">
        <v>331</v>
      </c>
      <c r="B60" s="45" t="s">
        <v>3268</v>
      </c>
      <c r="C60" s="45" t="s">
        <v>3269</v>
      </c>
      <c r="D60" s="45" t="s">
        <v>2279</v>
      </c>
      <c r="E60" s="137" t="s">
        <v>1960</v>
      </c>
      <c r="F60" s="48"/>
      <c r="G60" s="48"/>
      <c r="H60" s="132" t="s">
        <v>3270</v>
      </c>
      <c r="I60" s="37" t="s">
        <v>1875</v>
      </c>
      <c r="J60" s="37" t="s">
        <v>1878</v>
      </c>
      <c r="K60" s="37" t="s">
        <v>1873</v>
      </c>
      <c r="L60" s="37" t="s">
        <v>1880</v>
      </c>
      <c r="M60" s="37" t="s">
        <v>1746</v>
      </c>
      <c r="N60" s="37" t="s">
        <v>1</v>
      </c>
      <c r="O60" s="36">
        <f>COUNTIF(Table487[[#This Row],[CMMI Comprehensive Primary Care Plus (CPC+)
Version Date: CY 2021]:[CMS Medicare Hospital Compare
Version Date: January 2021]],"*yes*")</f>
        <v>0</v>
      </c>
      <c r="P60" s="150"/>
      <c r="Q60" s="150"/>
      <c r="R60" s="150"/>
      <c r="S60" s="150"/>
      <c r="T60" s="37"/>
      <c r="U60" s="150"/>
      <c r="V60" s="150"/>
      <c r="W60" s="150"/>
      <c r="X60" s="150"/>
      <c r="Y60" s="150"/>
      <c r="Z60" s="150"/>
      <c r="AA60" s="150"/>
      <c r="AB60" s="37"/>
      <c r="AC60" s="150"/>
      <c r="AD60" s="150"/>
      <c r="AE60" s="37"/>
      <c r="AF60" s="150"/>
      <c r="AG60" s="150"/>
      <c r="AH60" s="37"/>
      <c r="AI60" s="150"/>
      <c r="AJ60" s="150"/>
      <c r="AK60" s="37"/>
    </row>
    <row r="61" spans="1:16379" s="26" customFormat="1" ht="76.5" customHeight="1">
      <c r="A61" s="133" t="s">
        <v>465</v>
      </c>
      <c r="B61" s="45" t="s">
        <v>137</v>
      </c>
      <c r="C61" s="45" t="s">
        <v>62</v>
      </c>
      <c r="D61" s="45" t="s">
        <v>2271</v>
      </c>
      <c r="E61" s="137" t="s">
        <v>135</v>
      </c>
      <c r="F61" s="48"/>
      <c r="G61" s="48"/>
      <c r="H61" s="132" t="s">
        <v>1514</v>
      </c>
      <c r="I61" s="37" t="s">
        <v>1875</v>
      </c>
      <c r="J61" s="37" t="s">
        <v>1878</v>
      </c>
      <c r="K61" s="37" t="s">
        <v>1879</v>
      </c>
      <c r="L61" s="37" t="s">
        <v>1880</v>
      </c>
      <c r="M61" s="37" t="s">
        <v>1746</v>
      </c>
      <c r="N61" s="37" t="s">
        <v>1</v>
      </c>
      <c r="O61" s="36">
        <f>COUNTIF(Table487[[#This Row],[CMMI Comprehensive Primary Care Plus (CPC+)
Version Date: CY 2021]:[CMS Medicare Hospital Compare
Version Date: January 2021]],"*yes*")</f>
        <v>0</v>
      </c>
      <c r="P61" s="150"/>
      <c r="Q61" s="150"/>
      <c r="R61" s="150"/>
      <c r="S61" s="150"/>
      <c r="T61" s="37"/>
      <c r="U61" s="150"/>
      <c r="V61" s="150"/>
      <c r="W61" s="150"/>
      <c r="X61" s="150"/>
      <c r="Y61" s="150"/>
      <c r="Z61" s="150"/>
      <c r="AA61" s="150"/>
      <c r="AB61" s="37"/>
      <c r="AC61" s="150"/>
      <c r="AD61" s="150"/>
      <c r="AE61" s="37"/>
      <c r="AF61" s="150"/>
      <c r="AG61" s="150"/>
      <c r="AH61" s="37"/>
      <c r="AI61" s="150"/>
      <c r="AJ61" s="150"/>
      <c r="AK61" s="37" t="s">
        <v>1</v>
      </c>
    </row>
    <row r="62" spans="1:16379" s="26" customFormat="1" ht="76.5" customHeight="1">
      <c r="A62" s="111" t="s">
        <v>466</v>
      </c>
      <c r="B62" s="45" t="s">
        <v>138</v>
      </c>
      <c r="C62" s="45" t="s">
        <v>42</v>
      </c>
      <c r="D62" s="45" t="s">
        <v>2271</v>
      </c>
      <c r="E62" s="137" t="s">
        <v>1960</v>
      </c>
      <c r="F62" s="49"/>
      <c r="G62" s="49"/>
      <c r="H62" s="132" t="s">
        <v>1515</v>
      </c>
      <c r="I62" s="143" t="s">
        <v>1875</v>
      </c>
      <c r="J62" s="37" t="s">
        <v>1878</v>
      </c>
      <c r="K62" s="37" t="s">
        <v>1879</v>
      </c>
      <c r="L62" s="37" t="s">
        <v>1880</v>
      </c>
      <c r="M62" s="37" t="s">
        <v>1746</v>
      </c>
      <c r="N62" s="37" t="s">
        <v>1</v>
      </c>
      <c r="O62" s="36">
        <f>COUNTIF(Table487[[#This Row],[CMMI Comprehensive Primary Care Plus (CPC+)
Version Date: CY 2021]:[CMS Medicare Hospital Compare
Version Date: January 2021]],"*yes*")</f>
        <v>0</v>
      </c>
      <c r="P62" s="150"/>
      <c r="Q62" s="150"/>
      <c r="R62" s="150"/>
      <c r="S62" s="150"/>
      <c r="T62" s="37"/>
      <c r="U62" s="150"/>
      <c r="V62" s="150"/>
      <c r="W62" s="150"/>
      <c r="X62" s="150"/>
      <c r="Y62" s="150"/>
      <c r="Z62" s="150"/>
      <c r="AA62" s="150"/>
      <c r="AB62" s="37"/>
      <c r="AC62" s="150"/>
      <c r="AD62" s="150"/>
      <c r="AE62" s="37"/>
      <c r="AF62" s="150"/>
      <c r="AG62" s="150"/>
      <c r="AH62" s="37"/>
      <c r="AI62" s="150"/>
      <c r="AJ62" s="150"/>
      <c r="AK62" s="37"/>
    </row>
    <row r="63" spans="1:16379" s="153" customFormat="1" ht="76.5" customHeight="1">
      <c r="A63" s="133" t="s">
        <v>467</v>
      </c>
      <c r="B63" s="45" t="s">
        <v>2597</v>
      </c>
      <c r="C63" s="45" t="s">
        <v>1001</v>
      </c>
      <c r="D63" s="45" t="s">
        <v>2279</v>
      </c>
      <c r="E63" s="137" t="s">
        <v>1675</v>
      </c>
      <c r="F63" s="48"/>
      <c r="G63" s="48"/>
      <c r="H63" s="132" t="s">
        <v>3271</v>
      </c>
      <c r="I63" s="37" t="s">
        <v>1875</v>
      </c>
      <c r="J63" s="37" t="s">
        <v>1878</v>
      </c>
      <c r="K63" s="37" t="s">
        <v>1879</v>
      </c>
      <c r="L63" s="37" t="s">
        <v>1880</v>
      </c>
      <c r="M63" s="37" t="s">
        <v>314</v>
      </c>
      <c r="N63" s="37" t="s">
        <v>1</v>
      </c>
      <c r="O63" s="36">
        <f>COUNTIF(Table487[[#This Row],[CMMI Comprehensive Primary Care Plus (CPC+)
Version Date: CY 2021]:[CMS Medicare Hospital Compare
Version Date: January 2021]],"*yes*")</f>
        <v>0</v>
      </c>
      <c r="P63" s="150"/>
      <c r="Q63" s="150"/>
      <c r="R63" s="150"/>
      <c r="S63" s="150"/>
      <c r="T63" s="37"/>
      <c r="U63" s="150"/>
      <c r="V63" s="150"/>
      <c r="W63" s="150"/>
      <c r="X63" s="150"/>
      <c r="Y63" s="150"/>
      <c r="Z63" s="150"/>
      <c r="AA63" s="150"/>
      <c r="AB63" s="37" t="s">
        <v>1</v>
      </c>
      <c r="AC63" s="150"/>
      <c r="AD63" s="150"/>
      <c r="AE63" s="37"/>
      <c r="AF63" s="150"/>
      <c r="AG63" s="150"/>
      <c r="AH63" s="37"/>
      <c r="AI63" s="150"/>
      <c r="AJ63" s="150"/>
      <c r="AK63" s="112"/>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c r="KP63" s="26"/>
      <c r="KQ63" s="26"/>
      <c r="KR63" s="26"/>
      <c r="KS63" s="26"/>
      <c r="KT63" s="26"/>
      <c r="KU63" s="26"/>
      <c r="KV63" s="26"/>
      <c r="KW63" s="26"/>
      <c r="KX63" s="26"/>
      <c r="KY63" s="26"/>
      <c r="KZ63" s="26"/>
      <c r="LA63" s="26"/>
      <c r="LB63" s="26"/>
      <c r="LC63" s="26"/>
      <c r="LD63" s="26"/>
      <c r="LE63" s="26"/>
      <c r="LF63" s="26"/>
      <c r="LG63" s="26"/>
      <c r="LH63" s="26"/>
      <c r="LI63" s="26"/>
      <c r="LJ63" s="26"/>
      <c r="LK63" s="26"/>
      <c r="LL63" s="26"/>
      <c r="LM63" s="26"/>
      <c r="LN63" s="26"/>
      <c r="LO63" s="26"/>
      <c r="LP63" s="26"/>
      <c r="LQ63" s="26"/>
      <c r="LR63" s="26"/>
      <c r="LS63" s="26"/>
      <c r="LT63" s="26"/>
      <c r="LU63" s="26"/>
      <c r="LV63" s="26"/>
      <c r="LW63" s="26"/>
      <c r="LX63" s="26"/>
      <c r="LY63" s="26"/>
      <c r="LZ63" s="26"/>
      <c r="MA63" s="26"/>
      <c r="MB63" s="26"/>
      <c r="MC63" s="26"/>
      <c r="MD63" s="26"/>
      <c r="ME63" s="26"/>
      <c r="MF63" s="26"/>
      <c r="MG63" s="26"/>
      <c r="MH63" s="26"/>
      <c r="MI63" s="26"/>
      <c r="MJ63" s="26"/>
      <c r="MK63" s="26"/>
      <c r="ML63" s="26"/>
      <c r="MM63" s="26"/>
      <c r="MN63" s="26"/>
      <c r="MO63" s="26"/>
      <c r="MP63" s="26"/>
      <c r="MQ63" s="26"/>
      <c r="MR63" s="26"/>
      <c r="MS63" s="26"/>
      <c r="MT63" s="26"/>
      <c r="MU63" s="26"/>
      <c r="MV63" s="26"/>
      <c r="MW63" s="26"/>
      <c r="MX63" s="26"/>
      <c r="MY63" s="26"/>
      <c r="MZ63" s="26"/>
      <c r="NA63" s="26"/>
      <c r="NB63" s="26"/>
      <c r="NC63" s="26"/>
      <c r="ND63" s="26"/>
      <c r="NE63" s="26"/>
      <c r="NF63" s="26"/>
      <c r="NG63" s="26"/>
      <c r="NH63" s="26"/>
      <c r="NI63" s="26"/>
      <c r="NJ63" s="26"/>
      <c r="NK63" s="26"/>
      <c r="NL63" s="26"/>
      <c r="NM63" s="26"/>
      <c r="NN63" s="26"/>
      <c r="NO63" s="26"/>
      <c r="NP63" s="26"/>
      <c r="NQ63" s="26"/>
      <c r="NR63" s="26"/>
      <c r="NS63" s="26"/>
      <c r="NT63" s="26"/>
      <c r="NU63" s="26"/>
      <c r="NV63" s="26"/>
      <c r="NW63" s="26"/>
      <c r="NX63" s="26"/>
      <c r="NY63" s="26"/>
      <c r="NZ63" s="26"/>
      <c r="OA63" s="26"/>
      <c r="OB63" s="26"/>
      <c r="OC63" s="26"/>
      <c r="OD63" s="26"/>
      <c r="OE63" s="26"/>
      <c r="OF63" s="26"/>
      <c r="OG63" s="26"/>
      <c r="OH63" s="26"/>
      <c r="OI63" s="26"/>
      <c r="OJ63" s="26"/>
      <c r="OK63" s="26"/>
      <c r="OL63" s="26"/>
      <c r="OM63" s="26"/>
      <c r="ON63" s="26"/>
      <c r="OO63" s="26"/>
      <c r="OP63" s="26"/>
      <c r="OQ63" s="26"/>
      <c r="OR63" s="26"/>
      <c r="OS63" s="26"/>
      <c r="OT63" s="26"/>
      <c r="OU63" s="26"/>
      <c r="OV63" s="26"/>
      <c r="OW63" s="26"/>
      <c r="OX63" s="26"/>
      <c r="OY63" s="26"/>
      <c r="OZ63" s="26"/>
      <c r="PA63" s="26"/>
      <c r="PB63" s="26"/>
      <c r="PC63" s="26"/>
      <c r="PD63" s="26"/>
      <c r="PE63" s="26"/>
      <c r="PF63" s="26"/>
      <c r="PG63" s="26"/>
      <c r="PH63" s="26"/>
      <c r="PI63" s="26"/>
      <c r="PJ63" s="26"/>
      <c r="PK63" s="26"/>
      <c r="PL63" s="26"/>
      <c r="PM63" s="26"/>
      <c r="PN63" s="26"/>
      <c r="PO63" s="26"/>
      <c r="PP63" s="26"/>
      <c r="PQ63" s="26"/>
      <c r="PR63" s="26"/>
      <c r="PS63" s="26"/>
      <c r="PT63" s="26"/>
      <c r="PU63" s="26"/>
      <c r="PV63" s="26"/>
      <c r="PW63" s="26"/>
      <c r="PX63" s="26"/>
      <c r="PY63" s="26"/>
      <c r="PZ63" s="26"/>
      <c r="QA63" s="26"/>
      <c r="QB63" s="26"/>
      <c r="QC63" s="26"/>
      <c r="QD63" s="26"/>
      <c r="QE63" s="26"/>
      <c r="QF63" s="26"/>
      <c r="QG63" s="26"/>
      <c r="QH63" s="26"/>
      <c r="QI63" s="26"/>
      <c r="QJ63" s="26"/>
      <c r="QK63" s="26"/>
      <c r="QL63" s="26"/>
      <c r="QM63" s="26"/>
      <c r="QN63" s="26"/>
      <c r="QO63" s="26"/>
      <c r="QP63" s="26"/>
      <c r="QQ63" s="26"/>
      <c r="QR63" s="26"/>
      <c r="QS63" s="26"/>
      <c r="QT63" s="26"/>
      <c r="QU63" s="26"/>
      <c r="QV63" s="26"/>
      <c r="QW63" s="26"/>
      <c r="QX63" s="26"/>
      <c r="QY63" s="26"/>
      <c r="QZ63" s="26"/>
      <c r="RA63" s="26"/>
      <c r="RB63" s="26"/>
      <c r="RC63" s="26"/>
      <c r="RD63" s="26"/>
      <c r="RE63" s="26"/>
      <c r="RF63" s="26"/>
      <c r="RG63" s="26"/>
      <c r="RH63" s="26"/>
      <c r="RI63" s="26"/>
      <c r="RJ63" s="26"/>
      <c r="RK63" s="26"/>
      <c r="RL63" s="26"/>
      <c r="RM63" s="26"/>
      <c r="RN63" s="26"/>
      <c r="RO63" s="26"/>
      <c r="RP63" s="26"/>
      <c r="RQ63" s="26"/>
      <c r="RR63" s="26"/>
      <c r="RS63" s="26"/>
      <c r="RT63" s="26"/>
      <c r="RU63" s="26"/>
      <c r="RV63" s="26"/>
      <c r="RW63" s="26"/>
      <c r="RX63" s="26"/>
      <c r="RY63" s="26"/>
      <c r="RZ63" s="26"/>
      <c r="SA63" s="26"/>
      <c r="SB63" s="26"/>
      <c r="SC63" s="26"/>
      <c r="SD63" s="26"/>
      <c r="SE63" s="26"/>
      <c r="SF63" s="26"/>
      <c r="SG63" s="26"/>
      <c r="SH63" s="26"/>
      <c r="SI63" s="26"/>
      <c r="SJ63" s="26"/>
      <c r="SK63" s="26"/>
      <c r="SL63" s="26"/>
      <c r="SM63" s="26"/>
      <c r="SN63" s="26"/>
      <c r="SO63" s="26"/>
      <c r="SP63" s="26"/>
      <c r="SQ63" s="26"/>
      <c r="SR63" s="26"/>
      <c r="SS63" s="26"/>
      <c r="ST63" s="26"/>
      <c r="SU63" s="26"/>
      <c r="SV63" s="26"/>
      <c r="SW63" s="26"/>
      <c r="SX63" s="26"/>
      <c r="SY63" s="26"/>
      <c r="SZ63" s="26"/>
      <c r="TA63" s="26"/>
      <c r="TB63" s="26"/>
      <c r="TC63" s="26"/>
      <c r="TD63" s="26"/>
      <c r="TE63" s="26"/>
      <c r="TF63" s="26"/>
      <c r="TG63" s="26"/>
      <c r="TH63" s="26"/>
      <c r="TI63" s="26"/>
      <c r="TJ63" s="26"/>
      <c r="TK63" s="26"/>
      <c r="TL63" s="26"/>
      <c r="TM63" s="26"/>
      <c r="TN63" s="26"/>
      <c r="TO63" s="26"/>
      <c r="TP63" s="26"/>
      <c r="TQ63" s="26"/>
      <c r="TR63" s="26"/>
      <c r="TS63" s="26"/>
      <c r="TT63" s="26"/>
      <c r="TU63" s="26"/>
      <c r="TV63" s="26"/>
      <c r="TW63" s="26"/>
      <c r="TX63" s="26"/>
      <c r="TY63" s="26"/>
      <c r="TZ63" s="26"/>
      <c r="UA63" s="26"/>
      <c r="UB63" s="26"/>
      <c r="UC63" s="26"/>
      <c r="UD63" s="26"/>
      <c r="UE63" s="26"/>
      <c r="UF63" s="26"/>
      <c r="UG63" s="26"/>
      <c r="UH63" s="26"/>
      <c r="UI63" s="26"/>
      <c r="UJ63" s="26"/>
      <c r="UK63" s="26"/>
      <c r="UL63" s="26"/>
      <c r="UM63" s="26"/>
      <c r="UN63" s="26"/>
      <c r="UO63" s="26"/>
      <c r="UP63" s="26"/>
      <c r="UQ63" s="26"/>
      <c r="UR63" s="26"/>
      <c r="US63" s="26"/>
      <c r="UT63" s="26"/>
      <c r="UU63" s="26"/>
      <c r="UV63" s="26"/>
      <c r="UW63" s="26"/>
      <c r="UX63" s="26"/>
      <c r="UY63" s="26"/>
      <c r="UZ63" s="26"/>
      <c r="VA63" s="26"/>
      <c r="VB63" s="26"/>
      <c r="VC63" s="26"/>
      <c r="VD63" s="26"/>
      <c r="VE63" s="26"/>
      <c r="VF63" s="26"/>
      <c r="VG63" s="26"/>
      <c r="VH63" s="26"/>
      <c r="VI63" s="26"/>
      <c r="VJ63" s="26"/>
      <c r="VK63" s="26"/>
      <c r="VL63" s="26"/>
      <c r="VM63" s="26"/>
      <c r="VN63" s="26"/>
      <c r="VO63" s="26"/>
      <c r="VP63" s="26"/>
      <c r="VQ63" s="26"/>
      <c r="VR63" s="26"/>
      <c r="VS63" s="26"/>
      <c r="VT63" s="26"/>
      <c r="VU63" s="26"/>
      <c r="VV63" s="26"/>
      <c r="VW63" s="26"/>
      <c r="VX63" s="26"/>
      <c r="VY63" s="26"/>
      <c r="VZ63" s="26"/>
      <c r="WA63" s="26"/>
      <c r="WB63" s="26"/>
      <c r="WC63" s="26"/>
      <c r="WD63" s="26"/>
      <c r="WE63" s="26"/>
      <c r="WF63" s="26"/>
      <c r="WG63" s="26"/>
      <c r="WH63" s="26"/>
      <c r="WI63" s="26"/>
      <c r="WJ63" s="26"/>
      <c r="WK63" s="26"/>
      <c r="WL63" s="26"/>
      <c r="WM63" s="26"/>
      <c r="WN63" s="26"/>
      <c r="WO63" s="26"/>
      <c r="WP63" s="26"/>
      <c r="WQ63" s="26"/>
      <c r="WR63" s="26"/>
      <c r="WS63" s="26"/>
      <c r="WT63" s="26"/>
      <c r="WU63" s="26"/>
      <c r="WV63" s="26"/>
      <c r="WW63" s="26"/>
      <c r="WX63" s="26"/>
      <c r="WY63" s="26"/>
      <c r="WZ63" s="26"/>
      <c r="XA63" s="26"/>
      <c r="XB63" s="26"/>
      <c r="XC63" s="26"/>
      <c r="XD63" s="26"/>
      <c r="XE63" s="26"/>
      <c r="XF63" s="26"/>
      <c r="XG63" s="26"/>
      <c r="XH63" s="26"/>
      <c r="XI63" s="26"/>
      <c r="XJ63" s="26"/>
      <c r="XK63" s="26"/>
      <c r="XL63" s="26"/>
      <c r="XM63" s="26"/>
      <c r="XN63" s="26"/>
      <c r="XO63" s="26"/>
      <c r="XP63" s="26"/>
      <c r="XQ63" s="26"/>
      <c r="XR63" s="26"/>
      <c r="XS63" s="26"/>
      <c r="XT63" s="26"/>
      <c r="XU63" s="26"/>
      <c r="XV63" s="26"/>
      <c r="XW63" s="26"/>
      <c r="XX63" s="26"/>
      <c r="XY63" s="26"/>
      <c r="XZ63" s="26"/>
      <c r="YA63" s="26"/>
      <c r="YB63" s="26"/>
      <c r="YC63" s="26"/>
      <c r="YD63" s="26"/>
      <c r="YE63" s="26"/>
      <c r="YF63" s="26"/>
      <c r="YG63" s="26"/>
      <c r="YH63" s="26"/>
      <c r="YI63" s="26"/>
      <c r="YJ63" s="26"/>
      <c r="YK63" s="26"/>
      <c r="YL63" s="26"/>
      <c r="YM63" s="26"/>
      <c r="YN63" s="26"/>
      <c r="YO63" s="26"/>
      <c r="YP63" s="26"/>
      <c r="YQ63" s="26"/>
      <c r="YR63" s="26"/>
      <c r="YS63" s="26"/>
      <c r="YT63" s="26"/>
      <c r="YU63" s="26"/>
      <c r="YV63" s="26"/>
      <c r="YW63" s="26"/>
      <c r="YX63" s="26"/>
      <c r="YY63" s="26"/>
      <c r="YZ63" s="26"/>
      <c r="ZA63" s="26"/>
      <c r="ZB63" s="26"/>
      <c r="ZC63" s="26"/>
      <c r="ZD63" s="26"/>
      <c r="ZE63" s="26"/>
      <c r="ZF63" s="26"/>
      <c r="ZG63" s="26"/>
      <c r="ZH63" s="26"/>
      <c r="ZI63" s="26"/>
      <c r="ZJ63" s="26"/>
      <c r="ZK63" s="26"/>
      <c r="ZL63" s="26"/>
      <c r="ZM63" s="26"/>
      <c r="ZN63" s="26"/>
      <c r="ZO63" s="26"/>
      <c r="ZP63" s="26"/>
      <c r="ZQ63" s="26"/>
      <c r="ZR63" s="26"/>
      <c r="ZS63" s="26"/>
      <c r="ZT63" s="26"/>
      <c r="ZU63" s="26"/>
      <c r="ZV63" s="26"/>
      <c r="ZW63" s="26"/>
      <c r="ZX63" s="26"/>
      <c r="ZY63" s="26"/>
      <c r="ZZ63" s="26"/>
      <c r="AAA63" s="26"/>
      <c r="AAB63" s="26"/>
      <c r="AAC63" s="26"/>
      <c r="AAD63" s="26"/>
      <c r="AAE63" s="26"/>
      <c r="AAF63" s="26"/>
      <c r="AAG63" s="26"/>
      <c r="AAH63" s="26"/>
      <c r="AAI63" s="26"/>
      <c r="AAJ63" s="26"/>
      <c r="AAK63" s="26"/>
      <c r="AAL63" s="26"/>
      <c r="AAM63" s="26"/>
      <c r="AAN63" s="26"/>
      <c r="AAO63" s="26"/>
      <c r="AAP63" s="26"/>
      <c r="AAQ63" s="26"/>
      <c r="AAR63" s="26"/>
      <c r="AAS63" s="26"/>
      <c r="AAT63" s="26"/>
      <c r="AAU63" s="26"/>
      <c r="AAV63" s="26"/>
      <c r="AAW63" s="26"/>
      <c r="AAX63" s="26"/>
      <c r="AAY63" s="26"/>
      <c r="AAZ63" s="26"/>
      <c r="ABA63" s="26"/>
      <c r="ABB63" s="26"/>
      <c r="ABC63" s="26"/>
      <c r="ABD63" s="26"/>
      <c r="ABE63" s="26"/>
      <c r="ABF63" s="26"/>
      <c r="ABG63" s="26"/>
      <c r="ABH63" s="26"/>
      <c r="ABI63" s="26"/>
      <c r="ABJ63" s="26"/>
      <c r="ABK63" s="26"/>
      <c r="ABL63" s="26"/>
      <c r="ABM63" s="26"/>
      <c r="ABN63" s="26"/>
      <c r="ABO63" s="26"/>
      <c r="ABP63" s="26"/>
      <c r="ABQ63" s="26"/>
      <c r="ABR63" s="26"/>
      <c r="ABS63" s="26"/>
      <c r="ABT63" s="26"/>
      <c r="ABU63" s="26"/>
      <c r="ABV63" s="26"/>
      <c r="ABW63" s="26"/>
      <c r="ABX63" s="26"/>
      <c r="ABY63" s="26"/>
      <c r="ABZ63" s="26"/>
      <c r="ACA63" s="26"/>
      <c r="ACB63" s="26"/>
      <c r="ACC63" s="26"/>
      <c r="ACD63" s="26"/>
      <c r="ACE63" s="26"/>
      <c r="ACF63" s="26"/>
      <c r="ACG63" s="26"/>
      <c r="ACH63" s="26"/>
      <c r="ACI63" s="26"/>
      <c r="ACJ63" s="26"/>
      <c r="ACK63" s="26"/>
      <c r="ACL63" s="26"/>
      <c r="ACM63" s="26"/>
      <c r="ACN63" s="26"/>
      <c r="ACO63" s="26"/>
      <c r="ACP63" s="26"/>
      <c r="ACQ63" s="26"/>
      <c r="ACR63" s="26"/>
      <c r="ACS63" s="26"/>
      <c r="ACT63" s="26"/>
      <c r="ACU63" s="26"/>
      <c r="ACV63" s="26"/>
      <c r="ACW63" s="26"/>
      <c r="ACX63" s="26"/>
      <c r="ACY63" s="26"/>
      <c r="ACZ63" s="26"/>
      <c r="ADA63" s="26"/>
      <c r="ADB63" s="26"/>
      <c r="ADC63" s="26"/>
      <c r="ADD63" s="26"/>
      <c r="ADE63" s="26"/>
      <c r="ADF63" s="26"/>
      <c r="ADG63" s="26"/>
      <c r="ADH63" s="26"/>
      <c r="ADI63" s="26"/>
      <c r="ADJ63" s="26"/>
      <c r="ADK63" s="26"/>
      <c r="ADL63" s="26"/>
      <c r="ADM63" s="26"/>
      <c r="ADN63" s="26"/>
      <c r="ADO63" s="26"/>
      <c r="ADP63" s="26"/>
      <c r="ADQ63" s="26"/>
      <c r="ADR63" s="26"/>
      <c r="ADS63" s="26"/>
      <c r="ADT63" s="26"/>
      <c r="ADU63" s="26"/>
      <c r="ADV63" s="26"/>
      <c r="ADW63" s="26"/>
      <c r="ADX63" s="26"/>
      <c r="ADY63" s="26"/>
      <c r="ADZ63" s="26"/>
      <c r="AEA63" s="26"/>
      <c r="AEB63" s="26"/>
      <c r="AEC63" s="26"/>
      <c r="AED63" s="26"/>
      <c r="AEE63" s="26"/>
      <c r="AEF63" s="26"/>
      <c r="AEG63" s="26"/>
      <c r="AEH63" s="26"/>
      <c r="AEI63" s="26"/>
      <c r="AEJ63" s="26"/>
      <c r="AEK63" s="26"/>
      <c r="AEL63" s="26"/>
      <c r="AEM63" s="26"/>
      <c r="AEN63" s="26"/>
      <c r="AEO63" s="26"/>
      <c r="AEP63" s="26"/>
      <c r="AEQ63" s="26"/>
      <c r="AER63" s="26"/>
      <c r="AES63" s="26"/>
      <c r="AET63" s="26"/>
      <c r="AEU63" s="26"/>
      <c r="AEV63" s="26"/>
      <c r="AEW63" s="26"/>
      <c r="AEX63" s="26"/>
      <c r="AEY63" s="26"/>
      <c r="AEZ63" s="26"/>
      <c r="AFA63" s="26"/>
      <c r="AFB63" s="26"/>
      <c r="AFC63" s="26"/>
      <c r="AFD63" s="26"/>
      <c r="AFE63" s="26"/>
      <c r="AFF63" s="26"/>
      <c r="AFG63" s="26"/>
      <c r="AFH63" s="26"/>
      <c r="AFI63" s="26"/>
      <c r="AFJ63" s="26"/>
      <c r="AFK63" s="26"/>
      <c r="AFL63" s="26"/>
      <c r="AFM63" s="26"/>
      <c r="AFN63" s="26"/>
      <c r="AFO63" s="26"/>
      <c r="AFP63" s="26"/>
      <c r="AFQ63" s="26"/>
      <c r="AFR63" s="26"/>
      <c r="AFS63" s="26"/>
      <c r="AFT63" s="26"/>
      <c r="AFU63" s="26"/>
      <c r="AFV63" s="26"/>
      <c r="AFW63" s="26"/>
      <c r="AFX63" s="26"/>
      <c r="AFY63" s="26"/>
      <c r="AFZ63" s="26"/>
      <c r="AGA63" s="26"/>
      <c r="AGB63" s="26"/>
      <c r="AGC63" s="26"/>
      <c r="AGD63" s="26"/>
      <c r="AGE63" s="26"/>
      <c r="AGF63" s="26"/>
      <c r="AGG63" s="26"/>
      <c r="AGH63" s="26"/>
      <c r="AGI63" s="26"/>
      <c r="AGJ63" s="26"/>
      <c r="AGK63" s="26"/>
      <c r="AGL63" s="26"/>
      <c r="AGM63" s="26"/>
      <c r="AGN63" s="26"/>
      <c r="AGO63" s="26"/>
      <c r="AGP63" s="26"/>
      <c r="AGQ63" s="26"/>
      <c r="AGR63" s="26"/>
      <c r="AGS63" s="26"/>
      <c r="AGT63" s="26"/>
      <c r="AGU63" s="26"/>
      <c r="AGV63" s="26"/>
      <c r="AGW63" s="26"/>
      <c r="AGX63" s="26"/>
      <c r="AGY63" s="26"/>
      <c r="AGZ63" s="26"/>
      <c r="AHA63" s="26"/>
      <c r="AHB63" s="26"/>
      <c r="AHC63" s="26"/>
      <c r="AHD63" s="26"/>
      <c r="AHE63" s="26"/>
      <c r="AHF63" s="26"/>
      <c r="AHG63" s="26"/>
      <c r="AHH63" s="26"/>
      <c r="AHI63" s="26"/>
      <c r="AHJ63" s="26"/>
      <c r="AHK63" s="26"/>
      <c r="AHL63" s="26"/>
      <c r="AHM63" s="26"/>
      <c r="AHN63" s="26"/>
      <c r="AHO63" s="26"/>
      <c r="AHP63" s="26"/>
      <c r="AHQ63" s="26"/>
      <c r="AHR63" s="26"/>
      <c r="AHS63" s="26"/>
      <c r="AHT63" s="26"/>
      <c r="AHU63" s="26"/>
      <c r="AHV63" s="26"/>
      <c r="AHW63" s="26"/>
      <c r="AHX63" s="26"/>
      <c r="AHY63" s="26"/>
      <c r="AHZ63" s="26"/>
      <c r="AIA63" s="26"/>
      <c r="AIB63" s="26"/>
      <c r="AIC63" s="26"/>
      <c r="AID63" s="26"/>
      <c r="AIE63" s="26"/>
      <c r="AIF63" s="26"/>
      <c r="AIG63" s="26"/>
      <c r="AIH63" s="26"/>
      <c r="AII63" s="26"/>
      <c r="AIJ63" s="26"/>
      <c r="AIK63" s="26"/>
      <c r="AIL63" s="26"/>
      <c r="AIM63" s="26"/>
      <c r="AIN63" s="26"/>
      <c r="AIO63" s="26"/>
      <c r="AIP63" s="26"/>
      <c r="AIQ63" s="26"/>
      <c r="AIR63" s="26"/>
      <c r="AIS63" s="26"/>
      <c r="AIT63" s="26"/>
      <c r="AIU63" s="26"/>
      <c r="AIV63" s="26"/>
      <c r="AIW63" s="26"/>
      <c r="AIX63" s="26"/>
      <c r="AIY63" s="26"/>
      <c r="AIZ63" s="26"/>
      <c r="AJA63" s="26"/>
      <c r="AJB63" s="26"/>
      <c r="AJC63" s="26"/>
      <c r="AJD63" s="26"/>
      <c r="AJE63" s="26"/>
      <c r="AJF63" s="26"/>
      <c r="AJG63" s="26"/>
      <c r="AJH63" s="26"/>
      <c r="AJI63" s="26"/>
      <c r="AJJ63" s="26"/>
      <c r="AJK63" s="26"/>
      <c r="AJL63" s="26"/>
      <c r="AJM63" s="26"/>
      <c r="AJN63" s="26"/>
      <c r="AJO63" s="26"/>
      <c r="AJP63" s="26"/>
      <c r="AJQ63" s="26"/>
      <c r="AJR63" s="26"/>
      <c r="AJS63" s="26"/>
      <c r="AJT63" s="26"/>
      <c r="AJU63" s="26"/>
      <c r="AJV63" s="26"/>
      <c r="AJW63" s="26"/>
      <c r="AJX63" s="26"/>
      <c r="AJY63" s="26"/>
      <c r="AJZ63" s="26"/>
      <c r="AKA63" s="26"/>
      <c r="AKB63" s="26"/>
      <c r="AKC63" s="26"/>
      <c r="AKD63" s="26"/>
      <c r="AKE63" s="26"/>
      <c r="AKF63" s="26"/>
      <c r="AKG63" s="26"/>
      <c r="AKH63" s="26"/>
      <c r="AKI63" s="26"/>
      <c r="AKJ63" s="26"/>
      <c r="AKK63" s="26"/>
      <c r="AKL63" s="26"/>
      <c r="AKM63" s="26"/>
      <c r="AKN63" s="26"/>
      <c r="AKO63" s="26"/>
      <c r="AKP63" s="26"/>
      <c r="AKQ63" s="26"/>
      <c r="AKR63" s="26"/>
      <c r="AKS63" s="26"/>
      <c r="AKT63" s="26"/>
      <c r="AKU63" s="26"/>
      <c r="AKV63" s="26"/>
      <c r="AKW63" s="26"/>
      <c r="AKX63" s="26"/>
      <c r="AKY63" s="26"/>
      <c r="AKZ63" s="26"/>
      <c r="ALA63" s="26"/>
      <c r="ALB63" s="26"/>
      <c r="ALC63" s="26"/>
      <c r="ALD63" s="26"/>
      <c r="ALE63" s="26"/>
      <c r="ALF63" s="26"/>
      <c r="ALG63" s="26"/>
      <c r="ALH63" s="26"/>
      <c r="ALI63" s="26"/>
      <c r="ALJ63" s="26"/>
      <c r="ALK63" s="26"/>
      <c r="ALL63" s="26"/>
      <c r="ALM63" s="26"/>
      <c r="ALN63" s="26"/>
      <c r="ALO63" s="26"/>
      <c r="ALP63" s="26"/>
      <c r="ALQ63" s="26"/>
      <c r="ALR63" s="26"/>
      <c r="ALS63" s="26"/>
      <c r="ALT63" s="26"/>
      <c r="ALU63" s="26"/>
      <c r="ALV63" s="26"/>
      <c r="ALW63" s="26"/>
      <c r="ALX63" s="26"/>
      <c r="ALY63" s="26"/>
      <c r="ALZ63" s="26"/>
      <c r="AMA63" s="26"/>
      <c r="AMB63" s="26"/>
      <c r="AMC63" s="26"/>
      <c r="AMD63" s="26"/>
      <c r="AME63" s="26"/>
      <c r="AMF63" s="26"/>
      <c r="AMG63" s="26"/>
      <c r="AMH63" s="26"/>
      <c r="AMI63" s="26"/>
      <c r="AMJ63" s="26"/>
      <c r="AMK63" s="26"/>
      <c r="AML63" s="26"/>
      <c r="AMM63" s="26"/>
      <c r="AMN63" s="26"/>
      <c r="AMO63" s="26"/>
      <c r="AMP63" s="26"/>
      <c r="AMQ63" s="26"/>
      <c r="AMR63" s="26"/>
      <c r="AMS63" s="26"/>
      <c r="AMT63" s="26"/>
      <c r="AMU63" s="26"/>
      <c r="AMV63" s="26"/>
      <c r="AMW63" s="26"/>
      <c r="AMX63" s="26"/>
      <c r="AMY63" s="26"/>
      <c r="AMZ63" s="26"/>
      <c r="ANA63" s="26"/>
      <c r="ANB63" s="26"/>
      <c r="ANC63" s="26"/>
      <c r="AND63" s="26"/>
      <c r="ANE63" s="26"/>
      <c r="ANF63" s="26"/>
      <c r="ANG63" s="26"/>
      <c r="ANH63" s="26"/>
      <c r="ANI63" s="26"/>
      <c r="ANJ63" s="26"/>
      <c r="ANK63" s="26"/>
      <c r="ANL63" s="26"/>
      <c r="ANM63" s="26"/>
      <c r="ANN63" s="26"/>
      <c r="ANO63" s="26"/>
      <c r="ANP63" s="26"/>
      <c r="ANQ63" s="26"/>
      <c r="ANR63" s="26"/>
      <c r="ANS63" s="26"/>
      <c r="ANT63" s="26"/>
      <c r="ANU63" s="26"/>
      <c r="ANV63" s="26"/>
      <c r="ANW63" s="26"/>
      <c r="ANX63" s="26"/>
      <c r="ANY63" s="26"/>
      <c r="ANZ63" s="26"/>
      <c r="AOA63" s="26"/>
      <c r="AOB63" s="26"/>
      <c r="AOC63" s="26"/>
      <c r="AOD63" s="26"/>
      <c r="AOE63" s="26"/>
      <c r="AOF63" s="26"/>
      <c r="AOG63" s="26"/>
      <c r="AOH63" s="26"/>
      <c r="AOI63" s="26"/>
      <c r="AOJ63" s="26"/>
      <c r="AOK63" s="26"/>
      <c r="AOL63" s="26"/>
      <c r="AOM63" s="26"/>
      <c r="AON63" s="26"/>
      <c r="AOO63" s="26"/>
      <c r="AOP63" s="26"/>
      <c r="AOQ63" s="26"/>
      <c r="AOR63" s="26"/>
      <c r="AOS63" s="26"/>
      <c r="AOT63" s="26"/>
      <c r="AOU63" s="26"/>
      <c r="AOV63" s="26"/>
      <c r="AOW63" s="26"/>
      <c r="AOX63" s="26"/>
      <c r="AOY63" s="26"/>
      <c r="AOZ63" s="26"/>
      <c r="APA63" s="26"/>
      <c r="APB63" s="26"/>
      <c r="APC63" s="26"/>
      <c r="APD63" s="26"/>
      <c r="APE63" s="26"/>
      <c r="APF63" s="26"/>
      <c r="APG63" s="26"/>
      <c r="APH63" s="26"/>
      <c r="API63" s="26"/>
      <c r="APJ63" s="26"/>
      <c r="APK63" s="26"/>
      <c r="APL63" s="26"/>
      <c r="APM63" s="26"/>
      <c r="APN63" s="26"/>
      <c r="APO63" s="26"/>
      <c r="APP63" s="26"/>
      <c r="APQ63" s="26"/>
      <c r="APR63" s="26"/>
      <c r="APS63" s="26"/>
      <c r="APT63" s="26"/>
      <c r="APU63" s="26"/>
      <c r="APV63" s="26"/>
      <c r="APW63" s="26"/>
      <c r="APX63" s="26"/>
      <c r="APY63" s="26"/>
      <c r="APZ63" s="26"/>
      <c r="AQA63" s="26"/>
      <c r="AQB63" s="26"/>
      <c r="AQC63" s="26"/>
      <c r="AQD63" s="26"/>
      <c r="AQE63" s="26"/>
      <c r="AQF63" s="26"/>
      <c r="AQG63" s="26"/>
      <c r="AQH63" s="26"/>
      <c r="AQI63" s="26"/>
      <c r="AQJ63" s="26"/>
      <c r="AQK63" s="26"/>
      <c r="AQL63" s="26"/>
      <c r="AQM63" s="26"/>
      <c r="AQN63" s="26"/>
      <c r="AQO63" s="26"/>
      <c r="AQP63" s="26"/>
      <c r="AQQ63" s="26"/>
      <c r="AQR63" s="26"/>
      <c r="AQS63" s="26"/>
      <c r="AQT63" s="26"/>
      <c r="AQU63" s="26"/>
      <c r="AQV63" s="26"/>
      <c r="AQW63" s="26"/>
      <c r="AQX63" s="26"/>
      <c r="AQY63" s="26"/>
      <c r="AQZ63" s="26"/>
      <c r="ARA63" s="26"/>
      <c r="ARB63" s="26"/>
      <c r="ARC63" s="26"/>
      <c r="ARD63" s="26"/>
      <c r="ARE63" s="26"/>
      <c r="ARF63" s="26"/>
      <c r="ARG63" s="26"/>
      <c r="ARH63" s="26"/>
      <c r="ARI63" s="26"/>
      <c r="ARJ63" s="26"/>
      <c r="ARK63" s="26"/>
      <c r="ARL63" s="26"/>
      <c r="ARM63" s="26"/>
      <c r="ARN63" s="26"/>
      <c r="ARO63" s="26"/>
      <c r="ARP63" s="26"/>
      <c r="ARQ63" s="26"/>
      <c r="ARR63" s="26"/>
      <c r="ARS63" s="26"/>
      <c r="ART63" s="26"/>
      <c r="ARU63" s="26"/>
      <c r="ARV63" s="26"/>
      <c r="ARW63" s="26"/>
      <c r="ARX63" s="26"/>
      <c r="ARY63" s="26"/>
      <c r="ARZ63" s="26"/>
      <c r="ASA63" s="26"/>
      <c r="ASB63" s="26"/>
      <c r="ASC63" s="26"/>
      <c r="ASD63" s="26"/>
      <c r="ASE63" s="26"/>
      <c r="ASF63" s="26"/>
      <c r="ASG63" s="26"/>
      <c r="ASH63" s="26"/>
      <c r="ASI63" s="26"/>
      <c r="ASJ63" s="26"/>
      <c r="ASK63" s="26"/>
      <c r="ASL63" s="26"/>
      <c r="ASM63" s="26"/>
      <c r="ASN63" s="26"/>
      <c r="ASO63" s="26"/>
      <c r="ASP63" s="26"/>
      <c r="ASQ63" s="26"/>
      <c r="ASR63" s="26"/>
      <c r="ASS63" s="26"/>
      <c r="AST63" s="26"/>
      <c r="ASU63" s="26"/>
      <c r="ASV63" s="26"/>
      <c r="ASW63" s="26"/>
      <c r="ASX63" s="26"/>
      <c r="ASY63" s="26"/>
      <c r="ASZ63" s="26"/>
      <c r="ATA63" s="26"/>
      <c r="ATB63" s="26"/>
      <c r="ATC63" s="26"/>
      <c r="ATD63" s="26"/>
      <c r="ATE63" s="26"/>
      <c r="ATF63" s="26"/>
      <c r="ATG63" s="26"/>
      <c r="ATH63" s="26"/>
      <c r="ATI63" s="26"/>
      <c r="ATJ63" s="26"/>
      <c r="ATK63" s="26"/>
      <c r="ATL63" s="26"/>
      <c r="ATM63" s="26"/>
      <c r="ATN63" s="26"/>
      <c r="ATO63" s="26"/>
      <c r="ATP63" s="26"/>
      <c r="ATQ63" s="26"/>
      <c r="ATR63" s="26"/>
      <c r="ATS63" s="26"/>
      <c r="ATT63" s="26"/>
      <c r="ATU63" s="26"/>
      <c r="ATV63" s="26"/>
      <c r="ATW63" s="26"/>
      <c r="ATX63" s="26"/>
      <c r="ATY63" s="26"/>
      <c r="ATZ63" s="26"/>
      <c r="AUA63" s="26"/>
      <c r="AUB63" s="26"/>
      <c r="AUC63" s="26"/>
      <c r="AUD63" s="26"/>
      <c r="AUE63" s="26"/>
      <c r="AUF63" s="26"/>
      <c r="AUG63" s="26"/>
      <c r="AUH63" s="26"/>
      <c r="AUI63" s="26"/>
      <c r="AUJ63" s="26"/>
      <c r="AUK63" s="26"/>
      <c r="AUL63" s="26"/>
      <c r="AUM63" s="26"/>
      <c r="AUN63" s="26"/>
      <c r="AUO63" s="26"/>
      <c r="AUP63" s="26"/>
      <c r="AUQ63" s="26"/>
      <c r="AUR63" s="26"/>
      <c r="AUS63" s="26"/>
      <c r="AUT63" s="26"/>
      <c r="AUU63" s="26"/>
      <c r="AUV63" s="26"/>
      <c r="AUW63" s="26"/>
      <c r="AUX63" s="26"/>
      <c r="AUY63" s="26"/>
      <c r="AUZ63" s="26"/>
      <c r="AVA63" s="26"/>
      <c r="AVB63" s="26"/>
      <c r="AVC63" s="26"/>
      <c r="AVD63" s="26"/>
      <c r="AVE63" s="26"/>
      <c r="AVF63" s="26"/>
      <c r="AVG63" s="26"/>
      <c r="AVH63" s="26"/>
      <c r="AVI63" s="26"/>
      <c r="AVJ63" s="26"/>
      <c r="AVK63" s="26"/>
      <c r="AVL63" s="26"/>
      <c r="AVM63" s="26"/>
      <c r="AVN63" s="26"/>
      <c r="AVO63" s="26"/>
      <c r="AVP63" s="26"/>
      <c r="AVQ63" s="26"/>
      <c r="AVR63" s="26"/>
      <c r="AVS63" s="26"/>
      <c r="AVT63" s="26"/>
      <c r="AVU63" s="26"/>
      <c r="AVV63" s="26"/>
      <c r="AVW63" s="26"/>
      <c r="AVX63" s="26"/>
      <c r="AVY63" s="26"/>
      <c r="AVZ63" s="26"/>
      <c r="AWA63" s="26"/>
      <c r="AWB63" s="26"/>
      <c r="AWC63" s="26"/>
      <c r="AWD63" s="26"/>
      <c r="AWE63" s="26"/>
      <c r="AWF63" s="26"/>
      <c r="AWG63" s="26"/>
      <c r="AWH63" s="26"/>
      <c r="AWI63" s="26"/>
      <c r="AWJ63" s="26"/>
      <c r="AWK63" s="26"/>
      <c r="AWL63" s="26"/>
      <c r="AWM63" s="26"/>
      <c r="AWN63" s="26"/>
      <c r="AWO63" s="26"/>
      <c r="AWP63" s="26"/>
      <c r="AWQ63" s="26"/>
      <c r="AWR63" s="26"/>
      <c r="AWS63" s="26"/>
      <c r="AWT63" s="26"/>
      <c r="AWU63" s="26"/>
      <c r="AWV63" s="26"/>
      <c r="AWW63" s="26"/>
      <c r="AWX63" s="26"/>
      <c r="AWY63" s="26"/>
      <c r="AWZ63" s="26"/>
      <c r="AXA63" s="26"/>
      <c r="AXB63" s="26"/>
      <c r="AXC63" s="26"/>
      <c r="AXD63" s="26"/>
      <c r="AXE63" s="26"/>
      <c r="AXF63" s="26"/>
      <c r="AXG63" s="26"/>
      <c r="AXH63" s="26"/>
      <c r="AXI63" s="26"/>
      <c r="AXJ63" s="26"/>
      <c r="AXK63" s="26"/>
      <c r="AXL63" s="26"/>
      <c r="AXM63" s="26"/>
      <c r="AXN63" s="26"/>
      <c r="AXO63" s="26"/>
      <c r="AXP63" s="26"/>
      <c r="AXQ63" s="26"/>
      <c r="AXR63" s="26"/>
      <c r="AXS63" s="26"/>
      <c r="AXT63" s="26"/>
      <c r="AXU63" s="26"/>
      <c r="AXV63" s="26"/>
      <c r="AXW63" s="26"/>
      <c r="AXX63" s="26"/>
      <c r="AXY63" s="26"/>
      <c r="AXZ63" s="26"/>
      <c r="AYA63" s="26"/>
      <c r="AYB63" s="26"/>
      <c r="AYC63" s="26"/>
      <c r="AYD63" s="26"/>
      <c r="AYE63" s="26"/>
      <c r="AYF63" s="26"/>
      <c r="AYG63" s="26"/>
      <c r="AYH63" s="26"/>
      <c r="AYI63" s="26"/>
      <c r="AYJ63" s="26"/>
      <c r="AYK63" s="26"/>
      <c r="AYL63" s="26"/>
      <c r="AYM63" s="26"/>
      <c r="AYN63" s="26"/>
      <c r="AYO63" s="26"/>
      <c r="AYP63" s="26"/>
      <c r="AYQ63" s="26"/>
      <c r="AYR63" s="26"/>
      <c r="AYS63" s="26"/>
      <c r="AYT63" s="26"/>
      <c r="AYU63" s="26"/>
      <c r="AYV63" s="26"/>
      <c r="AYW63" s="26"/>
      <c r="AYX63" s="26"/>
      <c r="AYY63" s="26"/>
      <c r="AYZ63" s="26"/>
      <c r="AZA63" s="26"/>
      <c r="AZB63" s="26"/>
      <c r="AZC63" s="26"/>
      <c r="AZD63" s="26"/>
      <c r="AZE63" s="26"/>
      <c r="AZF63" s="26"/>
      <c r="AZG63" s="26"/>
      <c r="AZH63" s="26"/>
      <c r="AZI63" s="26"/>
      <c r="AZJ63" s="26"/>
      <c r="AZK63" s="26"/>
      <c r="AZL63" s="26"/>
      <c r="AZM63" s="26"/>
      <c r="AZN63" s="26"/>
      <c r="AZO63" s="26"/>
      <c r="AZP63" s="26"/>
      <c r="AZQ63" s="26"/>
      <c r="AZR63" s="26"/>
      <c r="AZS63" s="26"/>
      <c r="AZT63" s="26"/>
      <c r="AZU63" s="26"/>
      <c r="AZV63" s="26"/>
      <c r="AZW63" s="26"/>
      <c r="AZX63" s="26"/>
      <c r="AZY63" s="26"/>
      <c r="AZZ63" s="26"/>
      <c r="BAA63" s="26"/>
      <c r="BAB63" s="26"/>
      <c r="BAC63" s="26"/>
      <c r="BAD63" s="26"/>
      <c r="BAE63" s="26"/>
      <c r="BAF63" s="26"/>
      <c r="BAG63" s="26"/>
      <c r="BAH63" s="26"/>
      <c r="BAI63" s="26"/>
      <c r="BAJ63" s="26"/>
      <c r="BAK63" s="26"/>
      <c r="BAL63" s="26"/>
      <c r="BAM63" s="26"/>
      <c r="BAN63" s="26"/>
      <c r="BAO63" s="26"/>
      <c r="BAP63" s="26"/>
      <c r="BAQ63" s="26"/>
      <c r="BAR63" s="26"/>
      <c r="BAS63" s="26"/>
      <c r="BAT63" s="26"/>
      <c r="BAU63" s="26"/>
      <c r="BAV63" s="26"/>
      <c r="BAW63" s="26"/>
      <c r="BAX63" s="26"/>
      <c r="BAY63" s="26"/>
      <c r="BAZ63" s="26"/>
      <c r="BBA63" s="26"/>
      <c r="BBB63" s="26"/>
      <c r="BBC63" s="26"/>
      <c r="BBD63" s="26"/>
      <c r="BBE63" s="26"/>
      <c r="BBF63" s="26"/>
      <c r="BBG63" s="26"/>
      <c r="BBH63" s="26"/>
      <c r="BBI63" s="26"/>
      <c r="BBJ63" s="26"/>
      <c r="BBK63" s="26"/>
      <c r="BBL63" s="26"/>
      <c r="BBM63" s="26"/>
      <c r="BBN63" s="26"/>
      <c r="BBO63" s="26"/>
      <c r="BBP63" s="26"/>
      <c r="BBQ63" s="26"/>
      <c r="BBR63" s="26"/>
      <c r="BBS63" s="26"/>
      <c r="BBT63" s="26"/>
      <c r="BBU63" s="26"/>
      <c r="BBV63" s="26"/>
      <c r="BBW63" s="26"/>
      <c r="BBX63" s="26"/>
      <c r="BBY63" s="26"/>
      <c r="BBZ63" s="26"/>
      <c r="BCA63" s="26"/>
      <c r="BCB63" s="26"/>
      <c r="BCC63" s="26"/>
      <c r="BCD63" s="26"/>
      <c r="BCE63" s="26"/>
      <c r="BCF63" s="26"/>
      <c r="BCG63" s="26"/>
      <c r="BCH63" s="26"/>
      <c r="BCI63" s="26"/>
      <c r="BCJ63" s="26"/>
      <c r="BCK63" s="26"/>
      <c r="BCL63" s="26"/>
      <c r="BCM63" s="26"/>
      <c r="BCN63" s="26"/>
      <c r="BCO63" s="26"/>
      <c r="BCP63" s="26"/>
      <c r="BCQ63" s="26"/>
      <c r="BCR63" s="26"/>
      <c r="BCS63" s="26"/>
      <c r="BCT63" s="26"/>
      <c r="BCU63" s="26"/>
      <c r="BCV63" s="26"/>
      <c r="BCW63" s="26"/>
      <c r="BCX63" s="26"/>
      <c r="BCY63" s="26"/>
      <c r="BCZ63" s="26"/>
      <c r="BDA63" s="26"/>
      <c r="BDB63" s="26"/>
      <c r="BDC63" s="26"/>
      <c r="BDD63" s="26"/>
      <c r="BDE63" s="26"/>
      <c r="BDF63" s="26"/>
      <c r="BDG63" s="26"/>
      <c r="BDH63" s="26"/>
      <c r="BDI63" s="26"/>
      <c r="BDJ63" s="26"/>
      <c r="BDK63" s="26"/>
      <c r="BDL63" s="26"/>
      <c r="BDM63" s="26"/>
      <c r="BDN63" s="26"/>
      <c r="BDO63" s="26"/>
      <c r="BDP63" s="26"/>
      <c r="BDQ63" s="26"/>
      <c r="BDR63" s="26"/>
      <c r="BDS63" s="26"/>
      <c r="BDT63" s="26"/>
      <c r="BDU63" s="26"/>
      <c r="BDV63" s="26"/>
      <c r="BDW63" s="26"/>
      <c r="BDX63" s="26"/>
      <c r="BDY63" s="26"/>
      <c r="BDZ63" s="26"/>
      <c r="BEA63" s="26"/>
      <c r="BEB63" s="26"/>
      <c r="BEC63" s="26"/>
      <c r="BED63" s="26"/>
      <c r="BEE63" s="26"/>
      <c r="BEF63" s="26"/>
      <c r="BEG63" s="26"/>
      <c r="BEH63" s="26"/>
      <c r="BEI63" s="26"/>
      <c r="BEJ63" s="26"/>
      <c r="BEK63" s="26"/>
      <c r="BEL63" s="26"/>
      <c r="BEM63" s="26"/>
      <c r="BEN63" s="26"/>
      <c r="BEO63" s="26"/>
      <c r="BEP63" s="26"/>
      <c r="BEQ63" s="26"/>
      <c r="BER63" s="26"/>
      <c r="BES63" s="26"/>
      <c r="BET63" s="26"/>
      <c r="BEU63" s="26"/>
      <c r="BEV63" s="26"/>
      <c r="BEW63" s="26"/>
      <c r="BEX63" s="26"/>
      <c r="BEY63" s="26"/>
      <c r="BEZ63" s="26"/>
      <c r="BFA63" s="26"/>
      <c r="BFB63" s="26"/>
      <c r="BFC63" s="26"/>
      <c r="BFD63" s="26"/>
      <c r="BFE63" s="26"/>
      <c r="BFF63" s="26"/>
      <c r="BFG63" s="26"/>
      <c r="BFH63" s="26"/>
      <c r="BFI63" s="26"/>
      <c r="BFJ63" s="26"/>
      <c r="BFK63" s="26"/>
      <c r="BFL63" s="26"/>
      <c r="BFM63" s="26"/>
      <c r="BFN63" s="26"/>
      <c r="BFO63" s="26"/>
      <c r="BFP63" s="26"/>
      <c r="BFQ63" s="26"/>
      <c r="BFR63" s="26"/>
      <c r="BFS63" s="26"/>
      <c r="BFT63" s="26"/>
      <c r="BFU63" s="26"/>
      <c r="BFV63" s="26"/>
      <c r="BFW63" s="26"/>
      <c r="BFX63" s="26"/>
      <c r="BFY63" s="26"/>
      <c r="BFZ63" s="26"/>
      <c r="BGA63" s="26"/>
      <c r="BGB63" s="26"/>
      <c r="BGC63" s="26"/>
      <c r="BGD63" s="26"/>
      <c r="BGE63" s="26"/>
      <c r="BGF63" s="26"/>
      <c r="BGG63" s="26"/>
      <c r="BGH63" s="26"/>
      <c r="BGI63" s="26"/>
      <c r="BGJ63" s="26"/>
      <c r="BGK63" s="26"/>
      <c r="BGL63" s="26"/>
      <c r="BGM63" s="26"/>
      <c r="BGN63" s="26"/>
      <c r="BGO63" s="26"/>
      <c r="BGP63" s="26"/>
      <c r="BGQ63" s="26"/>
      <c r="BGR63" s="26"/>
      <c r="BGS63" s="26"/>
      <c r="BGT63" s="26"/>
      <c r="BGU63" s="26"/>
      <c r="BGV63" s="26"/>
      <c r="BGW63" s="26"/>
      <c r="BGX63" s="26"/>
      <c r="BGY63" s="26"/>
      <c r="BGZ63" s="26"/>
      <c r="BHA63" s="26"/>
      <c r="BHB63" s="26"/>
      <c r="BHC63" s="26"/>
      <c r="BHD63" s="26"/>
      <c r="BHE63" s="26"/>
      <c r="BHF63" s="26"/>
      <c r="BHG63" s="26"/>
      <c r="BHH63" s="26"/>
      <c r="BHI63" s="26"/>
      <c r="BHJ63" s="26"/>
      <c r="BHK63" s="26"/>
      <c r="BHL63" s="26"/>
      <c r="BHM63" s="26"/>
      <c r="BHN63" s="26"/>
      <c r="BHO63" s="26"/>
      <c r="BHP63" s="26"/>
      <c r="BHQ63" s="26"/>
      <c r="BHR63" s="26"/>
      <c r="BHS63" s="26"/>
      <c r="BHT63" s="26"/>
      <c r="BHU63" s="26"/>
      <c r="BHV63" s="26"/>
      <c r="BHW63" s="26"/>
      <c r="BHX63" s="26"/>
      <c r="BHY63" s="26"/>
      <c r="BHZ63" s="26"/>
      <c r="BIA63" s="26"/>
      <c r="BIB63" s="26"/>
      <c r="BIC63" s="26"/>
      <c r="BID63" s="26"/>
      <c r="BIE63" s="26"/>
      <c r="BIF63" s="26"/>
      <c r="BIG63" s="26"/>
      <c r="BIH63" s="26"/>
      <c r="BII63" s="26"/>
      <c r="BIJ63" s="26"/>
      <c r="BIK63" s="26"/>
      <c r="BIL63" s="26"/>
      <c r="BIM63" s="26"/>
      <c r="BIN63" s="26"/>
      <c r="BIO63" s="26"/>
      <c r="BIP63" s="26"/>
      <c r="BIQ63" s="26"/>
      <c r="BIR63" s="26"/>
      <c r="BIS63" s="26"/>
      <c r="BIT63" s="26"/>
      <c r="BIU63" s="26"/>
      <c r="BIV63" s="26"/>
      <c r="BIW63" s="26"/>
      <c r="BIX63" s="26"/>
      <c r="BIY63" s="26"/>
      <c r="BIZ63" s="26"/>
      <c r="BJA63" s="26"/>
      <c r="BJB63" s="26"/>
      <c r="BJC63" s="26"/>
      <c r="BJD63" s="26"/>
      <c r="BJE63" s="26"/>
      <c r="BJF63" s="26"/>
      <c r="BJG63" s="26"/>
      <c r="BJH63" s="26"/>
      <c r="BJI63" s="26"/>
      <c r="BJJ63" s="26"/>
      <c r="BJK63" s="26"/>
      <c r="BJL63" s="26"/>
      <c r="BJM63" s="26"/>
      <c r="BJN63" s="26"/>
      <c r="BJO63" s="26"/>
      <c r="BJP63" s="26"/>
      <c r="BJQ63" s="26"/>
      <c r="BJR63" s="26"/>
      <c r="BJS63" s="26"/>
      <c r="BJT63" s="26"/>
      <c r="BJU63" s="26"/>
      <c r="BJV63" s="26"/>
      <c r="BJW63" s="26"/>
      <c r="BJX63" s="26"/>
      <c r="BJY63" s="26"/>
      <c r="BJZ63" s="26"/>
      <c r="BKA63" s="26"/>
      <c r="BKB63" s="26"/>
      <c r="BKC63" s="26"/>
      <c r="BKD63" s="26"/>
      <c r="BKE63" s="26"/>
      <c r="BKF63" s="26"/>
      <c r="BKG63" s="26"/>
      <c r="BKH63" s="26"/>
      <c r="BKI63" s="26"/>
      <c r="BKJ63" s="26"/>
      <c r="BKK63" s="26"/>
      <c r="BKL63" s="26"/>
      <c r="BKM63" s="26"/>
      <c r="BKN63" s="26"/>
      <c r="BKO63" s="26"/>
      <c r="BKP63" s="26"/>
      <c r="BKQ63" s="26"/>
      <c r="BKR63" s="26"/>
      <c r="BKS63" s="26"/>
      <c r="BKT63" s="26"/>
      <c r="BKU63" s="26"/>
      <c r="BKV63" s="26"/>
      <c r="BKW63" s="26"/>
      <c r="BKX63" s="26"/>
      <c r="BKY63" s="26"/>
      <c r="BKZ63" s="26"/>
      <c r="BLA63" s="26"/>
      <c r="BLB63" s="26"/>
      <c r="BLC63" s="26"/>
      <c r="BLD63" s="26"/>
      <c r="BLE63" s="26"/>
      <c r="BLF63" s="26"/>
      <c r="BLG63" s="26"/>
      <c r="BLH63" s="26"/>
      <c r="BLI63" s="26"/>
      <c r="BLJ63" s="26"/>
      <c r="BLK63" s="26"/>
      <c r="BLL63" s="26"/>
      <c r="BLM63" s="26"/>
      <c r="BLN63" s="26"/>
      <c r="BLO63" s="26"/>
      <c r="BLP63" s="26"/>
      <c r="BLQ63" s="26"/>
      <c r="BLR63" s="26"/>
      <c r="BLS63" s="26"/>
      <c r="BLT63" s="26"/>
      <c r="BLU63" s="26"/>
      <c r="BLV63" s="26"/>
      <c r="BLW63" s="26"/>
      <c r="BLX63" s="26"/>
      <c r="BLY63" s="26"/>
      <c r="BLZ63" s="26"/>
      <c r="BMA63" s="26"/>
      <c r="BMB63" s="26"/>
      <c r="BMC63" s="26"/>
      <c r="BMD63" s="26"/>
      <c r="BME63" s="26"/>
      <c r="BMF63" s="26"/>
      <c r="BMG63" s="26"/>
      <c r="BMH63" s="26"/>
      <c r="BMI63" s="26"/>
      <c r="BMJ63" s="26"/>
      <c r="BMK63" s="26"/>
      <c r="BML63" s="26"/>
      <c r="BMM63" s="26"/>
      <c r="BMN63" s="26"/>
      <c r="BMO63" s="26"/>
      <c r="BMP63" s="26"/>
      <c r="BMQ63" s="26"/>
      <c r="BMR63" s="26"/>
      <c r="BMS63" s="26"/>
      <c r="BMT63" s="26"/>
      <c r="BMU63" s="26"/>
      <c r="BMV63" s="26"/>
      <c r="BMW63" s="26"/>
      <c r="BMX63" s="26"/>
      <c r="BMY63" s="26"/>
      <c r="BMZ63" s="26"/>
      <c r="BNA63" s="26"/>
      <c r="BNB63" s="26"/>
      <c r="BNC63" s="26"/>
      <c r="BND63" s="26"/>
      <c r="BNE63" s="26"/>
      <c r="BNF63" s="26"/>
      <c r="BNG63" s="26"/>
      <c r="BNH63" s="26"/>
      <c r="BNI63" s="26"/>
      <c r="BNJ63" s="26"/>
      <c r="BNK63" s="26"/>
      <c r="BNL63" s="26"/>
      <c r="BNM63" s="26"/>
      <c r="BNN63" s="26"/>
      <c r="BNO63" s="26"/>
      <c r="BNP63" s="26"/>
      <c r="BNQ63" s="26"/>
      <c r="BNR63" s="26"/>
      <c r="BNS63" s="26"/>
      <c r="BNT63" s="26"/>
      <c r="BNU63" s="26"/>
      <c r="BNV63" s="26"/>
      <c r="BNW63" s="26"/>
      <c r="BNX63" s="26"/>
      <c r="BNY63" s="26"/>
      <c r="BNZ63" s="26"/>
      <c r="BOA63" s="26"/>
      <c r="BOB63" s="26"/>
      <c r="BOC63" s="26"/>
      <c r="BOD63" s="26"/>
      <c r="BOE63" s="26"/>
      <c r="BOF63" s="26"/>
      <c r="BOG63" s="26"/>
      <c r="BOH63" s="26"/>
      <c r="BOI63" s="26"/>
      <c r="BOJ63" s="26"/>
      <c r="BOK63" s="26"/>
      <c r="BOL63" s="26"/>
      <c r="BOM63" s="26"/>
      <c r="BON63" s="26"/>
      <c r="BOO63" s="26"/>
      <c r="BOP63" s="26"/>
      <c r="BOQ63" s="26"/>
      <c r="BOR63" s="26"/>
      <c r="BOS63" s="26"/>
      <c r="BOT63" s="26"/>
      <c r="BOU63" s="26"/>
      <c r="BOV63" s="26"/>
      <c r="BOW63" s="26"/>
      <c r="BOX63" s="26"/>
      <c r="BOY63" s="26"/>
      <c r="BOZ63" s="26"/>
      <c r="BPA63" s="26"/>
      <c r="BPB63" s="26"/>
      <c r="BPC63" s="26"/>
      <c r="BPD63" s="26"/>
      <c r="BPE63" s="26"/>
      <c r="BPF63" s="26"/>
      <c r="BPG63" s="26"/>
      <c r="BPH63" s="26"/>
      <c r="BPI63" s="26"/>
      <c r="BPJ63" s="26"/>
      <c r="BPK63" s="26"/>
      <c r="BPL63" s="26"/>
      <c r="BPM63" s="26"/>
      <c r="BPN63" s="26"/>
      <c r="BPO63" s="26"/>
      <c r="BPP63" s="26"/>
      <c r="BPQ63" s="26"/>
      <c r="BPR63" s="26"/>
      <c r="BPS63" s="26"/>
      <c r="BPT63" s="26"/>
      <c r="BPU63" s="26"/>
      <c r="BPV63" s="26"/>
      <c r="BPW63" s="26"/>
      <c r="BPX63" s="26"/>
      <c r="BPY63" s="26"/>
      <c r="BPZ63" s="26"/>
      <c r="BQA63" s="26"/>
      <c r="BQB63" s="26"/>
      <c r="BQC63" s="26"/>
      <c r="BQD63" s="26"/>
      <c r="BQE63" s="26"/>
      <c r="BQF63" s="26"/>
      <c r="BQG63" s="26"/>
      <c r="BQH63" s="26"/>
      <c r="BQI63" s="26"/>
      <c r="BQJ63" s="26"/>
      <c r="BQK63" s="26"/>
      <c r="BQL63" s="26"/>
      <c r="BQM63" s="26"/>
      <c r="BQN63" s="26"/>
      <c r="BQO63" s="26"/>
      <c r="BQP63" s="26"/>
      <c r="BQQ63" s="26"/>
      <c r="BQR63" s="26"/>
      <c r="BQS63" s="26"/>
      <c r="BQT63" s="26"/>
      <c r="BQU63" s="26"/>
      <c r="BQV63" s="26"/>
      <c r="BQW63" s="26"/>
      <c r="BQX63" s="26"/>
      <c r="BQY63" s="26"/>
      <c r="BQZ63" s="26"/>
      <c r="BRA63" s="26"/>
      <c r="BRB63" s="26"/>
      <c r="BRC63" s="26"/>
      <c r="BRD63" s="26"/>
      <c r="BRE63" s="26"/>
      <c r="BRF63" s="26"/>
      <c r="BRG63" s="26"/>
      <c r="BRH63" s="26"/>
      <c r="BRI63" s="26"/>
      <c r="BRJ63" s="26"/>
      <c r="BRK63" s="26"/>
      <c r="BRL63" s="26"/>
      <c r="BRM63" s="26"/>
      <c r="BRN63" s="26"/>
      <c r="BRO63" s="26"/>
      <c r="BRP63" s="26"/>
      <c r="BRQ63" s="26"/>
      <c r="BRR63" s="26"/>
      <c r="BRS63" s="26"/>
      <c r="BRT63" s="26"/>
      <c r="BRU63" s="26"/>
      <c r="BRV63" s="26"/>
      <c r="BRW63" s="26"/>
      <c r="BRX63" s="26"/>
      <c r="BRY63" s="26"/>
      <c r="BRZ63" s="26"/>
      <c r="BSA63" s="26"/>
      <c r="BSB63" s="26"/>
      <c r="BSC63" s="26"/>
      <c r="BSD63" s="26"/>
      <c r="BSE63" s="26"/>
      <c r="BSF63" s="26"/>
      <c r="BSG63" s="26"/>
      <c r="BSH63" s="26"/>
      <c r="BSI63" s="26"/>
      <c r="BSJ63" s="26"/>
      <c r="BSK63" s="26"/>
      <c r="BSL63" s="26"/>
      <c r="BSM63" s="26"/>
      <c r="BSN63" s="26"/>
      <c r="BSO63" s="26"/>
      <c r="BSP63" s="26"/>
      <c r="BSQ63" s="26"/>
      <c r="BSR63" s="26"/>
      <c r="BSS63" s="26"/>
      <c r="BST63" s="26"/>
      <c r="BSU63" s="26"/>
      <c r="BSV63" s="26"/>
      <c r="BSW63" s="26"/>
      <c r="BSX63" s="26"/>
      <c r="BSY63" s="26"/>
      <c r="BSZ63" s="26"/>
      <c r="BTA63" s="26"/>
      <c r="BTB63" s="26"/>
      <c r="BTC63" s="26"/>
      <c r="BTD63" s="26"/>
      <c r="BTE63" s="26"/>
      <c r="BTF63" s="26"/>
      <c r="BTG63" s="26"/>
      <c r="BTH63" s="26"/>
      <c r="BTI63" s="26"/>
      <c r="BTJ63" s="26"/>
      <c r="BTK63" s="26"/>
      <c r="BTL63" s="26"/>
      <c r="BTM63" s="26"/>
      <c r="BTN63" s="26"/>
      <c r="BTO63" s="26"/>
      <c r="BTP63" s="26"/>
      <c r="BTQ63" s="26"/>
      <c r="BTR63" s="26"/>
      <c r="BTS63" s="26"/>
      <c r="BTT63" s="26"/>
      <c r="BTU63" s="26"/>
      <c r="BTV63" s="26"/>
      <c r="BTW63" s="26"/>
      <c r="BTX63" s="26"/>
      <c r="BTY63" s="26"/>
      <c r="BTZ63" s="26"/>
      <c r="BUA63" s="26"/>
      <c r="BUB63" s="26"/>
      <c r="BUC63" s="26"/>
      <c r="BUD63" s="26"/>
      <c r="BUE63" s="26"/>
      <c r="BUF63" s="26"/>
      <c r="BUG63" s="26"/>
      <c r="BUH63" s="26"/>
      <c r="BUI63" s="26"/>
      <c r="BUJ63" s="26"/>
      <c r="BUK63" s="26"/>
      <c r="BUL63" s="26"/>
      <c r="BUM63" s="26"/>
      <c r="BUN63" s="26"/>
      <c r="BUO63" s="26"/>
      <c r="BUP63" s="26"/>
      <c r="BUQ63" s="26"/>
      <c r="BUR63" s="26"/>
      <c r="BUS63" s="26"/>
      <c r="BUT63" s="26"/>
      <c r="BUU63" s="26"/>
      <c r="BUV63" s="26"/>
      <c r="BUW63" s="26"/>
      <c r="BUX63" s="26"/>
      <c r="BUY63" s="26"/>
      <c r="BUZ63" s="26"/>
      <c r="BVA63" s="26"/>
      <c r="BVB63" s="26"/>
      <c r="BVC63" s="26"/>
      <c r="BVD63" s="26"/>
      <c r="BVE63" s="26"/>
      <c r="BVF63" s="26"/>
      <c r="BVG63" s="26"/>
      <c r="BVH63" s="26"/>
      <c r="BVI63" s="26"/>
      <c r="BVJ63" s="26"/>
      <c r="BVK63" s="26"/>
      <c r="BVL63" s="26"/>
      <c r="BVM63" s="26"/>
      <c r="BVN63" s="26"/>
      <c r="BVO63" s="26"/>
      <c r="BVP63" s="26"/>
      <c r="BVQ63" s="26"/>
      <c r="BVR63" s="26"/>
      <c r="BVS63" s="26"/>
      <c r="BVT63" s="26"/>
      <c r="BVU63" s="26"/>
      <c r="BVV63" s="26"/>
      <c r="BVW63" s="26"/>
      <c r="BVX63" s="26"/>
      <c r="BVY63" s="26"/>
      <c r="BVZ63" s="26"/>
      <c r="BWA63" s="26"/>
      <c r="BWB63" s="26"/>
      <c r="BWC63" s="26"/>
      <c r="BWD63" s="26"/>
      <c r="BWE63" s="26"/>
      <c r="BWF63" s="26"/>
      <c r="BWG63" s="26"/>
      <c r="BWH63" s="26"/>
      <c r="BWI63" s="26"/>
      <c r="BWJ63" s="26"/>
      <c r="BWK63" s="26"/>
      <c r="BWL63" s="26"/>
      <c r="BWM63" s="26"/>
      <c r="BWN63" s="26"/>
      <c r="BWO63" s="26"/>
      <c r="BWP63" s="26"/>
      <c r="BWQ63" s="26"/>
      <c r="BWR63" s="26"/>
      <c r="BWS63" s="26"/>
      <c r="BWT63" s="26"/>
      <c r="BWU63" s="26"/>
      <c r="BWV63" s="26"/>
      <c r="BWW63" s="26"/>
      <c r="BWX63" s="26"/>
      <c r="BWY63" s="26"/>
      <c r="BWZ63" s="26"/>
      <c r="BXA63" s="26"/>
      <c r="BXB63" s="26"/>
      <c r="BXC63" s="26"/>
      <c r="BXD63" s="26"/>
      <c r="BXE63" s="26"/>
      <c r="BXF63" s="26"/>
      <c r="BXG63" s="26"/>
      <c r="BXH63" s="26"/>
      <c r="BXI63" s="26"/>
      <c r="BXJ63" s="26"/>
      <c r="BXK63" s="26"/>
      <c r="BXL63" s="26"/>
      <c r="BXM63" s="26"/>
      <c r="BXN63" s="26"/>
      <c r="BXO63" s="26"/>
      <c r="BXP63" s="26"/>
      <c r="BXQ63" s="26"/>
      <c r="BXR63" s="26"/>
      <c r="BXS63" s="26"/>
      <c r="BXT63" s="26"/>
      <c r="BXU63" s="26"/>
      <c r="BXV63" s="26"/>
      <c r="BXW63" s="26"/>
      <c r="BXX63" s="26"/>
      <c r="BXY63" s="26"/>
      <c r="BXZ63" s="26"/>
      <c r="BYA63" s="26"/>
      <c r="BYB63" s="26"/>
      <c r="BYC63" s="26"/>
      <c r="BYD63" s="26"/>
      <c r="BYE63" s="26"/>
      <c r="BYF63" s="26"/>
      <c r="BYG63" s="26"/>
      <c r="BYH63" s="26"/>
      <c r="BYI63" s="26"/>
      <c r="BYJ63" s="26"/>
      <c r="BYK63" s="26"/>
      <c r="BYL63" s="26"/>
      <c r="BYM63" s="26"/>
      <c r="BYN63" s="26"/>
      <c r="BYO63" s="26"/>
      <c r="BYP63" s="26"/>
      <c r="BYQ63" s="26"/>
      <c r="BYR63" s="26"/>
      <c r="BYS63" s="26"/>
      <c r="BYT63" s="26"/>
      <c r="BYU63" s="26"/>
      <c r="BYV63" s="26"/>
      <c r="BYW63" s="26"/>
      <c r="BYX63" s="26"/>
      <c r="BYY63" s="26"/>
      <c r="BYZ63" s="26"/>
      <c r="BZA63" s="26"/>
      <c r="BZB63" s="26"/>
      <c r="BZC63" s="26"/>
      <c r="BZD63" s="26"/>
      <c r="BZE63" s="26"/>
      <c r="BZF63" s="26"/>
      <c r="BZG63" s="26"/>
      <c r="BZH63" s="26"/>
      <c r="BZI63" s="26"/>
      <c r="BZJ63" s="26"/>
      <c r="BZK63" s="26"/>
      <c r="BZL63" s="26"/>
      <c r="BZM63" s="26"/>
      <c r="BZN63" s="26"/>
      <c r="BZO63" s="26"/>
      <c r="BZP63" s="26"/>
      <c r="BZQ63" s="26"/>
      <c r="BZR63" s="26"/>
      <c r="BZS63" s="26"/>
      <c r="BZT63" s="26"/>
      <c r="BZU63" s="26"/>
      <c r="BZV63" s="26"/>
      <c r="BZW63" s="26"/>
      <c r="BZX63" s="26"/>
      <c r="BZY63" s="26"/>
      <c r="BZZ63" s="26"/>
      <c r="CAA63" s="26"/>
      <c r="CAB63" s="26"/>
      <c r="CAC63" s="26"/>
      <c r="CAD63" s="26"/>
      <c r="CAE63" s="26"/>
      <c r="CAF63" s="26"/>
      <c r="CAG63" s="26"/>
      <c r="CAH63" s="26"/>
      <c r="CAI63" s="26"/>
      <c r="CAJ63" s="26"/>
      <c r="CAK63" s="26"/>
      <c r="CAL63" s="26"/>
      <c r="CAM63" s="26"/>
      <c r="CAN63" s="26"/>
      <c r="CAO63" s="26"/>
      <c r="CAP63" s="26"/>
      <c r="CAQ63" s="26"/>
      <c r="CAR63" s="26"/>
      <c r="CAS63" s="26"/>
      <c r="CAT63" s="26"/>
      <c r="CAU63" s="26"/>
      <c r="CAV63" s="26"/>
      <c r="CAW63" s="26"/>
      <c r="CAX63" s="26"/>
      <c r="CAY63" s="26"/>
      <c r="CAZ63" s="26"/>
      <c r="CBA63" s="26"/>
      <c r="CBB63" s="26"/>
      <c r="CBC63" s="26"/>
      <c r="CBD63" s="26"/>
      <c r="CBE63" s="26"/>
      <c r="CBF63" s="26"/>
      <c r="CBG63" s="26"/>
      <c r="CBH63" s="26"/>
      <c r="CBI63" s="26"/>
      <c r="CBJ63" s="26"/>
      <c r="CBK63" s="26"/>
      <c r="CBL63" s="26"/>
      <c r="CBM63" s="26"/>
      <c r="CBN63" s="26"/>
      <c r="CBO63" s="26"/>
      <c r="CBP63" s="26"/>
      <c r="CBQ63" s="26"/>
      <c r="CBR63" s="26"/>
      <c r="CBS63" s="26"/>
      <c r="CBT63" s="26"/>
      <c r="CBU63" s="26"/>
      <c r="CBV63" s="26"/>
      <c r="CBW63" s="26"/>
      <c r="CBX63" s="26"/>
      <c r="CBY63" s="26"/>
      <c r="CBZ63" s="26"/>
      <c r="CCA63" s="26"/>
      <c r="CCB63" s="26"/>
      <c r="CCC63" s="26"/>
      <c r="CCD63" s="26"/>
      <c r="CCE63" s="26"/>
      <c r="CCF63" s="26"/>
      <c r="CCG63" s="26"/>
      <c r="CCH63" s="26"/>
      <c r="CCI63" s="26"/>
      <c r="CCJ63" s="26"/>
      <c r="CCK63" s="26"/>
      <c r="CCL63" s="26"/>
      <c r="CCM63" s="26"/>
      <c r="CCN63" s="26"/>
      <c r="CCO63" s="26"/>
      <c r="CCP63" s="26"/>
      <c r="CCQ63" s="26"/>
      <c r="CCR63" s="26"/>
      <c r="CCS63" s="26"/>
      <c r="CCT63" s="26"/>
      <c r="CCU63" s="26"/>
      <c r="CCV63" s="26"/>
      <c r="CCW63" s="26"/>
      <c r="CCX63" s="26"/>
      <c r="CCY63" s="26"/>
      <c r="CCZ63" s="26"/>
      <c r="CDA63" s="26"/>
      <c r="CDB63" s="26"/>
      <c r="CDC63" s="26"/>
      <c r="CDD63" s="26"/>
      <c r="CDE63" s="26"/>
      <c r="CDF63" s="26"/>
      <c r="CDG63" s="26"/>
      <c r="CDH63" s="26"/>
      <c r="CDI63" s="26"/>
      <c r="CDJ63" s="26"/>
      <c r="CDK63" s="26"/>
      <c r="CDL63" s="26"/>
      <c r="CDM63" s="26"/>
      <c r="CDN63" s="26"/>
      <c r="CDO63" s="26"/>
      <c r="CDP63" s="26"/>
      <c r="CDQ63" s="26"/>
      <c r="CDR63" s="26"/>
      <c r="CDS63" s="26"/>
      <c r="CDT63" s="26"/>
      <c r="CDU63" s="26"/>
      <c r="CDV63" s="26"/>
      <c r="CDW63" s="26"/>
      <c r="CDX63" s="26"/>
      <c r="CDY63" s="26"/>
      <c r="CDZ63" s="26"/>
      <c r="CEA63" s="26"/>
      <c r="CEB63" s="26"/>
      <c r="CEC63" s="26"/>
      <c r="CED63" s="26"/>
      <c r="CEE63" s="26"/>
      <c r="CEF63" s="26"/>
      <c r="CEG63" s="26"/>
      <c r="CEH63" s="26"/>
      <c r="CEI63" s="26"/>
      <c r="CEJ63" s="26"/>
      <c r="CEK63" s="26"/>
      <c r="CEL63" s="26"/>
      <c r="CEM63" s="26"/>
      <c r="CEN63" s="26"/>
      <c r="CEO63" s="26"/>
      <c r="CEP63" s="26"/>
      <c r="CEQ63" s="26"/>
      <c r="CER63" s="26"/>
      <c r="CES63" s="26"/>
      <c r="CET63" s="26"/>
      <c r="CEU63" s="26"/>
      <c r="CEV63" s="26"/>
      <c r="CEW63" s="26"/>
      <c r="CEX63" s="26"/>
      <c r="CEY63" s="26"/>
      <c r="CEZ63" s="26"/>
      <c r="CFA63" s="26"/>
      <c r="CFB63" s="26"/>
      <c r="CFC63" s="26"/>
      <c r="CFD63" s="26"/>
      <c r="CFE63" s="26"/>
      <c r="CFF63" s="26"/>
      <c r="CFG63" s="26"/>
      <c r="CFH63" s="26"/>
      <c r="CFI63" s="26"/>
      <c r="CFJ63" s="26"/>
      <c r="CFK63" s="26"/>
      <c r="CFL63" s="26"/>
      <c r="CFM63" s="26"/>
      <c r="CFN63" s="26"/>
      <c r="CFO63" s="26"/>
      <c r="CFP63" s="26"/>
      <c r="CFQ63" s="26"/>
      <c r="CFR63" s="26"/>
      <c r="CFS63" s="26"/>
      <c r="CFT63" s="26"/>
      <c r="CFU63" s="26"/>
      <c r="CFV63" s="26"/>
      <c r="CFW63" s="26"/>
      <c r="CFX63" s="26"/>
      <c r="CFY63" s="26"/>
      <c r="CFZ63" s="26"/>
      <c r="CGA63" s="26"/>
      <c r="CGB63" s="26"/>
      <c r="CGC63" s="26"/>
      <c r="CGD63" s="26"/>
      <c r="CGE63" s="26"/>
      <c r="CGF63" s="26"/>
      <c r="CGG63" s="26"/>
      <c r="CGH63" s="26"/>
      <c r="CGI63" s="26"/>
      <c r="CGJ63" s="26"/>
      <c r="CGK63" s="26"/>
      <c r="CGL63" s="26"/>
      <c r="CGM63" s="26"/>
      <c r="CGN63" s="26"/>
      <c r="CGO63" s="26"/>
      <c r="CGP63" s="26"/>
      <c r="CGQ63" s="26"/>
      <c r="CGR63" s="26"/>
      <c r="CGS63" s="26"/>
      <c r="CGT63" s="26"/>
      <c r="CGU63" s="26"/>
      <c r="CGV63" s="26"/>
      <c r="CGW63" s="26"/>
      <c r="CGX63" s="26"/>
      <c r="CGY63" s="26"/>
      <c r="CGZ63" s="26"/>
      <c r="CHA63" s="26"/>
      <c r="CHB63" s="26"/>
      <c r="CHC63" s="26"/>
      <c r="CHD63" s="26"/>
      <c r="CHE63" s="26"/>
      <c r="CHF63" s="26"/>
      <c r="CHG63" s="26"/>
      <c r="CHH63" s="26"/>
      <c r="CHI63" s="26"/>
      <c r="CHJ63" s="26"/>
      <c r="CHK63" s="26"/>
      <c r="CHL63" s="26"/>
      <c r="CHM63" s="26"/>
      <c r="CHN63" s="26"/>
      <c r="CHO63" s="26"/>
      <c r="CHP63" s="26"/>
      <c r="CHQ63" s="26"/>
      <c r="CHR63" s="26"/>
      <c r="CHS63" s="26"/>
      <c r="CHT63" s="26"/>
      <c r="CHU63" s="26"/>
      <c r="CHV63" s="26"/>
      <c r="CHW63" s="26"/>
      <c r="CHX63" s="26"/>
      <c r="CHY63" s="26"/>
      <c r="CHZ63" s="26"/>
      <c r="CIA63" s="26"/>
      <c r="CIB63" s="26"/>
      <c r="CIC63" s="26"/>
      <c r="CID63" s="26"/>
      <c r="CIE63" s="26"/>
      <c r="CIF63" s="26"/>
      <c r="CIG63" s="26"/>
      <c r="CIH63" s="26"/>
      <c r="CII63" s="26"/>
      <c r="CIJ63" s="26"/>
      <c r="CIK63" s="26"/>
      <c r="CIL63" s="26"/>
      <c r="CIM63" s="26"/>
      <c r="CIN63" s="26"/>
      <c r="CIO63" s="26"/>
      <c r="CIP63" s="26"/>
      <c r="CIQ63" s="26"/>
      <c r="CIR63" s="26"/>
      <c r="CIS63" s="26"/>
      <c r="CIT63" s="26"/>
      <c r="CIU63" s="26"/>
      <c r="CIV63" s="26"/>
      <c r="CIW63" s="26"/>
      <c r="CIX63" s="26"/>
      <c r="CIY63" s="26"/>
      <c r="CIZ63" s="26"/>
      <c r="CJA63" s="26"/>
      <c r="CJB63" s="26"/>
      <c r="CJC63" s="26"/>
      <c r="CJD63" s="26"/>
      <c r="CJE63" s="26"/>
      <c r="CJF63" s="26"/>
      <c r="CJG63" s="26"/>
      <c r="CJH63" s="26"/>
      <c r="CJI63" s="26"/>
      <c r="CJJ63" s="26"/>
      <c r="CJK63" s="26"/>
      <c r="CJL63" s="26"/>
      <c r="CJM63" s="26"/>
      <c r="CJN63" s="26"/>
      <c r="CJO63" s="26"/>
      <c r="CJP63" s="26"/>
      <c r="CJQ63" s="26"/>
      <c r="CJR63" s="26"/>
      <c r="CJS63" s="26"/>
      <c r="CJT63" s="26"/>
      <c r="CJU63" s="26"/>
      <c r="CJV63" s="26"/>
      <c r="CJW63" s="26"/>
      <c r="CJX63" s="26"/>
      <c r="CJY63" s="26"/>
      <c r="CJZ63" s="26"/>
      <c r="CKA63" s="26"/>
      <c r="CKB63" s="26"/>
      <c r="CKC63" s="26"/>
      <c r="CKD63" s="26"/>
      <c r="CKE63" s="26"/>
      <c r="CKF63" s="26"/>
      <c r="CKG63" s="26"/>
      <c r="CKH63" s="26"/>
      <c r="CKI63" s="26"/>
      <c r="CKJ63" s="26"/>
      <c r="CKK63" s="26"/>
      <c r="CKL63" s="26"/>
      <c r="CKM63" s="26"/>
      <c r="CKN63" s="26"/>
      <c r="CKO63" s="26"/>
      <c r="CKP63" s="26"/>
      <c r="CKQ63" s="26"/>
      <c r="CKR63" s="26"/>
      <c r="CKS63" s="26"/>
      <c r="CKT63" s="26"/>
      <c r="CKU63" s="26"/>
      <c r="CKV63" s="26"/>
      <c r="CKW63" s="26"/>
      <c r="CKX63" s="26"/>
      <c r="CKY63" s="26"/>
      <c r="CKZ63" s="26"/>
      <c r="CLA63" s="26"/>
      <c r="CLB63" s="26"/>
      <c r="CLC63" s="26"/>
      <c r="CLD63" s="26"/>
      <c r="CLE63" s="26"/>
      <c r="CLF63" s="26"/>
      <c r="CLG63" s="26"/>
      <c r="CLH63" s="26"/>
      <c r="CLI63" s="26"/>
      <c r="CLJ63" s="26"/>
      <c r="CLK63" s="26"/>
      <c r="CLL63" s="26"/>
      <c r="CLM63" s="26"/>
      <c r="CLN63" s="26"/>
      <c r="CLO63" s="26"/>
      <c r="CLP63" s="26"/>
      <c r="CLQ63" s="26"/>
      <c r="CLR63" s="26"/>
      <c r="CLS63" s="26"/>
      <c r="CLT63" s="26"/>
      <c r="CLU63" s="26"/>
      <c r="CLV63" s="26"/>
      <c r="CLW63" s="26"/>
      <c r="CLX63" s="26"/>
      <c r="CLY63" s="26"/>
      <c r="CLZ63" s="26"/>
      <c r="CMA63" s="26"/>
      <c r="CMB63" s="26"/>
      <c r="CMC63" s="26"/>
      <c r="CMD63" s="26"/>
      <c r="CME63" s="26"/>
      <c r="CMF63" s="26"/>
      <c r="CMG63" s="26"/>
      <c r="CMH63" s="26"/>
      <c r="CMI63" s="26"/>
      <c r="CMJ63" s="26"/>
      <c r="CMK63" s="26"/>
      <c r="CML63" s="26"/>
      <c r="CMM63" s="26"/>
      <c r="CMN63" s="26"/>
      <c r="CMO63" s="26"/>
      <c r="CMP63" s="26"/>
      <c r="CMQ63" s="26"/>
      <c r="CMR63" s="26"/>
      <c r="CMS63" s="26"/>
      <c r="CMT63" s="26"/>
      <c r="CMU63" s="26"/>
      <c r="CMV63" s="26"/>
      <c r="CMW63" s="26"/>
      <c r="CMX63" s="26"/>
      <c r="CMY63" s="26"/>
      <c r="CMZ63" s="26"/>
      <c r="CNA63" s="26"/>
      <c r="CNB63" s="26"/>
      <c r="CNC63" s="26"/>
      <c r="CND63" s="26"/>
      <c r="CNE63" s="26"/>
      <c r="CNF63" s="26"/>
      <c r="CNG63" s="26"/>
      <c r="CNH63" s="26"/>
      <c r="CNI63" s="26"/>
      <c r="CNJ63" s="26"/>
      <c r="CNK63" s="26"/>
      <c r="CNL63" s="26"/>
      <c r="CNM63" s="26"/>
      <c r="CNN63" s="26"/>
      <c r="CNO63" s="26"/>
      <c r="CNP63" s="26"/>
      <c r="CNQ63" s="26"/>
      <c r="CNR63" s="26"/>
      <c r="CNS63" s="26"/>
      <c r="CNT63" s="26"/>
      <c r="CNU63" s="26"/>
      <c r="CNV63" s="26"/>
      <c r="CNW63" s="26"/>
      <c r="CNX63" s="26"/>
      <c r="CNY63" s="26"/>
      <c r="CNZ63" s="26"/>
      <c r="COA63" s="26"/>
      <c r="COB63" s="26"/>
      <c r="COC63" s="26"/>
      <c r="COD63" s="26"/>
      <c r="COE63" s="26"/>
      <c r="COF63" s="26"/>
      <c r="COG63" s="26"/>
      <c r="COH63" s="26"/>
      <c r="COI63" s="26"/>
      <c r="COJ63" s="26"/>
      <c r="COK63" s="26"/>
      <c r="COL63" s="26"/>
      <c r="COM63" s="26"/>
      <c r="CON63" s="26"/>
      <c r="COO63" s="26"/>
      <c r="COP63" s="26"/>
      <c r="COQ63" s="26"/>
      <c r="COR63" s="26"/>
      <c r="COS63" s="26"/>
      <c r="COT63" s="26"/>
      <c r="COU63" s="26"/>
      <c r="COV63" s="26"/>
      <c r="COW63" s="26"/>
      <c r="COX63" s="26"/>
      <c r="COY63" s="26"/>
      <c r="COZ63" s="26"/>
      <c r="CPA63" s="26"/>
      <c r="CPB63" s="26"/>
      <c r="CPC63" s="26"/>
      <c r="CPD63" s="26"/>
      <c r="CPE63" s="26"/>
      <c r="CPF63" s="26"/>
      <c r="CPG63" s="26"/>
      <c r="CPH63" s="26"/>
      <c r="CPI63" s="26"/>
      <c r="CPJ63" s="26"/>
      <c r="CPK63" s="26"/>
      <c r="CPL63" s="26"/>
      <c r="CPM63" s="26"/>
      <c r="CPN63" s="26"/>
      <c r="CPO63" s="26"/>
      <c r="CPP63" s="26"/>
      <c r="CPQ63" s="26"/>
      <c r="CPR63" s="26"/>
      <c r="CPS63" s="26"/>
      <c r="CPT63" s="26"/>
      <c r="CPU63" s="26"/>
      <c r="CPV63" s="26"/>
      <c r="CPW63" s="26"/>
      <c r="CPX63" s="26"/>
      <c r="CPY63" s="26"/>
      <c r="CPZ63" s="26"/>
      <c r="CQA63" s="26"/>
      <c r="CQB63" s="26"/>
      <c r="CQC63" s="26"/>
      <c r="CQD63" s="26"/>
      <c r="CQE63" s="26"/>
      <c r="CQF63" s="26"/>
      <c r="CQG63" s="26"/>
      <c r="CQH63" s="26"/>
      <c r="CQI63" s="26"/>
      <c r="CQJ63" s="26"/>
      <c r="CQK63" s="26"/>
      <c r="CQL63" s="26"/>
      <c r="CQM63" s="26"/>
      <c r="CQN63" s="26"/>
      <c r="CQO63" s="26"/>
      <c r="CQP63" s="26"/>
      <c r="CQQ63" s="26"/>
      <c r="CQR63" s="26"/>
      <c r="CQS63" s="26"/>
      <c r="CQT63" s="26"/>
      <c r="CQU63" s="26"/>
      <c r="CQV63" s="26"/>
      <c r="CQW63" s="26"/>
      <c r="CQX63" s="26"/>
      <c r="CQY63" s="26"/>
      <c r="CQZ63" s="26"/>
      <c r="CRA63" s="26"/>
      <c r="CRB63" s="26"/>
      <c r="CRC63" s="26"/>
      <c r="CRD63" s="26"/>
      <c r="CRE63" s="26"/>
      <c r="CRF63" s="26"/>
      <c r="CRG63" s="26"/>
      <c r="CRH63" s="26"/>
      <c r="CRI63" s="26"/>
      <c r="CRJ63" s="26"/>
      <c r="CRK63" s="26"/>
      <c r="CRL63" s="26"/>
      <c r="CRM63" s="26"/>
      <c r="CRN63" s="26"/>
      <c r="CRO63" s="26"/>
      <c r="CRP63" s="26"/>
      <c r="CRQ63" s="26"/>
      <c r="CRR63" s="26"/>
      <c r="CRS63" s="26"/>
      <c r="CRT63" s="26"/>
      <c r="CRU63" s="26"/>
      <c r="CRV63" s="26"/>
      <c r="CRW63" s="26"/>
      <c r="CRX63" s="26"/>
      <c r="CRY63" s="26"/>
      <c r="CRZ63" s="26"/>
      <c r="CSA63" s="26"/>
      <c r="CSB63" s="26"/>
      <c r="CSC63" s="26"/>
      <c r="CSD63" s="26"/>
      <c r="CSE63" s="26"/>
      <c r="CSF63" s="26"/>
      <c r="CSG63" s="26"/>
      <c r="CSH63" s="26"/>
      <c r="CSI63" s="26"/>
      <c r="CSJ63" s="26"/>
      <c r="CSK63" s="26"/>
      <c r="CSL63" s="26"/>
      <c r="CSM63" s="26"/>
      <c r="CSN63" s="26"/>
      <c r="CSO63" s="26"/>
      <c r="CSP63" s="26"/>
      <c r="CSQ63" s="26"/>
      <c r="CSR63" s="26"/>
      <c r="CSS63" s="26"/>
      <c r="CST63" s="26"/>
      <c r="CSU63" s="26"/>
      <c r="CSV63" s="26"/>
      <c r="CSW63" s="26"/>
      <c r="CSX63" s="26"/>
      <c r="CSY63" s="26"/>
      <c r="CSZ63" s="26"/>
      <c r="CTA63" s="26"/>
      <c r="CTB63" s="26"/>
      <c r="CTC63" s="26"/>
      <c r="CTD63" s="26"/>
      <c r="CTE63" s="26"/>
      <c r="CTF63" s="26"/>
      <c r="CTG63" s="26"/>
      <c r="CTH63" s="26"/>
      <c r="CTI63" s="26"/>
      <c r="CTJ63" s="26"/>
      <c r="CTK63" s="26"/>
      <c r="CTL63" s="26"/>
      <c r="CTM63" s="26"/>
      <c r="CTN63" s="26"/>
      <c r="CTO63" s="26"/>
      <c r="CTP63" s="26"/>
      <c r="CTQ63" s="26"/>
      <c r="CTR63" s="26"/>
      <c r="CTS63" s="26"/>
      <c r="CTT63" s="26"/>
      <c r="CTU63" s="26"/>
      <c r="CTV63" s="26"/>
      <c r="CTW63" s="26"/>
      <c r="CTX63" s="26"/>
      <c r="CTY63" s="26"/>
      <c r="CTZ63" s="26"/>
      <c r="CUA63" s="26"/>
      <c r="CUB63" s="26"/>
      <c r="CUC63" s="26"/>
      <c r="CUD63" s="26"/>
      <c r="CUE63" s="26"/>
      <c r="CUF63" s="26"/>
      <c r="CUG63" s="26"/>
      <c r="CUH63" s="26"/>
      <c r="CUI63" s="26"/>
      <c r="CUJ63" s="26"/>
      <c r="CUK63" s="26"/>
      <c r="CUL63" s="26"/>
      <c r="CUM63" s="26"/>
      <c r="CUN63" s="26"/>
      <c r="CUO63" s="26"/>
      <c r="CUP63" s="26"/>
      <c r="CUQ63" s="26"/>
      <c r="CUR63" s="26"/>
      <c r="CUS63" s="26"/>
      <c r="CUT63" s="26"/>
      <c r="CUU63" s="26"/>
      <c r="CUV63" s="26"/>
      <c r="CUW63" s="26"/>
      <c r="CUX63" s="26"/>
      <c r="CUY63" s="26"/>
      <c r="CUZ63" s="26"/>
      <c r="CVA63" s="26"/>
      <c r="CVB63" s="26"/>
      <c r="CVC63" s="26"/>
      <c r="CVD63" s="26"/>
      <c r="CVE63" s="26"/>
      <c r="CVF63" s="26"/>
      <c r="CVG63" s="26"/>
      <c r="CVH63" s="26"/>
      <c r="CVI63" s="26"/>
      <c r="CVJ63" s="26"/>
      <c r="CVK63" s="26"/>
      <c r="CVL63" s="26"/>
      <c r="CVM63" s="26"/>
      <c r="CVN63" s="26"/>
      <c r="CVO63" s="26"/>
      <c r="CVP63" s="26"/>
      <c r="CVQ63" s="26"/>
      <c r="CVR63" s="26"/>
      <c r="CVS63" s="26"/>
      <c r="CVT63" s="26"/>
      <c r="CVU63" s="26"/>
      <c r="CVV63" s="26"/>
      <c r="CVW63" s="26"/>
      <c r="CVX63" s="26"/>
      <c r="CVY63" s="26"/>
      <c r="CVZ63" s="26"/>
      <c r="CWA63" s="26"/>
      <c r="CWB63" s="26"/>
      <c r="CWC63" s="26"/>
      <c r="CWD63" s="26"/>
      <c r="CWE63" s="26"/>
      <c r="CWF63" s="26"/>
      <c r="CWG63" s="26"/>
      <c r="CWH63" s="26"/>
      <c r="CWI63" s="26"/>
      <c r="CWJ63" s="26"/>
      <c r="CWK63" s="26"/>
      <c r="CWL63" s="26"/>
      <c r="CWM63" s="26"/>
      <c r="CWN63" s="26"/>
      <c r="CWO63" s="26"/>
      <c r="CWP63" s="26"/>
      <c r="CWQ63" s="26"/>
      <c r="CWR63" s="26"/>
      <c r="CWS63" s="26"/>
      <c r="CWT63" s="26"/>
      <c r="CWU63" s="26"/>
      <c r="CWV63" s="26"/>
      <c r="CWW63" s="26"/>
      <c r="CWX63" s="26"/>
      <c r="CWY63" s="26"/>
      <c r="CWZ63" s="26"/>
      <c r="CXA63" s="26"/>
      <c r="CXB63" s="26"/>
      <c r="CXC63" s="26"/>
      <c r="CXD63" s="26"/>
      <c r="CXE63" s="26"/>
      <c r="CXF63" s="26"/>
      <c r="CXG63" s="26"/>
      <c r="CXH63" s="26"/>
      <c r="CXI63" s="26"/>
      <c r="CXJ63" s="26"/>
      <c r="CXK63" s="26"/>
      <c r="CXL63" s="26"/>
      <c r="CXM63" s="26"/>
      <c r="CXN63" s="26"/>
      <c r="CXO63" s="26"/>
      <c r="CXP63" s="26"/>
      <c r="CXQ63" s="26"/>
      <c r="CXR63" s="26"/>
      <c r="CXS63" s="26"/>
      <c r="CXT63" s="26"/>
      <c r="CXU63" s="26"/>
      <c r="CXV63" s="26"/>
      <c r="CXW63" s="26"/>
      <c r="CXX63" s="26"/>
      <c r="CXY63" s="26"/>
      <c r="CXZ63" s="26"/>
      <c r="CYA63" s="26"/>
      <c r="CYB63" s="26"/>
      <c r="CYC63" s="26"/>
      <c r="CYD63" s="26"/>
      <c r="CYE63" s="26"/>
      <c r="CYF63" s="26"/>
      <c r="CYG63" s="26"/>
      <c r="CYH63" s="26"/>
      <c r="CYI63" s="26"/>
      <c r="CYJ63" s="26"/>
      <c r="CYK63" s="26"/>
      <c r="CYL63" s="26"/>
      <c r="CYM63" s="26"/>
      <c r="CYN63" s="26"/>
      <c r="CYO63" s="26"/>
      <c r="CYP63" s="26"/>
      <c r="CYQ63" s="26"/>
      <c r="CYR63" s="26"/>
      <c r="CYS63" s="26"/>
      <c r="CYT63" s="26"/>
      <c r="CYU63" s="26"/>
      <c r="CYV63" s="26"/>
      <c r="CYW63" s="26"/>
      <c r="CYX63" s="26"/>
      <c r="CYY63" s="26"/>
      <c r="CYZ63" s="26"/>
      <c r="CZA63" s="26"/>
      <c r="CZB63" s="26"/>
      <c r="CZC63" s="26"/>
      <c r="CZD63" s="26"/>
      <c r="CZE63" s="26"/>
      <c r="CZF63" s="26"/>
      <c r="CZG63" s="26"/>
      <c r="CZH63" s="26"/>
      <c r="CZI63" s="26"/>
      <c r="CZJ63" s="26"/>
      <c r="CZK63" s="26"/>
      <c r="CZL63" s="26"/>
      <c r="CZM63" s="26"/>
      <c r="CZN63" s="26"/>
      <c r="CZO63" s="26"/>
      <c r="CZP63" s="26"/>
      <c r="CZQ63" s="26"/>
      <c r="CZR63" s="26"/>
      <c r="CZS63" s="26"/>
      <c r="CZT63" s="26"/>
      <c r="CZU63" s="26"/>
      <c r="CZV63" s="26"/>
      <c r="CZW63" s="26"/>
      <c r="CZX63" s="26"/>
      <c r="CZY63" s="26"/>
      <c r="CZZ63" s="26"/>
      <c r="DAA63" s="26"/>
      <c r="DAB63" s="26"/>
      <c r="DAC63" s="26"/>
      <c r="DAD63" s="26"/>
      <c r="DAE63" s="26"/>
      <c r="DAF63" s="26"/>
      <c r="DAG63" s="26"/>
      <c r="DAH63" s="26"/>
      <c r="DAI63" s="26"/>
      <c r="DAJ63" s="26"/>
      <c r="DAK63" s="26"/>
      <c r="DAL63" s="26"/>
      <c r="DAM63" s="26"/>
      <c r="DAN63" s="26"/>
      <c r="DAO63" s="26"/>
      <c r="DAP63" s="26"/>
      <c r="DAQ63" s="26"/>
      <c r="DAR63" s="26"/>
      <c r="DAS63" s="26"/>
      <c r="DAT63" s="26"/>
      <c r="DAU63" s="26"/>
      <c r="DAV63" s="26"/>
      <c r="DAW63" s="26"/>
      <c r="DAX63" s="26"/>
      <c r="DAY63" s="26"/>
      <c r="DAZ63" s="26"/>
      <c r="DBA63" s="26"/>
      <c r="DBB63" s="26"/>
      <c r="DBC63" s="26"/>
      <c r="DBD63" s="26"/>
      <c r="DBE63" s="26"/>
      <c r="DBF63" s="26"/>
      <c r="DBG63" s="26"/>
      <c r="DBH63" s="26"/>
      <c r="DBI63" s="26"/>
      <c r="DBJ63" s="26"/>
      <c r="DBK63" s="26"/>
      <c r="DBL63" s="26"/>
      <c r="DBM63" s="26"/>
      <c r="DBN63" s="26"/>
      <c r="DBO63" s="26"/>
      <c r="DBP63" s="26"/>
      <c r="DBQ63" s="26"/>
      <c r="DBR63" s="26"/>
      <c r="DBS63" s="26"/>
      <c r="DBT63" s="26"/>
      <c r="DBU63" s="26"/>
      <c r="DBV63" s="26"/>
      <c r="DBW63" s="26"/>
      <c r="DBX63" s="26"/>
      <c r="DBY63" s="26"/>
      <c r="DBZ63" s="26"/>
      <c r="DCA63" s="26"/>
      <c r="DCB63" s="26"/>
      <c r="DCC63" s="26"/>
      <c r="DCD63" s="26"/>
      <c r="DCE63" s="26"/>
      <c r="DCF63" s="26"/>
      <c r="DCG63" s="26"/>
      <c r="DCH63" s="26"/>
      <c r="DCI63" s="26"/>
      <c r="DCJ63" s="26"/>
      <c r="DCK63" s="26"/>
      <c r="DCL63" s="26"/>
      <c r="DCM63" s="26"/>
      <c r="DCN63" s="26"/>
      <c r="DCO63" s="26"/>
      <c r="DCP63" s="26"/>
      <c r="DCQ63" s="26"/>
      <c r="DCR63" s="26"/>
      <c r="DCS63" s="26"/>
      <c r="DCT63" s="26"/>
      <c r="DCU63" s="26"/>
      <c r="DCV63" s="26"/>
      <c r="DCW63" s="26"/>
      <c r="DCX63" s="26"/>
      <c r="DCY63" s="26"/>
      <c r="DCZ63" s="26"/>
      <c r="DDA63" s="26"/>
      <c r="DDB63" s="26"/>
      <c r="DDC63" s="26"/>
      <c r="DDD63" s="26"/>
      <c r="DDE63" s="26"/>
      <c r="DDF63" s="26"/>
      <c r="DDG63" s="26"/>
      <c r="DDH63" s="26"/>
      <c r="DDI63" s="26"/>
      <c r="DDJ63" s="26"/>
      <c r="DDK63" s="26"/>
      <c r="DDL63" s="26"/>
      <c r="DDM63" s="26"/>
      <c r="DDN63" s="26"/>
      <c r="DDO63" s="26"/>
      <c r="DDP63" s="26"/>
      <c r="DDQ63" s="26"/>
      <c r="DDR63" s="26"/>
      <c r="DDS63" s="26"/>
      <c r="DDT63" s="26"/>
      <c r="DDU63" s="26"/>
      <c r="DDV63" s="26"/>
      <c r="DDW63" s="26"/>
      <c r="DDX63" s="26"/>
      <c r="DDY63" s="26"/>
      <c r="DDZ63" s="26"/>
      <c r="DEA63" s="26"/>
      <c r="DEB63" s="26"/>
      <c r="DEC63" s="26"/>
      <c r="DED63" s="26"/>
      <c r="DEE63" s="26"/>
      <c r="DEF63" s="26"/>
      <c r="DEG63" s="26"/>
      <c r="DEH63" s="26"/>
      <c r="DEI63" s="26"/>
      <c r="DEJ63" s="26"/>
      <c r="DEK63" s="26"/>
      <c r="DEL63" s="26"/>
      <c r="DEM63" s="26"/>
      <c r="DEN63" s="26"/>
      <c r="DEO63" s="26"/>
      <c r="DEP63" s="26"/>
      <c r="DEQ63" s="26"/>
      <c r="DER63" s="26"/>
      <c r="DES63" s="26"/>
      <c r="DET63" s="26"/>
      <c r="DEU63" s="26"/>
      <c r="DEV63" s="26"/>
      <c r="DEW63" s="26"/>
      <c r="DEX63" s="26"/>
      <c r="DEY63" s="26"/>
      <c r="DEZ63" s="26"/>
      <c r="DFA63" s="26"/>
      <c r="DFB63" s="26"/>
      <c r="DFC63" s="26"/>
      <c r="DFD63" s="26"/>
      <c r="DFE63" s="26"/>
      <c r="DFF63" s="26"/>
      <c r="DFG63" s="26"/>
      <c r="DFH63" s="26"/>
      <c r="DFI63" s="26"/>
      <c r="DFJ63" s="26"/>
      <c r="DFK63" s="26"/>
      <c r="DFL63" s="26"/>
      <c r="DFM63" s="26"/>
      <c r="DFN63" s="26"/>
      <c r="DFO63" s="26"/>
      <c r="DFP63" s="26"/>
      <c r="DFQ63" s="26"/>
      <c r="DFR63" s="26"/>
      <c r="DFS63" s="26"/>
      <c r="DFT63" s="26"/>
      <c r="DFU63" s="26"/>
      <c r="DFV63" s="26"/>
      <c r="DFW63" s="26"/>
      <c r="DFX63" s="26"/>
      <c r="DFY63" s="26"/>
      <c r="DFZ63" s="26"/>
      <c r="DGA63" s="26"/>
      <c r="DGB63" s="26"/>
      <c r="DGC63" s="26"/>
      <c r="DGD63" s="26"/>
      <c r="DGE63" s="26"/>
      <c r="DGF63" s="26"/>
      <c r="DGG63" s="26"/>
      <c r="DGH63" s="26"/>
      <c r="DGI63" s="26"/>
      <c r="DGJ63" s="26"/>
      <c r="DGK63" s="26"/>
      <c r="DGL63" s="26"/>
      <c r="DGM63" s="26"/>
      <c r="DGN63" s="26"/>
      <c r="DGO63" s="26"/>
      <c r="DGP63" s="26"/>
      <c r="DGQ63" s="26"/>
      <c r="DGR63" s="26"/>
      <c r="DGS63" s="26"/>
      <c r="DGT63" s="26"/>
      <c r="DGU63" s="26"/>
      <c r="DGV63" s="26"/>
      <c r="DGW63" s="26"/>
      <c r="DGX63" s="26"/>
      <c r="DGY63" s="26"/>
      <c r="DGZ63" s="26"/>
      <c r="DHA63" s="26"/>
      <c r="DHB63" s="26"/>
      <c r="DHC63" s="26"/>
      <c r="DHD63" s="26"/>
      <c r="DHE63" s="26"/>
      <c r="DHF63" s="26"/>
      <c r="DHG63" s="26"/>
      <c r="DHH63" s="26"/>
      <c r="DHI63" s="26"/>
      <c r="DHJ63" s="26"/>
      <c r="DHK63" s="26"/>
      <c r="DHL63" s="26"/>
      <c r="DHM63" s="26"/>
      <c r="DHN63" s="26"/>
      <c r="DHO63" s="26"/>
      <c r="DHP63" s="26"/>
      <c r="DHQ63" s="26"/>
      <c r="DHR63" s="26"/>
      <c r="DHS63" s="26"/>
      <c r="DHT63" s="26"/>
      <c r="DHU63" s="26"/>
      <c r="DHV63" s="26"/>
      <c r="DHW63" s="26"/>
      <c r="DHX63" s="26"/>
      <c r="DHY63" s="26"/>
      <c r="DHZ63" s="26"/>
      <c r="DIA63" s="26"/>
      <c r="DIB63" s="26"/>
      <c r="DIC63" s="26"/>
      <c r="DID63" s="26"/>
      <c r="DIE63" s="26"/>
      <c r="DIF63" s="26"/>
      <c r="DIG63" s="26"/>
      <c r="DIH63" s="26"/>
      <c r="DII63" s="26"/>
      <c r="DIJ63" s="26"/>
      <c r="DIK63" s="26"/>
      <c r="DIL63" s="26"/>
      <c r="DIM63" s="26"/>
      <c r="DIN63" s="26"/>
      <c r="DIO63" s="26"/>
      <c r="DIP63" s="26"/>
      <c r="DIQ63" s="26"/>
      <c r="DIR63" s="26"/>
      <c r="DIS63" s="26"/>
      <c r="DIT63" s="26"/>
      <c r="DIU63" s="26"/>
      <c r="DIV63" s="26"/>
      <c r="DIW63" s="26"/>
      <c r="DIX63" s="26"/>
      <c r="DIY63" s="26"/>
      <c r="DIZ63" s="26"/>
      <c r="DJA63" s="26"/>
      <c r="DJB63" s="26"/>
      <c r="DJC63" s="26"/>
      <c r="DJD63" s="26"/>
      <c r="DJE63" s="26"/>
      <c r="DJF63" s="26"/>
      <c r="DJG63" s="26"/>
      <c r="DJH63" s="26"/>
      <c r="DJI63" s="26"/>
      <c r="DJJ63" s="26"/>
      <c r="DJK63" s="26"/>
      <c r="DJL63" s="26"/>
      <c r="DJM63" s="26"/>
      <c r="DJN63" s="26"/>
      <c r="DJO63" s="26"/>
      <c r="DJP63" s="26"/>
      <c r="DJQ63" s="26"/>
      <c r="DJR63" s="26"/>
      <c r="DJS63" s="26"/>
      <c r="DJT63" s="26"/>
      <c r="DJU63" s="26"/>
      <c r="DJV63" s="26"/>
      <c r="DJW63" s="26"/>
      <c r="DJX63" s="26"/>
      <c r="DJY63" s="26"/>
      <c r="DJZ63" s="26"/>
      <c r="DKA63" s="26"/>
      <c r="DKB63" s="26"/>
      <c r="DKC63" s="26"/>
      <c r="DKD63" s="26"/>
      <c r="DKE63" s="26"/>
      <c r="DKF63" s="26"/>
      <c r="DKG63" s="26"/>
      <c r="DKH63" s="26"/>
      <c r="DKI63" s="26"/>
      <c r="DKJ63" s="26"/>
      <c r="DKK63" s="26"/>
      <c r="DKL63" s="26"/>
      <c r="DKM63" s="26"/>
      <c r="DKN63" s="26"/>
      <c r="DKO63" s="26"/>
      <c r="DKP63" s="26"/>
      <c r="DKQ63" s="26"/>
      <c r="DKR63" s="26"/>
      <c r="DKS63" s="26"/>
      <c r="DKT63" s="26"/>
      <c r="DKU63" s="26"/>
      <c r="DKV63" s="26"/>
      <c r="DKW63" s="26"/>
      <c r="DKX63" s="26"/>
      <c r="DKY63" s="26"/>
      <c r="DKZ63" s="26"/>
      <c r="DLA63" s="26"/>
      <c r="DLB63" s="26"/>
      <c r="DLC63" s="26"/>
      <c r="DLD63" s="26"/>
      <c r="DLE63" s="26"/>
      <c r="DLF63" s="26"/>
      <c r="DLG63" s="26"/>
      <c r="DLH63" s="26"/>
      <c r="DLI63" s="26"/>
      <c r="DLJ63" s="26"/>
      <c r="DLK63" s="26"/>
      <c r="DLL63" s="26"/>
      <c r="DLM63" s="26"/>
      <c r="DLN63" s="26"/>
      <c r="DLO63" s="26"/>
      <c r="DLP63" s="26"/>
      <c r="DLQ63" s="26"/>
      <c r="DLR63" s="26"/>
      <c r="DLS63" s="26"/>
      <c r="DLT63" s="26"/>
      <c r="DLU63" s="26"/>
      <c r="DLV63" s="26"/>
      <c r="DLW63" s="26"/>
      <c r="DLX63" s="26"/>
      <c r="DLY63" s="26"/>
      <c r="DLZ63" s="26"/>
      <c r="DMA63" s="26"/>
      <c r="DMB63" s="26"/>
      <c r="DMC63" s="26"/>
      <c r="DMD63" s="26"/>
      <c r="DME63" s="26"/>
      <c r="DMF63" s="26"/>
      <c r="DMG63" s="26"/>
      <c r="DMH63" s="26"/>
      <c r="DMI63" s="26"/>
      <c r="DMJ63" s="26"/>
      <c r="DMK63" s="26"/>
      <c r="DML63" s="26"/>
      <c r="DMM63" s="26"/>
      <c r="DMN63" s="26"/>
      <c r="DMO63" s="26"/>
      <c r="DMP63" s="26"/>
      <c r="DMQ63" s="26"/>
      <c r="DMR63" s="26"/>
      <c r="DMS63" s="26"/>
      <c r="DMT63" s="26"/>
      <c r="DMU63" s="26"/>
      <c r="DMV63" s="26"/>
      <c r="DMW63" s="26"/>
      <c r="DMX63" s="26"/>
      <c r="DMY63" s="26"/>
      <c r="DMZ63" s="26"/>
      <c r="DNA63" s="26"/>
      <c r="DNB63" s="26"/>
      <c r="DNC63" s="26"/>
      <c r="DND63" s="26"/>
      <c r="DNE63" s="26"/>
      <c r="DNF63" s="26"/>
      <c r="DNG63" s="26"/>
      <c r="DNH63" s="26"/>
      <c r="DNI63" s="26"/>
      <c r="DNJ63" s="26"/>
      <c r="DNK63" s="26"/>
      <c r="DNL63" s="26"/>
      <c r="DNM63" s="26"/>
      <c r="DNN63" s="26"/>
      <c r="DNO63" s="26"/>
      <c r="DNP63" s="26"/>
      <c r="DNQ63" s="26"/>
      <c r="DNR63" s="26"/>
      <c r="DNS63" s="26"/>
      <c r="DNT63" s="26"/>
      <c r="DNU63" s="26"/>
      <c r="DNV63" s="26"/>
      <c r="DNW63" s="26"/>
      <c r="DNX63" s="26"/>
      <c r="DNY63" s="26"/>
      <c r="DNZ63" s="26"/>
      <c r="DOA63" s="26"/>
      <c r="DOB63" s="26"/>
      <c r="DOC63" s="26"/>
      <c r="DOD63" s="26"/>
      <c r="DOE63" s="26"/>
      <c r="DOF63" s="26"/>
      <c r="DOG63" s="26"/>
      <c r="DOH63" s="26"/>
      <c r="DOI63" s="26"/>
      <c r="DOJ63" s="26"/>
      <c r="DOK63" s="26"/>
      <c r="DOL63" s="26"/>
      <c r="DOM63" s="26"/>
      <c r="DON63" s="26"/>
      <c r="DOO63" s="26"/>
      <c r="DOP63" s="26"/>
      <c r="DOQ63" s="26"/>
      <c r="DOR63" s="26"/>
      <c r="DOS63" s="26"/>
      <c r="DOT63" s="26"/>
      <c r="DOU63" s="26"/>
      <c r="DOV63" s="26"/>
      <c r="DOW63" s="26"/>
      <c r="DOX63" s="26"/>
      <c r="DOY63" s="26"/>
      <c r="DOZ63" s="26"/>
      <c r="DPA63" s="26"/>
      <c r="DPB63" s="26"/>
      <c r="DPC63" s="26"/>
      <c r="DPD63" s="26"/>
      <c r="DPE63" s="26"/>
      <c r="DPF63" s="26"/>
      <c r="DPG63" s="26"/>
      <c r="DPH63" s="26"/>
      <c r="DPI63" s="26"/>
      <c r="DPJ63" s="26"/>
      <c r="DPK63" s="26"/>
      <c r="DPL63" s="26"/>
      <c r="DPM63" s="26"/>
      <c r="DPN63" s="26"/>
      <c r="DPO63" s="26"/>
      <c r="DPP63" s="26"/>
      <c r="DPQ63" s="26"/>
      <c r="DPR63" s="26"/>
      <c r="DPS63" s="26"/>
      <c r="DPT63" s="26"/>
      <c r="DPU63" s="26"/>
      <c r="DPV63" s="26"/>
      <c r="DPW63" s="26"/>
      <c r="DPX63" s="26"/>
      <c r="DPY63" s="26"/>
      <c r="DPZ63" s="26"/>
      <c r="DQA63" s="26"/>
      <c r="DQB63" s="26"/>
      <c r="DQC63" s="26"/>
      <c r="DQD63" s="26"/>
      <c r="DQE63" s="26"/>
      <c r="DQF63" s="26"/>
      <c r="DQG63" s="26"/>
      <c r="DQH63" s="26"/>
      <c r="DQI63" s="26"/>
      <c r="DQJ63" s="26"/>
      <c r="DQK63" s="26"/>
      <c r="DQL63" s="26"/>
      <c r="DQM63" s="26"/>
      <c r="DQN63" s="26"/>
      <c r="DQO63" s="26"/>
      <c r="DQP63" s="26"/>
      <c r="DQQ63" s="26"/>
      <c r="DQR63" s="26"/>
      <c r="DQS63" s="26"/>
      <c r="DQT63" s="26"/>
      <c r="DQU63" s="26"/>
      <c r="DQV63" s="26"/>
      <c r="DQW63" s="26"/>
      <c r="DQX63" s="26"/>
      <c r="DQY63" s="26"/>
      <c r="DQZ63" s="26"/>
      <c r="DRA63" s="26"/>
      <c r="DRB63" s="26"/>
      <c r="DRC63" s="26"/>
      <c r="DRD63" s="26"/>
      <c r="DRE63" s="26"/>
      <c r="DRF63" s="26"/>
      <c r="DRG63" s="26"/>
      <c r="DRH63" s="26"/>
      <c r="DRI63" s="26"/>
      <c r="DRJ63" s="26"/>
      <c r="DRK63" s="26"/>
      <c r="DRL63" s="26"/>
      <c r="DRM63" s="26"/>
      <c r="DRN63" s="26"/>
      <c r="DRO63" s="26"/>
      <c r="DRP63" s="26"/>
      <c r="DRQ63" s="26"/>
      <c r="DRR63" s="26"/>
      <c r="DRS63" s="26"/>
      <c r="DRT63" s="26"/>
      <c r="DRU63" s="26"/>
      <c r="DRV63" s="26"/>
      <c r="DRW63" s="26"/>
      <c r="DRX63" s="26"/>
      <c r="DRY63" s="26"/>
      <c r="DRZ63" s="26"/>
      <c r="DSA63" s="26"/>
      <c r="DSB63" s="26"/>
      <c r="DSC63" s="26"/>
      <c r="DSD63" s="26"/>
      <c r="DSE63" s="26"/>
      <c r="DSF63" s="26"/>
      <c r="DSG63" s="26"/>
      <c r="DSH63" s="26"/>
      <c r="DSI63" s="26"/>
      <c r="DSJ63" s="26"/>
      <c r="DSK63" s="26"/>
      <c r="DSL63" s="26"/>
      <c r="DSM63" s="26"/>
      <c r="DSN63" s="26"/>
      <c r="DSO63" s="26"/>
      <c r="DSP63" s="26"/>
      <c r="DSQ63" s="26"/>
      <c r="DSR63" s="26"/>
      <c r="DSS63" s="26"/>
      <c r="DST63" s="26"/>
      <c r="DSU63" s="26"/>
      <c r="DSV63" s="26"/>
      <c r="DSW63" s="26"/>
      <c r="DSX63" s="26"/>
      <c r="DSY63" s="26"/>
      <c r="DSZ63" s="26"/>
      <c r="DTA63" s="26"/>
      <c r="DTB63" s="26"/>
      <c r="DTC63" s="26"/>
      <c r="DTD63" s="26"/>
      <c r="DTE63" s="26"/>
      <c r="DTF63" s="26"/>
      <c r="DTG63" s="26"/>
      <c r="DTH63" s="26"/>
      <c r="DTI63" s="26"/>
      <c r="DTJ63" s="26"/>
      <c r="DTK63" s="26"/>
      <c r="DTL63" s="26"/>
      <c r="DTM63" s="26"/>
      <c r="DTN63" s="26"/>
      <c r="DTO63" s="26"/>
      <c r="DTP63" s="26"/>
      <c r="DTQ63" s="26"/>
      <c r="DTR63" s="26"/>
      <c r="DTS63" s="26"/>
      <c r="DTT63" s="26"/>
      <c r="DTU63" s="26"/>
      <c r="DTV63" s="26"/>
      <c r="DTW63" s="26"/>
      <c r="DTX63" s="26"/>
      <c r="DTY63" s="26"/>
      <c r="DTZ63" s="26"/>
      <c r="DUA63" s="26"/>
      <c r="DUB63" s="26"/>
      <c r="DUC63" s="26"/>
      <c r="DUD63" s="26"/>
      <c r="DUE63" s="26"/>
      <c r="DUF63" s="26"/>
      <c r="DUG63" s="26"/>
      <c r="DUH63" s="26"/>
      <c r="DUI63" s="26"/>
      <c r="DUJ63" s="26"/>
      <c r="DUK63" s="26"/>
      <c r="DUL63" s="26"/>
      <c r="DUM63" s="26"/>
      <c r="DUN63" s="26"/>
      <c r="DUO63" s="26"/>
      <c r="DUP63" s="26"/>
      <c r="DUQ63" s="26"/>
      <c r="DUR63" s="26"/>
      <c r="DUS63" s="26"/>
      <c r="DUT63" s="26"/>
      <c r="DUU63" s="26"/>
      <c r="DUV63" s="26"/>
      <c r="DUW63" s="26"/>
      <c r="DUX63" s="26"/>
      <c r="DUY63" s="26"/>
      <c r="DUZ63" s="26"/>
      <c r="DVA63" s="26"/>
      <c r="DVB63" s="26"/>
      <c r="DVC63" s="26"/>
      <c r="DVD63" s="26"/>
      <c r="DVE63" s="26"/>
      <c r="DVF63" s="26"/>
      <c r="DVG63" s="26"/>
      <c r="DVH63" s="26"/>
      <c r="DVI63" s="26"/>
      <c r="DVJ63" s="26"/>
      <c r="DVK63" s="26"/>
      <c r="DVL63" s="26"/>
      <c r="DVM63" s="26"/>
      <c r="DVN63" s="26"/>
      <c r="DVO63" s="26"/>
      <c r="DVP63" s="26"/>
      <c r="DVQ63" s="26"/>
      <c r="DVR63" s="26"/>
      <c r="DVS63" s="26"/>
      <c r="DVT63" s="26"/>
      <c r="DVU63" s="26"/>
      <c r="DVV63" s="26"/>
      <c r="DVW63" s="26"/>
      <c r="DVX63" s="26"/>
      <c r="DVY63" s="26"/>
      <c r="DVZ63" s="26"/>
      <c r="DWA63" s="26"/>
      <c r="DWB63" s="26"/>
      <c r="DWC63" s="26"/>
      <c r="DWD63" s="26"/>
      <c r="DWE63" s="26"/>
      <c r="DWF63" s="26"/>
      <c r="DWG63" s="26"/>
      <c r="DWH63" s="26"/>
      <c r="DWI63" s="26"/>
      <c r="DWJ63" s="26"/>
      <c r="DWK63" s="26"/>
      <c r="DWL63" s="26"/>
      <c r="DWM63" s="26"/>
      <c r="DWN63" s="26"/>
      <c r="DWO63" s="26"/>
      <c r="DWP63" s="26"/>
      <c r="DWQ63" s="26"/>
      <c r="DWR63" s="26"/>
      <c r="DWS63" s="26"/>
      <c r="DWT63" s="26"/>
      <c r="DWU63" s="26"/>
      <c r="DWV63" s="26"/>
      <c r="DWW63" s="26"/>
      <c r="DWX63" s="26"/>
      <c r="DWY63" s="26"/>
      <c r="DWZ63" s="26"/>
      <c r="DXA63" s="26"/>
      <c r="DXB63" s="26"/>
      <c r="DXC63" s="26"/>
      <c r="DXD63" s="26"/>
      <c r="DXE63" s="26"/>
      <c r="DXF63" s="26"/>
      <c r="DXG63" s="26"/>
      <c r="DXH63" s="26"/>
      <c r="DXI63" s="26"/>
      <c r="DXJ63" s="26"/>
      <c r="DXK63" s="26"/>
      <c r="DXL63" s="26"/>
      <c r="DXM63" s="26"/>
      <c r="DXN63" s="26"/>
      <c r="DXO63" s="26"/>
      <c r="DXP63" s="26"/>
      <c r="DXQ63" s="26"/>
      <c r="DXR63" s="26"/>
      <c r="DXS63" s="26"/>
      <c r="DXT63" s="26"/>
      <c r="DXU63" s="26"/>
      <c r="DXV63" s="26"/>
      <c r="DXW63" s="26"/>
      <c r="DXX63" s="26"/>
      <c r="DXY63" s="26"/>
      <c r="DXZ63" s="26"/>
      <c r="DYA63" s="26"/>
      <c r="DYB63" s="26"/>
      <c r="DYC63" s="26"/>
      <c r="DYD63" s="26"/>
      <c r="DYE63" s="26"/>
      <c r="DYF63" s="26"/>
      <c r="DYG63" s="26"/>
      <c r="DYH63" s="26"/>
      <c r="DYI63" s="26"/>
      <c r="DYJ63" s="26"/>
      <c r="DYK63" s="26"/>
      <c r="DYL63" s="26"/>
      <c r="DYM63" s="26"/>
      <c r="DYN63" s="26"/>
      <c r="DYO63" s="26"/>
      <c r="DYP63" s="26"/>
      <c r="DYQ63" s="26"/>
      <c r="DYR63" s="26"/>
      <c r="DYS63" s="26"/>
      <c r="DYT63" s="26"/>
      <c r="DYU63" s="26"/>
      <c r="DYV63" s="26"/>
      <c r="DYW63" s="26"/>
      <c r="DYX63" s="26"/>
      <c r="DYY63" s="26"/>
      <c r="DYZ63" s="26"/>
      <c r="DZA63" s="26"/>
      <c r="DZB63" s="26"/>
      <c r="DZC63" s="26"/>
      <c r="DZD63" s="26"/>
      <c r="DZE63" s="26"/>
      <c r="DZF63" s="26"/>
      <c r="DZG63" s="26"/>
      <c r="DZH63" s="26"/>
      <c r="DZI63" s="26"/>
      <c r="DZJ63" s="26"/>
      <c r="DZK63" s="26"/>
      <c r="DZL63" s="26"/>
      <c r="DZM63" s="26"/>
      <c r="DZN63" s="26"/>
      <c r="DZO63" s="26"/>
      <c r="DZP63" s="26"/>
      <c r="DZQ63" s="26"/>
      <c r="DZR63" s="26"/>
      <c r="DZS63" s="26"/>
      <c r="DZT63" s="26"/>
      <c r="DZU63" s="26"/>
      <c r="DZV63" s="26"/>
      <c r="DZW63" s="26"/>
      <c r="DZX63" s="26"/>
      <c r="DZY63" s="26"/>
      <c r="DZZ63" s="26"/>
      <c r="EAA63" s="26"/>
      <c r="EAB63" s="26"/>
      <c r="EAC63" s="26"/>
      <c r="EAD63" s="26"/>
      <c r="EAE63" s="26"/>
      <c r="EAF63" s="26"/>
      <c r="EAG63" s="26"/>
      <c r="EAH63" s="26"/>
      <c r="EAI63" s="26"/>
      <c r="EAJ63" s="26"/>
      <c r="EAK63" s="26"/>
      <c r="EAL63" s="26"/>
      <c r="EAM63" s="26"/>
      <c r="EAN63" s="26"/>
      <c r="EAO63" s="26"/>
      <c r="EAP63" s="26"/>
      <c r="EAQ63" s="26"/>
      <c r="EAR63" s="26"/>
      <c r="EAS63" s="26"/>
      <c r="EAT63" s="26"/>
      <c r="EAU63" s="26"/>
      <c r="EAV63" s="26"/>
      <c r="EAW63" s="26"/>
      <c r="EAX63" s="26"/>
      <c r="EAY63" s="26"/>
      <c r="EAZ63" s="26"/>
      <c r="EBA63" s="26"/>
      <c r="EBB63" s="26"/>
      <c r="EBC63" s="26"/>
      <c r="EBD63" s="26"/>
      <c r="EBE63" s="26"/>
      <c r="EBF63" s="26"/>
      <c r="EBG63" s="26"/>
      <c r="EBH63" s="26"/>
      <c r="EBI63" s="26"/>
      <c r="EBJ63" s="26"/>
      <c r="EBK63" s="26"/>
      <c r="EBL63" s="26"/>
      <c r="EBM63" s="26"/>
      <c r="EBN63" s="26"/>
      <c r="EBO63" s="26"/>
      <c r="EBP63" s="26"/>
      <c r="EBQ63" s="26"/>
      <c r="EBR63" s="26"/>
      <c r="EBS63" s="26"/>
      <c r="EBT63" s="26"/>
      <c r="EBU63" s="26"/>
      <c r="EBV63" s="26"/>
      <c r="EBW63" s="26"/>
      <c r="EBX63" s="26"/>
      <c r="EBY63" s="26"/>
      <c r="EBZ63" s="26"/>
      <c r="ECA63" s="26"/>
      <c r="ECB63" s="26"/>
      <c r="ECC63" s="26"/>
      <c r="ECD63" s="26"/>
      <c r="ECE63" s="26"/>
      <c r="ECF63" s="26"/>
      <c r="ECG63" s="26"/>
      <c r="ECH63" s="26"/>
      <c r="ECI63" s="26"/>
      <c r="ECJ63" s="26"/>
      <c r="ECK63" s="26"/>
      <c r="ECL63" s="26"/>
      <c r="ECM63" s="26"/>
      <c r="ECN63" s="26"/>
      <c r="ECO63" s="26"/>
      <c r="ECP63" s="26"/>
      <c r="ECQ63" s="26"/>
      <c r="ECR63" s="26"/>
      <c r="ECS63" s="26"/>
      <c r="ECT63" s="26"/>
      <c r="ECU63" s="26"/>
      <c r="ECV63" s="26"/>
      <c r="ECW63" s="26"/>
      <c r="ECX63" s="26"/>
      <c r="ECY63" s="26"/>
      <c r="ECZ63" s="26"/>
      <c r="EDA63" s="26"/>
      <c r="EDB63" s="26"/>
      <c r="EDC63" s="26"/>
      <c r="EDD63" s="26"/>
      <c r="EDE63" s="26"/>
      <c r="EDF63" s="26"/>
      <c r="EDG63" s="26"/>
      <c r="EDH63" s="26"/>
      <c r="EDI63" s="26"/>
      <c r="EDJ63" s="26"/>
      <c r="EDK63" s="26"/>
      <c r="EDL63" s="26"/>
      <c r="EDM63" s="26"/>
      <c r="EDN63" s="26"/>
      <c r="EDO63" s="26"/>
      <c r="EDP63" s="26"/>
      <c r="EDQ63" s="26"/>
      <c r="EDR63" s="26"/>
      <c r="EDS63" s="26"/>
      <c r="EDT63" s="26"/>
      <c r="EDU63" s="26"/>
      <c r="EDV63" s="26"/>
      <c r="EDW63" s="26"/>
      <c r="EDX63" s="26"/>
      <c r="EDY63" s="26"/>
      <c r="EDZ63" s="26"/>
      <c r="EEA63" s="26"/>
      <c r="EEB63" s="26"/>
      <c r="EEC63" s="26"/>
      <c r="EED63" s="26"/>
      <c r="EEE63" s="26"/>
      <c r="EEF63" s="26"/>
      <c r="EEG63" s="26"/>
      <c r="EEH63" s="26"/>
      <c r="EEI63" s="26"/>
      <c r="EEJ63" s="26"/>
      <c r="EEK63" s="26"/>
      <c r="EEL63" s="26"/>
      <c r="EEM63" s="26"/>
      <c r="EEN63" s="26"/>
      <c r="EEO63" s="26"/>
      <c r="EEP63" s="26"/>
      <c r="EEQ63" s="26"/>
      <c r="EER63" s="26"/>
      <c r="EES63" s="26"/>
      <c r="EET63" s="26"/>
      <c r="EEU63" s="26"/>
      <c r="EEV63" s="26"/>
      <c r="EEW63" s="26"/>
      <c r="EEX63" s="26"/>
      <c r="EEY63" s="26"/>
      <c r="EEZ63" s="26"/>
      <c r="EFA63" s="26"/>
      <c r="EFB63" s="26"/>
      <c r="EFC63" s="26"/>
      <c r="EFD63" s="26"/>
      <c r="EFE63" s="26"/>
      <c r="EFF63" s="26"/>
      <c r="EFG63" s="26"/>
      <c r="EFH63" s="26"/>
      <c r="EFI63" s="26"/>
      <c r="EFJ63" s="26"/>
      <c r="EFK63" s="26"/>
      <c r="EFL63" s="26"/>
      <c r="EFM63" s="26"/>
      <c r="EFN63" s="26"/>
      <c r="EFO63" s="26"/>
      <c r="EFP63" s="26"/>
      <c r="EFQ63" s="26"/>
      <c r="EFR63" s="26"/>
      <c r="EFS63" s="26"/>
      <c r="EFT63" s="26"/>
      <c r="EFU63" s="26"/>
      <c r="EFV63" s="26"/>
      <c r="EFW63" s="26"/>
      <c r="EFX63" s="26"/>
      <c r="EFY63" s="26"/>
      <c r="EFZ63" s="26"/>
      <c r="EGA63" s="26"/>
      <c r="EGB63" s="26"/>
      <c r="EGC63" s="26"/>
      <c r="EGD63" s="26"/>
      <c r="EGE63" s="26"/>
      <c r="EGF63" s="26"/>
      <c r="EGG63" s="26"/>
      <c r="EGH63" s="26"/>
      <c r="EGI63" s="26"/>
      <c r="EGJ63" s="26"/>
      <c r="EGK63" s="26"/>
      <c r="EGL63" s="26"/>
      <c r="EGM63" s="26"/>
      <c r="EGN63" s="26"/>
      <c r="EGO63" s="26"/>
      <c r="EGP63" s="26"/>
      <c r="EGQ63" s="26"/>
      <c r="EGR63" s="26"/>
      <c r="EGS63" s="26"/>
      <c r="EGT63" s="26"/>
      <c r="EGU63" s="26"/>
      <c r="EGV63" s="26"/>
      <c r="EGW63" s="26"/>
      <c r="EGX63" s="26"/>
      <c r="EGY63" s="26"/>
      <c r="EGZ63" s="26"/>
      <c r="EHA63" s="26"/>
      <c r="EHB63" s="26"/>
      <c r="EHC63" s="26"/>
      <c r="EHD63" s="26"/>
      <c r="EHE63" s="26"/>
      <c r="EHF63" s="26"/>
      <c r="EHG63" s="26"/>
      <c r="EHH63" s="26"/>
      <c r="EHI63" s="26"/>
      <c r="EHJ63" s="26"/>
      <c r="EHK63" s="26"/>
      <c r="EHL63" s="26"/>
      <c r="EHM63" s="26"/>
      <c r="EHN63" s="26"/>
      <c r="EHO63" s="26"/>
      <c r="EHP63" s="26"/>
      <c r="EHQ63" s="26"/>
      <c r="EHR63" s="26"/>
      <c r="EHS63" s="26"/>
      <c r="EHT63" s="26"/>
      <c r="EHU63" s="26"/>
      <c r="EHV63" s="26"/>
      <c r="EHW63" s="26"/>
      <c r="EHX63" s="26"/>
      <c r="EHY63" s="26"/>
      <c r="EHZ63" s="26"/>
      <c r="EIA63" s="26"/>
      <c r="EIB63" s="26"/>
      <c r="EIC63" s="26"/>
      <c r="EID63" s="26"/>
      <c r="EIE63" s="26"/>
      <c r="EIF63" s="26"/>
      <c r="EIG63" s="26"/>
      <c r="EIH63" s="26"/>
      <c r="EII63" s="26"/>
      <c r="EIJ63" s="26"/>
      <c r="EIK63" s="26"/>
      <c r="EIL63" s="26"/>
      <c r="EIM63" s="26"/>
      <c r="EIN63" s="26"/>
      <c r="EIO63" s="26"/>
      <c r="EIP63" s="26"/>
      <c r="EIQ63" s="26"/>
      <c r="EIR63" s="26"/>
      <c r="EIS63" s="26"/>
      <c r="EIT63" s="26"/>
      <c r="EIU63" s="26"/>
      <c r="EIV63" s="26"/>
      <c r="EIW63" s="26"/>
      <c r="EIX63" s="26"/>
      <c r="EIY63" s="26"/>
      <c r="EIZ63" s="26"/>
      <c r="EJA63" s="26"/>
      <c r="EJB63" s="26"/>
      <c r="EJC63" s="26"/>
      <c r="EJD63" s="26"/>
      <c r="EJE63" s="26"/>
      <c r="EJF63" s="26"/>
      <c r="EJG63" s="26"/>
      <c r="EJH63" s="26"/>
      <c r="EJI63" s="26"/>
      <c r="EJJ63" s="26"/>
      <c r="EJK63" s="26"/>
      <c r="EJL63" s="26"/>
      <c r="EJM63" s="26"/>
      <c r="EJN63" s="26"/>
      <c r="EJO63" s="26"/>
      <c r="EJP63" s="26"/>
      <c r="EJQ63" s="26"/>
      <c r="EJR63" s="26"/>
      <c r="EJS63" s="26"/>
      <c r="EJT63" s="26"/>
      <c r="EJU63" s="26"/>
      <c r="EJV63" s="26"/>
      <c r="EJW63" s="26"/>
      <c r="EJX63" s="26"/>
      <c r="EJY63" s="26"/>
      <c r="EJZ63" s="26"/>
      <c r="EKA63" s="26"/>
      <c r="EKB63" s="26"/>
      <c r="EKC63" s="26"/>
      <c r="EKD63" s="26"/>
      <c r="EKE63" s="26"/>
      <c r="EKF63" s="26"/>
      <c r="EKG63" s="26"/>
      <c r="EKH63" s="26"/>
      <c r="EKI63" s="26"/>
      <c r="EKJ63" s="26"/>
      <c r="EKK63" s="26"/>
      <c r="EKL63" s="26"/>
      <c r="EKM63" s="26"/>
      <c r="EKN63" s="26"/>
      <c r="EKO63" s="26"/>
      <c r="EKP63" s="26"/>
      <c r="EKQ63" s="26"/>
      <c r="EKR63" s="26"/>
      <c r="EKS63" s="26"/>
      <c r="EKT63" s="26"/>
      <c r="EKU63" s="26"/>
      <c r="EKV63" s="26"/>
      <c r="EKW63" s="26"/>
      <c r="EKX63" s="26"/>
      <c r="EKY63" s="26"/>
      <c r="EKZ63" s="26"/>
      <c r="ELA63" s="26"/>
      <c r="ELB63" s="26"/>
      <c r="ELC63" s="26"/>
      <c r="ELD63" s="26"/>
      <c r="ELE63" s="26"/>
      <c r="ELF63" s="26"/>
      <c r="ELG63" s="26"/>
      <c r="ELH63" s="26"/>
      <c r="ELI63" s="26"/>
      <c r="ELJ63" s="26"/>
      <c r="ELK63" s="26"/>
      <c r="ELL63" s="26"/>
      <c r="ELM63" s="26"/>
      <c r="ELN63" s="26"/>
      <c r="ELO63" s="26"/>
      <c r="ELP63" s="26"/>
      <c r="ELQ63" s="26"/>
      <c r="ELR63" s="26"/>
      <c r="ELS63" s="26"/>
      <c r="ELT63" s="26"/>
      <c r="ELU63" s="26"/>
      <c r="ELV63" s="26"/>
      <c r="ELW63" s="26"/>
      <c r="ELX63" s="26"/>
      <c r="ELY63" s="26"/>
      <c r="ELZ63" s="26"/>
      <c r="EMA63" s="26"/>
      <c r="EMB63" s="26"/>
      <c r="EMC63" s="26"/>
      <c r="EMD63" s="26"/>
      <c r="EME63" s="26"/>
      <c r="EMF63" s="26"/>
      <c r="EMG63" s="26"/>
      <c r="EMH63" s="26"/>
      <c r="EMI63" s="26"/>
      <c r="EMJ63" s="26"/>
      <c r="EMK63" s="26"/>
      <c r="EML63" s="26"/>
      <c r="EMM63" s="26"/>
      <c r="EMN63" s="26"/>
      <c r="EMO63" s="26"/>
      <c r="EMP63" s="26"/>
      <c r="EMQ63" s="26"/>
      <c r="EMR63" s="26"/>
      <c r="EMS63" s="26"/>
      <c r="EMT63" s="26"/>
      <c r="EMU63" s="26"/>
      <c r="EMV63" s="26"/>
      <c r="EMW63" s="26"/>
      <c r="EMX63" s="26"/>
      <c r="EMY63" s="26"/>
      <c r="EMZ63" s="26"/>
      <c r="ENA63" s="26"/>
      <c r="ENB63" s="26"/>
      <c r="ENC63" s="26"/>
      <c r="END63" s="26"/>
      <c r="ENE63" s="26"/>
      <c r="ENF63" s="26"/>
      <c r="ENG63" s="26"/>
      <c r="ENH63" s="26"/>
      <c r="ENI63" s="26"/>
      <c r="ENJ63" s="26"/>
      <c r="ENK63" s="26"/>
      <c r="ENL63" s="26"/>
      <c r="ENM63" s="26"/>
      <c r="ENN63" s="26"/>
      <c r="ENO63" s="26"/>
      <c r="ENP63" s="26"/>
      <c r="ENQ63" s="26"/>
      <c r="ENR63" s="26"/>
      <c r="ENS63" s="26"/>
      <c r="ENT63" s="26"/>
      <c r="ENU63" s="26"/>
      <c r="ENV63" s="26"/>
      <c r="ENW63" s="26"/>
      <c r="ENX63" s="26"/>
      <c r="ENY63" s="26"/>
      <c r="ENZ63" s="26"/>
      <c r="EOA63" s="26"/>
      <c r="EOB63" s="26"/>
      <c r="EOC63" s="26"/>
      <c r="EOD63" s="26"/>
      <c r="EOE63" s="26"/>
      <c r="EOF63" s="26"/>
      <c r="EOG63" s="26"/>
      <c r="EOH63" s="26"/>
      <c r="EOI63" s="26"/>
      <c r="EOJ63" s="26"/>
      <c r="EOK63" s="26"/>
      <c r="EOL63" s="26"/>
      <c r="EOM63" s="26"/>
      <c r="EON63" s="26"/>
      <c r="EOO63" s="26"/>
      <c r="EOP63" s="26"/>
      <c r="EOQ63" s="26"/>
      <c r="EOR63" s="26"/>
      <c r="EOS63" s="26"/>
      <c r="EOT63" s="26"/>
      <c r="EOU63" s="26"/>
      <c r="EOV63" s="26"/>
      <c r="EOW63" s="26"/>
      <c r="EOX63" s="26"/>
      <c r="EOY63" s="26"/>
      <c r="EOZ63" s="26"/>
      <c r="EPA63" s="26"/>
      <c r="EPB63" s="26"/>
      <c r="EPC63" s="26"/>
      <c r="EPD63" s="26"/>
      <c r="EPE63" s="26"/>
      <c r="EPF63" s="26"/>
      <c r="EPG63" s="26"/>
      <c r="EPH63" s="26"/>
      <c r="EPI63" s="26"/>
      <c r="EPJ63" s="26"/>
      <c r="EPK63" s="26"/>
      <c r="EPL63" s="26"/>
      <c r="EPM63" s="26"/>
      <c r="EPN63" s="26"/>
      <c r="EPO63" s="26"/>
      <c r="EPP63" s="26"/>
      <c r="EPQ63" s="26"/>
      <c r="EPR63" s="26"/>
      <c r="EPS63" s="26"/>
      <c r="EPT63" s="26"/>
      <c r="EPU63" s="26"/>
      <c r="EPV63" s="26"/>
      <c r="EPW63" s="26"/>
      <c r="EPX63" s="26"/>
      <c r="EPY63" s="26"/>
      <c r="EPZ63" s="26"/>
      <c r="EQA63" s="26"/>
      <c r="EQB63" s="26"/>
      <c r="EQC63" s="26"/>
      <c r="EQD63" s="26"/>
      <c r="EQE63" s="26"/>
      <c r="EQF63" s="26"/>
      <c r="EQG63" s="26"/>
      <c r="EQH63" s="26"/>
      <c r="EQI63" s="26"/>
      <c r="EQJ63" s="26"/>
      <c r="EQK63" s="26"/>
      <c r="EQL63" s="26"/>
      <c r="EQM63" s="26"/>
      <c r="EQN63" s="26"/>
      <c r="EQO63" s="26"/>
      <c r="EQP63" s="26"/>
      <c r="EQQ63" s="26"/>
      <c r="EQR63" s="26"/>
      <c r="EQS63" s="26"/>
      <c r="EQT63" s="26"/>
      <c r="EQU63" s="26"/>
      <c r="EQV63" s="26"/>
      <c r="EQW63" s="26"/>
      <c r="EQX63" s="26"/>
      <c r="EQY63" s="26"/>
      <c r="EQZ63" s="26"/>
      <c r="ERA63" s="26"/>
      <c r="ERB63" s="26"/>
      <c r="ERC63" s="26"/>
      <c r="ERD63" s="26"/>
      <c r="ERE63" s="26"/>
      <c r="ERF63" s="26"/>
      <c r="ERG63" s="26"/>
      <c r="ERH63" s="26"/>
      <c r="ERI63" s="26"/>
      <c r="ERJ63" s="26"/>
      <c r="ERK63" s="26"/>
      <c r="ERL63" s="26"/>
      <c r="ERM63" s="26"/>
      <c r="ERN63" s="26"/>
      <c r="ERO63" s="26"/>
      <c r="ERP63" s="26"/>
      <c r="ERQ63" s="26"/>
      <c r="ERR63" s="26"/>
      <c r="ERS63" s="26"/>
      <c r="ERT63" s="26"/>
      <c r="ERU63" s="26"/>
      <c r="ERV63" s="26"/>
      <c r="ERW63" s="26"/>
      <c r="ERX63" s="26"/>
      <c r="ERY63" s="26"/>
      <c r="ERZ63" s="26"/>
      <c r="ESA63" s="26"/>
      <c r="ESB63" s="26"/>
      <c r="ESC63" s="26"/>
      <c r="ESD63" s="26"/>
      <c r="ESE63" s="26"/>
      <c r="ESF63" s="26"/>
      <c r="ESG63" s="26"/>
      <c r="ESH63" s="26"/>
      <c r="ESI63" s="26"/>
      <c r="ESJ63" s="26"/>
      <c r="ESK63" s="26"/>
      <c r="ESL63" s="26"/>
      <c r="ESM63" s="26"/>
      <c r="ESN63" s="26"/>
      <c r="ESO63" s="26"/>
      <c r="ESP63" s="26"/>
      <c r="ESQ63" s="26"/>
      <c r="ESR63" s="26"/>
      <c r="ESS63" s="26"/>
      <c r="EST63" s="26"/>
      <c r="ESU63" s="26"/>
      <c r="ESV63" s="26"/>
      <c r="ESW63" s="26"/>
      <c r="ESX63" s="26"/>
      <c r="ESY63" s="26"/>
      <c r="ESZ63" s="26"/>
      <c r="ETA63" s="26"/>
      <c r="ETB63" s="26"/>
      <c r="ETC63" s="26"/>
      <c r="ETD63" s="26"/>
      <c r="ETE63" s="26"/>
      <c r="ETF63" s="26"/>
      <c r="ETG63" s="26"/>
      <c r="ETH63" s="26"/>
      <c r="ETI63" s="26"/>
      <c r="ETJ63" s="26"/>
      <c r="ETK63" s="26"/>
      <c r="ETL63" s="26"/>
      <c r="ETM63" s="26"/>
      <c r="ETN63" s="26"/>
      <c r="ETO63" s="26"/>
      <c r="ETP63" s="26"/>
      <c r="ETQ63" s="26"/>
      <c r="ETR63" s="26"/>
      <c r="ETS63" s="26"/>
      <c r="ETT63" s="26"/>
      <c r="ETU63" s="26"/>
      <c r="ETV63" s="26"/>
      <c r="ETW63" s="26"/>
      <c r="ETX63" s="26"/>
      <c r="ETY63" s="26"/>
      <c r="ETZ63" s="26"/>
      <c r="EUA63" s="26"/>
      <c r="EUB63" s="26"/>
      <c r="EUC63" s="26"/>
      <c r="EUD63" s="26"/>
      <c r="EUE63" s="26"/>
      <c r="EUF63" s="26"/>
      <c r="EUG63" s="26"/>
      <c r="EUH63" s="26"/>
      <c r="EUI63" s="26"/>
      <c r="EUJ63" s="26"/>
      <c r="EUK63" s="26"/>
      <c r="EUL63" s="26"/>
      <c r="EUM63" s="26"/>
      <c r="EUN63" s="26"/>
      <c r="EUO63" s="26"/>
      <c r="EUP63" s="26"/>
      <c r="EUQ63" s="26"/>
      <c r="EUR63" s="26"/>
      <c r="EUS63" s="26"/>
      <c r="EUT63" s="26"/>
      <c r="EUU63" s="26"/>
      <c r="EUV63" s="26"/>
      <c r="EUW63" s="26"/>
      <c r="EUX63" s="26"/>
      <c r="EUY63" s="26"/>
      <c r="EUZ63" s="26"/>
      <c r="EVA63" s="26"/>
      <c r="EVB63" s="26"/>
      <c r="EVC63" s="26"/>
      <c r="EVD63" s="26"/>
      <c r="EVE63" s="26"/>
      <c r="EVF63" s="26"/>
      <c r="EVG63" s="26"/>
      <c r="EVH63" s="26"/>
      <c r="EVI63" s="26"/>
      <c r="EVJ63" s="26"/>
      <c r="EVK63" s="26"/>
      <c r="EVL63" s="26"/>
      <c r="EVM63" s="26"/>
      <c r="EVN63" s="26"/>
      <c r="EVO63" s="26"/>
      <c r="EVP63" s="26"/>
      <c r="EVQ63" s="26"/>
      <c r="EVR63" s="26"/>
      <c r="EVS63" s="26"/>
      <c r="EVT63" s="26"/>
      <c r="EVU63" s="26"/>
      <c r="EVV63" s="26"/>
      <c r="EVW63" s="26"/>
      <c r="EVX63" s="26"/>
      <c r="EVY63" s="26"/>
      <c r="EVZ63" s="26"/>
      <c r="EWA63" s="26"/>
      <c r="EWB63" s="26"/>
      <c r="EWC63" s="26"/>
      <c r="EWD63" s="26"/>
      <c r="EWE63" s="26"/>
      <c r="EWF63" s="26"/>
      <c r="EWG63" s="26"/>
      <c r="EWH63" s="26"/>
      <c r="EWI63" s="26"/>
      <c r="EWJ63" s="26"/>
      <c r="EWK63" s="26"/>
      <c r="EWL63" s="26"/>
      <c r="EWM63" s="26"/>
      <c r="EWN63" s="26"/>
      <c r="EWO63" s="26"/>
      <c r="EWP63" s="26"/>
      <c r="EWQ63" s="26"/>
      <c r="EWR63" s="26"/>
      <c r="EWS63" s="26"/>
      <c r="EWT63" s="26"/>
      <c r="EWU63" s="26"/>
      <c r="EWV63" s="26"/>
      <c r="EWW63" s="26"/>
      <c r="EWX63" s="26"/>
      <c r="EWY63" s="26"/>
      <c r="EWZ63" s="26"/>
      <c r="EXA63" s="26"/>
      <c r="EXB63" s="26"/>
      <c r="EXC63" s="26"/>
      <c r="EXD63" s="26"/>
      <c r="EXE63" s="26"/>
      <c r="EXF63" s="26"/>
      <c r="EXG63" s="26"/>
      <c r="EXH63" s="26"/>
      <c r="EXI63" s="26"/>
      <c r="EXJ63" s="26"/>
      <c r="EXK63" s="26"/>
      <c r="EXL63" s="26"/>
      <c r="EXM63" s="26"/>
      <c r="EXN63" s="26"/>
      <c r="EXO63" s="26"/>
      <c r="EXP63" s="26"/>
      <c r="EXQ63" s="26"/>
      <c r="EXR63" s="26"/>
      <c r="EXS63" s="26"/>
      <c r="EXT63" s="26"/>
      <c r="EXU63" s="26"/>
      <c r="EXV63" s="26"/>
      <c r="EXW63" s="26"/>
      <c r="EXX63" s="26"/>
      <c r="EXY63" s="26"/>
      <c r="EXZ63" s="26"/>
      <c r="EYA63" s="26"/>
      <c r="EYB63" s="26"/>
      <c r="EYC63" s="26"/>
      <c r="EYD63" s="26"/>
      <c r="EYE63" s="26"/>
      <c r="EYF63" s="26"/>
      <c r="EYG63" s="26"/>
      <c r="EYH63" s="26"/>
      <c r="EYI63" s="26"/>
      <c r="EYJ63" s="26"/>
      <c r="EYK63" s="26"/>
      <c r="EYL63" s="26"/>
      <c r="EYM63" s="26"/>
      <c r="EYN63" s="26"/>
      <c r="EYO63" s="26"/>
      <c r="EYP63" s="26"/>
      <c r="EYQ63" s="26"/>
      <c r="EYR63" s="26"/>
      <c r="EYS63" s="26"/>
      <c r="EYT63" s="26"/>
      <c r="EYU63" s="26"/>
      <c r="EYV63" s="26"/>
      <c r="EYW63" s="26"/>
      <c r="EYX63" s="26"/>
      <c r="EYY63" s="26"/>
      <c r="EYZ63" s="26"/>
      <c r="EZA63" s="26"/>
      <c r="EZB63" s="26"/>
      <c r="EZC63" s="26"/>
      <c r="EZD63" s="26"/>
      <c r="EZE63" s="26"/>
      <c r="EZF63" s="26"/>
      <c r="EZG63" s="26"/>
      <c r="EZH63" s="26"/>
      <c r="EZI63" s="26"/>
      <c r="EZJ63" s="26"/>
      <c r="EZK63" s="26"/>
      <c r="EZL63" s="26"/>
      <c r="EZM63" s="26"/>
      <c r="EZN63" s="26"/>
      <c r="EZO63" s="26"/>
      <c r="EZP63" s="26"/>
      <c r="EZQ63" s="26"/>
      <c r="EZR63" s="26"/>
      <c r="EZS63" s="26"/>
      <c r="EZT63" s="26"/>
      <c r="EZU63" s="26"/>
      <c r="EZV63" s="26"/>
      <c r="EZW63" s="26"/>
      <c r="EZX63" s="26"/>
      <c r="EZY63" s="26"/>
      <c r="EZZ63" s="26"/>
      <c r="FAA63" s="26"/>
      <c r="FAB63" s="26"/>
      <c r="FAC63" s="26"/>
      <c r="FAD63" s="26"/>
      <c r="FAE63" s="26"/>
      <c r="FAF63" s="26"/>
      <c r="FAG63" s="26"/>
      <c r="FAH63" s="26"/>
      <c r="FAI63" s="26"/>
      <c r="FAJ63" s="26"/>
      <c r="FAK63" s="26"/>
      <c r="FAL63" s="26"/>
      <c r="FAM63" s="26"/>
      <c r="FAN63" s="26"/>
      <c r="FAO63" s="26"/>
      <c r="FAP63" s="26"/>
      <c r="FAQ63" s="26"/>
      <c r="FAR63" s="26"/>
      <c r="FAS63" s="26"/>
      <c r="FAT63" s="26"/>
      <c r="FAU63" s="26"/>
      <c r="FAV63" s="26"/>
      <c r="FAW63" s="26"/>
      <c r="FAX63" s="26"/>
      <c r="FAY63" s="26"/>
      <c r="FAZ63" s="26"/>
      <c r="FBA63" s="26"/>
      <c r="FBB63" s="26"/>
      <c r="FBC63" s="26"/>
      <c r="FBD63" s="26"/>
      <c r="FBE63" s="26"/>
      <c r="FBF63" s="26"/>
      <c r="FBG63" s="26"/>
      <c r="FBH63" s="26"/>
      <c r="FBI63" s="26"/>
      <c r="FBJ63" s="26"/>
      <c r="FBK63" s="26"/>
      <c r="FBL63" s="26"/>
      <c r="FBM63" s="26"/>
      <c r="FBN63" s="26"/>
      <c r="FBO63" s="26"/>
      <c r="FBP63" s="26"/>
      <c r="FBQ63" s="26"/>
      <c r="FBR63" s="26"/>
      <c r="FBS63" s="26"/>
      <c r="FBT63" s="26"/>
      <c r="FBU63" s="26"/>
      <c r="FBV63" s="26"/>
      <c r="FBW63" s="26"/>
      <c r="FBX63" s="26"/>
      <c r="FBY63" s="26"/>
      <c r="FBZ63" s="26"/>
      <c r="FCA63" s="26"/>
      <c r="FCB63" s="26"/>
      <c r="FCC63" s="26"/>
      <c r="FCD63" s="26"/>
      <c r="FCE63" s="26"/>
      <c r="FCF63" s="26"/>
      <c r="FCG63" s="26"/>
      <c r="FCH63" s="26"/>
      <c r="FCI63" s="26"/>
      <c r="FCJ63" s="26"/>
      <c r="FCK63" s="26"/>
      <c r="FCL63" s="26"/>
      <c r="FCM63" s="26"/>
      <c r="FCN63" s="26"/>
      <c r="FCO63" s="26"/>
      <c r="FCP63" s="26"/>
      <c r="FCQ63" s="26"/>
      <c r="FCR63" s="26"/>
      <c r="FCS63" s="26"/>
      <c r="FCT63" s="26"/>
      <c r="FCU63" s="26"/>
      <c r="FCV63" s="26"/>
      <c r="FCW63" s="26"/>
      <c r="FCX63" s="26"/>
      <c r="FCY63" s="26"/>
      <c r="FCZ63" s="26"/>
      <c r="FDA63" s="26"/>
      <c r="FDB63" s="26"/>
      <c r="FDC63" s="26"/>
      <c r="FDD63" s="26"/>
      <c r="FDE63" s="26"/>
      <c r="FDF63" s="26"/>
      <c r="FDG63" s="26"/>
      <c r="FDH63" s="26"/>
      <c r="FDI63" s="26"/>
      <c r="FDJ63" s="26"/>
      <c r="FDK63" s="26"/>
      <c r="FDL63" s="26"/>
      <c r="FDM63" s="26"/>
      <c r="FDN63" s="26"/>
      <c r="FDO63" s="26"/>
      <c r="FDP63" s="26"/>
      <c r="FDQ63" s="26"/>
      <c r="FDR63" s="26"/>
      <c r="FDS63" s="26"/>
      <c r="FDT63" s="26"/>
      <c r="FDU63" s="26"/>
      <c r="FDV63" s="26"/>
      <c r="FDW63" s="26"/>
      <c r="FDX63" s="26"/>
      <c r="FDY63" s="26"/>
      <c r="FDZ63" s="26"/>
      <c r="FEA63" s="26"/>
      <c r="FEB63" s="26"/>
      <c r="FEC63" s="26"/>
      <c r="FED63" s="26"/>
      <c r="FEE63" s="26"/>
      <c r="FEF63" s="26"/>
      <c r="FEG63" s="26"/>
      <c r="FEH63" s="26"/>
      <c r="FEI63" s="26"/>
      <c r="FEJ63" s="26"/>
      <c r="FEK63" s="26"/>
      <c r="FEL63" s="26"/>
      <c r="FEM63" s="26"/>
      <c r="FEN63" s="26"/>
      <c r="FEO63" s="26"/>
      <c r="FEP63" s="26"/>
      <c r="FEQ63" s="26"/>
      <c r="FER63" s="26"/>
      <c r="FES63" s="26"/>
      <c r="FET63" s="26"/>
      <c r="FEU63" s="26"/>
      <c r="FEV63" s="26"/>
      <c r="FEW63" s="26"/>
      <c r="FEX63" s="26"/>
      <c r="FEY63" s="26"/>
      <c r="FEZ63" s="26"/>
      <c r="FFA63" s="26"/>
      <c r="FFB63" s="26"/>
      <c r="FFC63" s="26"/>
      <c r="FFD63" s="26"/>
      <c r="FFE63" s="26"/>
      <c r="FFF63" s="26"/>
      <c r="FFG63" s="26"/>
      <c r="FFH63" s="26"/>
      <c r="FFI63" s="26"/>
      <c r="FFJ63" s="26"/>
      <c r="FFK63" s="26"/>
      <c r="FFL63" s="26"/>
      <c r="FFM63" s="26"/>
      <c r="FFN63" s="26"/>
      <c r="FFO63" s="26"/>
      <c r="FFP63" s="26"/>
      <c r="FFQ63" s="26"/>
      <c r="FFR63" s="26"/>
      <c r="FFS63" s="26"/>
      <c r="FFT63" s="26"/>
      <c r="FFU63" s="26"/>
      <c r="FFV63" s="26"/>
      <c r="FFW63" s="26"/>
      <c r="FFX63" s="26"/>
      <c r="FFY63" s="26"/>
      <c r="FFZ63" s="26"/>
      <c r="FGA63" s="26"/>
      <c r="FGB63" s="26"/>
      <c r="FGC63" s="26"/>
      <c r="FGD63" s="26"/>
      <c r="FGE63" s="26"/>
      <c r="FGF63" s="26"/>
      <c r="FGG63" s="26"/>
      <c r="FGH63" s="26"/>
      <c r="FGI63" s="26"/>
      <c r="FGJ63" s="26"/>
      <c r="FGK63" s="26"/>
      <c r="FGL63" s="26"/>
      <c r="FGM63" s="26"/>
      <c r="FGN63" s="26"/>
      <c r="FGO63" s="26"/>
      <c r="FGP63" s="26"/>
      <c r="FGQ63" s="26"/>
      <c r="FGR63" s="26"/>
      <c r="FGS63" s="26"/>
      <c r="FGT63" s="26"/>
      <c r="FGU63" s="26"/>
      <c r="FGV63" s="26"/>
      <c r="FGW63" s="26"/>
      <c r="FGX63" s="26"/>
      <c r="FGY63" s="26"/>
      <c r="FGZ63" s="26"/>
      <c r="FHA63" s="26"/>
      <c r="FHB63" s="26"/>
      <c r="FHC63" s="26"/>
      <c r="FHD63" s="26"/>
      <c r="FHE63" s="26"/>
      <c r="FHF63" s="26"/>
      <c r="FHG63" s="26"/>
      <c r="FHH63" s="26"/>
      <c r="FHI63" s="26"/>
      <c r="FHJ63" s="26"/>
      <c r="FHK63" s="26"/>
      <c r="FHL63" s="26"/>
      <c r="FHM63" s="26"/>
      <c r="FHN63" s="26"/>
      <c r="FHO63" s="26"/>
      <c r="FHP63" s="26"/>
      <c r="FHQ63" s="26"/>
      <c r="FHR63" s="26"/>
      <c r="FHS63" s="26"/>
      <c r="FHT63" s="26"/>
      <c r="FHU63" s="26"/>
      <c r="FHV63" s="26"/>
      <c r="FHW63" s="26"/>
      <c r="FHX63" s="26"/>
      <c r="FHY63" s="26"/>
      <c r="FHZ63" s="26"/>
      <c r="FIA63" s="26"/>
      <c r="FIB63" s="26"/>
      <c r="FIC63" s="26"/>
      <c r="FID63" s="26"/>
      <c r="FIE63" s="26"/>
      <c r="FIF63" s="26"/>
      <c r="FIG63" s="26"/>
      <c r="FIH63" s="26"/>
      <c r="FII63" s="26"/>
      <c r="FIJ63" s="26"/>
      <c r="FIK63" s="26"/>
      <c r="FIL63" s="26"/>
      <c r="FIM63" s="26"/>
      <c r="FIN63" s="26"/>
      <c r="FIO63" s="26"/>
      <c r="FIP63" s="26"/>
      <c r="FIQ63" s="26"/>
      <c r="FIR63" s="26"/>
      <c r="FIS63" s="26"/>
      <c r="FIT63" s="26"/>
      <c r="FIU63" s="26"/>
      <c r="FIV63" s="26"/>
      <c r="FIW63" s="26"/>
      <c r="FIX63" s="26"/>
      <c r="FIY63" s="26"/>
      <c r="FIZ63" s="26"/>
      <c r="FJA63" s="26"/>
      <c r="FJB63" s="26"/>
      <c r="FJC63" s="26"/>
      <c r="FJD63" s="26"/>
      <c r="FJE63" s="26"/>
      <c r="FJF63" s="26"/>
      <c r="FJG63" s="26"/>
      <c r="FJH63" s="26"/>
      <c r="FJI63" s="26"/>
      <c r="FJJ63" s="26"/>
      <c r="FJK63" s="26"/>
      <c r="FJL63" s="26"/>
      <c r="FJM63" s="26"/>
      <c r="FJN63" s="26"/>
      <c r="FJO63" s="26"/>
      <c r="FJP63" s="26"/>
      <c r="FJQ63" s="26"/>
      <c r="FJR63" s="26"/>
      <c r="FJS63" s="26"/>
      <c r="FJT63" s="26"/>
      <c r="FJU63" s="26"/>
      <c r="FJV63" s="26"/>
      <c r="FJW63" s="26"/>
      <c r="FJX63" s="26"/>
      <c r="FJY63" s="26"/>
      <c r="FJZ63" s="26"/>
      <c r="FKA63" s="26"/>
      <c r="FKB63" s="26"/>
      <c r="FKC63" s="26"/>
      <c r="FKD63" s="26"/>
      <c r="FKE63" s="26"/>
      <c r="FKF63" s="26"/>
      <c r="FKG63" s="26"/>
      <c r="FKH63" s="26"/>
      <c r="FKI63" s="26"/>
      <c r="FKJ63" s="26"/>
      <c r="FKK63" s="26"/>
      <c r="FKL63" s="26"/>
      <c r="FKM63" s="26"/>
      <c r="FKN63" s="26"/>
      <c r="FKO63" s="26"/>
      <c r="FKP63" s="26"/>
      <c r="FKQ63" s="26"/>
      <c r="FKR63" s="26"/>
      <c r="FKS63" s="26"/>
      <c r="FKT63" s="26"/>
      <c r="FKU63" s="26"/>
      <c r="FKV63" s="26"/>
      <c r="FKW63" s="26"/>
      <c r="FKX63" s="26"/>
      <c r="FKY63" s="26"/>
      <c r="FKZ63" s="26"/>
      <c r="FLA63" s="26"/>
      <c r="FLB63" s="26"/>
      <c r="FLC63" s="26"/>
      <c r="FLD63" s="26"/>
      <c r="FLE63" s="26"/>
      <c r="FLF63" s="26"/>
      <c r="FLG63" s="26"/>
      <c r="FLH63" s="26"/>
      <c r="FLI63" s="26"/>
      <c r="FLJ63" s="26"/>
      <c r="FLK63" s="26"/>
      <c r="FLL63" s="26"/>
      <c r="FLM63" s="26"/>
      <c r="FLN63" s="26"/>
      <c r="FLO63" s="26"/>
      <c r="FLP63" s="26"/>
      <c r="FLQ63" s="26"/>
      <c r="FLR63" s="26"/>
      <c r="FLS63" s="26"/>
      <c r="FLT63" s="26"/>
      <c r="FLU63" s="26"/>
      <c r="FLV63" s="26"/>
      <c r="FLW63" s="26"/>
      <c r="FLX63" s="26"/>
      <c r="FLY63" s="26"/>
      <c r="FLZ63" s="26"/>
      <c r="FMA63" s="26"/>
      <c r="FMB63" s="26"/>
      <c r="FMC63" s="26"/>
      <c r="FMD63" s="26"/>
      <c r="FME63" s="26"/>
      <c r="FMF63" s="26"/>
      <c r="FMG63" s="26"/>
      <c r="FMH63" s="26"/>
      <c r="FMI63" s="26"/>
      <c r="FMJ63" s="26"/>
      <c r="FMK63" s="26"/>
      <c r="FML63" s="26"/>
      <c r="FMM63" s="26"/>
      <c r="FMN63" s="26"/>
      <c r="FMO63" s="26"/>
      <c r="FMP63" s="26"/>
      <c r="FMQ63" s="26"/>
      <c r="FMR63" s="26"/>
      <c r="FMS63" s="26"/>
      <c r="FMT63" s="26"/>
      <c r="FMU63" s="26"/>
      <c r="FMV63" s="26"/>
      <c r="FMW63" s="26"/>
      <c r="FMX63" s="26"/>
      <c r="FMY63" s="26"/>
      <c r="FMZ63" s="26"/>
      <c r="FNA63" s="26"/>
      <c r="FNB63" s="26"/>
      <c r="FNC63" s="26"/>
      <c r="FND63" s="26"/>
      <c r="FNE63" s="26"/>
      <c r="FNF63" s="26"/>
      <c r="FNG63" s="26"/>
      <c r="FNH63" s="26"/>
      <c r="FNI63" s="26"/>
      <c r="FNJ63" s="26"/>
      <c r="FNK63" s="26"/>
      <c r="FNL63" s="26"/>
      <c r="FNM63" s="26"/>
      <c r="FNN63" s="26"/>
      <c r="FNO63" s="26"/>
      <c r="FNP63" s="26"/>
      <c r="FNQ63" s="26"/>
      <c r="FNR63" s="26"/>
      <c r="FNS63" s="26"/>
      <c r="FNT63" s="26"/>
      <c r="FNU63" s="26"/>
      <c r="FNV63" s="26"/>
      <c r="FNW63" s="26"/>
      <c r="FNX63" s="26"/>
      <c r="FNY63" s="26"/>
      <c r="FNZ63" s="26"/>
      <c r="FOA63" s="26"/>
      <c r="FOB63" s="26"/>
      <c r="FOC63" s="26"/>
      <c r="FOD63" s="26"/>
      <c r="FOE63" s="26"/>
      <c r="FOF63" s="26"/>
      <c r="FOG63" s="26"/>
      <c r="FOH63" s="26"/>
      <c r="FOI63" s="26"/>
      <c r="FOJ63" s="26"/>
      <c r="FOK63" s="26"/>
      <c r="FOL63" s="26"/>
      <c r="FOM63" s="26"/>
      <c r="FON63" s="26"/>
      <c r="FOO63" s="26"/>
      <c r="FOP63" s="26"/>
      <c r="FOQ63" s="26"/>
      <c r="FOR63" s="26"/>
      <c r="FOS63" s="26"/>
      <c r="FOT63" s="26"/>
      <c r="FOU63" s="26"/>
      <c r="FOV63" s="26"/>
      <c r="FOW63" s="26"/>
      <c r="FOX63" s="26"/>
      <c r="FOY63" s="26"/>
      <c r="FOZ63" s="26"/>
      <c r="FPA63" s="26"/>
      <c r="FPB63" s="26"/>
      <c r="FPC63" s="26"/>
      <c r="FPD63" s="26"/>
      <c r="FPE63" s="26"/>
      <c r="FPF63" s="26"/>
      <c r="FPG63" s="26"/>
      <c r="FPH63" s="26"/>
      <c r="FPI63" s="26"/>
      <c r="FPJ63" s="26"/>
      <c r="FPK63" s="26"/>
      <c r="FPL63" s="26"/>
      <c r="FPM63" s="26"/>
      <c r="FPN63" s="26"/>
      <c r="FPO63" s="26"/>
      <c r="FPP63" s="26"/>
      <c r="FPQ63" s="26"/>
      <c r="FPR63" s="26"/>
      <c r="FPS63" s="26"/>
      <c r="FPT63" s="26"/>
      <c r="FPU63" s="26"/>
      <c r="FPV63" s="26"/>
      <c r="FPW63" s="26"/>
      <c r="FPX63" s="26"/>
      <c r="FPY63" s="26"/>
      <c r="FPZ63" s="26"/>
      <c r="FQA63" s="26"/>
      <c r="FQB63" s="26"/>
      <c r="FQC63" s="26"/>
      <c r="FQD63" s="26"/>
      <c r="FQE63" s="26"/>
      <c r="FQF63" s="26"/>
      <c r="FQG63" s="26"/>
      <c r="FQH63" s="26"/>
      <c r="FQI63" s="26"/>
      <c r="FQJ63" s="26"/>
      <c r="FQK63" s="26"/>
      <c r="FQL63" s="26"/>
      <c r="FQM63" s="26"/>
      <c r="FQN63" s="26"/>
      <c r="FQO63" s="26"/>
      <c r="FQP63" s="26"/>
      <c r="FQQ63" s="26"/>
      <c r="FQR63" s="26"/>
      <c r="FQS63" s="26"/>
      <c r="FQT63" s="26"/>
      <c r="FQU63" s="26"/>
      <c r="FQV63" s="26"/>
      <c r="FQW63" s="26"/>
      <c r="FQX63" s="26"/>
      <c r="FQY63" s="26"/>
      <c r="FQZ63" s="26"/>
      <c r="FRA63" s="26"/>
      <c r="FRB63" s="26"/>
      <c r="FRC63" s="26"/>
      <c r="FRD63" s="26"/>
      <c r="FRE63" s="26"/>
      <c r="FRF63" s="26"/>
      <c r="FRG63" s="26"/>
      <c r="FRH63" s="26"/>
      <c r="FRI63" s="26"/>
      <c r="FRJ63" s="26"/>
      <c r="FRK63" s="26"/>
      <c r="FRL63" s="26"/>
      <c r="FRM63" s="26"/>
      <c r="FRN63" s="26"/>
      <c r="FRO63" s="26"/>
      <c r="FRP63" s="26"/>
      <c r="FRQ63" s="26"/>
      <c r="FRR63" s="26"/>
      <c r="FRS63" s="26"/>
      <c r="FRT63" s="26"/>
      <c r="FRU63" s="26"/>
      <c r="FRV63" s="26"/>
      <c r="FRW63" s="26"/>
      <c r="FRX63" s="26"/>
      <c r="FRY63" s="26"/>
      <c r="FRZ63" s="26"/>
      <c r="FSA63" s="26"/>
      <c r="FSB63" s="26"/>
      <c r="FSC63" s="26"/>
      <c r="FSD63" s="26"/>
      <c r="FSE63" s="26"/>
      <c r="FSF63" s="26"/>
      <c r="FSG63" s="26"/>
      <c r="FSH63" s="26"/>
      <c r="FSI63" s="26"/>
      <c r="FSJ63" s="26"/>
      <c r="FSK63" s="26"/>
      <c r="FSL63" s="26"/>
      <c r="FSM63" s="26"/>
      <c r="FSN63" s="26"/>
      <c r="FSO63" s="26"/>
      <c r="FSP63" s="26"/>
      <c r="FSQ63" s="26"/>
      <c r="FSR63" s="26"/>
      <c r="FSS63" s="26"/>
      <c r="FST63" s="26"/>
      <c r="FSU63" s="26"/>
      <c r="FSV63" s="26"/>
      <c r="FSW63" s="26"/>
      <c r="FSX63" s="26"/>
      <c r="FSY63" s="26"/>
      <c r="FSZ63" s="26"/>
      <c r="FTA63" s="26"/>
      <c r="FTB63" s="26"/>
      <c r="FTC63" s="26"/>
      <c r="FTD63" s="26"/>
      <c r="FTE63" s="26"/>
      <c r="FTF63" s="26"/>
      <c r="FTG63" s="26"/>
      <c r="FTH63" s="26"/>
      <c r="FTI63" s="26"/>
      <c r="FTJ63" s="26"/>
      <c r="FTK63" s="26"/>
      <c r="FTL63" s="26"/>
      <c r="FTM63" s="26"/>
      <c r="FTN63" s="26"/>
      <c r="FTO63" s="26"/>
      <c r="FTP63" s="26"/>
      <c r="FTQ63" s="26"/>
      <c r="FTR63" s="26"/>
      <c r="FTS63" s="26"/>
      <c r="FTT63" s="26"/>
      <c r="FTU63" s="26"/>
      <c r="FTV63" s="26"/>
      <c r="FTW63" s="26"/>
      <c r="FTX63" s="26"/>
      <c r="FTY63" s="26"/>
      <c r="FTZ63" s="26"/>
      <c r="FUA63" s="26"/>
      <c r="FUB63" s="26"/>
      <c r="FUC63" s="26"/>
      <c r="FUD63" s="26"/>
      <c r="FUE63" s="26"/>
      <c r="FUF63" s="26"/>
      <c r="FUG63" s="26"/>
      <c r="FUH63" s="26"/>
      <c r="FUI63" s="26"/>
      <c r="FUJ63" s="26"/>
      <c r="FUK63" s="26"/>
      <c r="FUL63" s="26"/>
      <c r="FUM63" s="26"/>
      <c r="FUN63" s="26"/>
      <c r="FUO63" s="26"/>
      <c r="FUP63" s="26"/>
      <c r="FUQ63" s="26"/>
      <c r="FUR63" s="26"/>
      <c r="FUS63" s="26"/>
      <c r="FUT63" s="26"/>
      <c r="FUU63" s="26"/>
      <c r="FUV63" s="26"/>
      <c r="FUW63" s="26"/>
      <c r="FUX63" s="26"/>
      <c r="FUY63" s="26"/>
      <c r="FUZ63" s="26"/>
      <c r="FVA63" s="26"/>
      <c r="FVB63" s="26"/>
      <c r="FVC63" s="26"/>
      <c r="FVD63" s="26"/>
      <c r="FVE63" s="26"/>
      <c r="FVF63" s="26"/>
      <c r="FVG63" s="26"/>
      <c r="FVH63" s="26"/>
      <c r="FVI63" s="26"/>
      <c r="FVJ63" s="26"/>
      <c r="FVK63" s="26"/>
      <c r="FVL63" s="26"/>
      <c r="FVM63" s="26"/>
      <c r="FVN63" s="26"/>
      <c r="FVO63" s="26"/>
      <c r="FVP63" s="26"/>
      <c r="FVQ63" s="26"/>
      <c r="FVR63" s="26"/>
      <c r="FVS63" s="26"/>
      <c r="FVT63" s="26"/>
      <c r="FVU63" s="26"/>
      <c r="FVV63" s="26"/>
      <c r="FVW63" s="26"/>
      <c r="FVX63" s="26"/>
      <c r="FVY63" s="26"/>
      <c r="FVZ63" s="26"/>
      <c r="FWA63" s="26"/>
      <c r="FWB63" s="26"/>
      <c r="FWC63" s="26"/>
      <c r="FWD63" s="26"/>
      <c r="FWE63" s="26"/>
      <c r="FWF63" s="26"/>
      <c r="FWG63" s="26"/>
      <c r="FWH63" s="26"/>
      <c r="FWI63" s="26"/>
      <c r="FWJ63" s="26"/>
      <c r="FWK63" s="26"/>
      <c r="FWL63" s="26"/>
      <c r="FWM63" s="26"/>
      <c r="FWN63" s="26"/>
      <c r="FWO63" s="26"/>
      <c r="FWP63" s="26"/>
      <c r="FWQ63" s="26"/>
      <c r="FWR63" s="26"/>
      <c r="FWS63" s="26"/>
      <c r="FWT63" s="26"/>
      <c r="FWU63" s="26"/>
      <c r="FWV63" s="26"/>
      <c r="FWW63" s="26"/>
      <c r="FWX63" s="26"/>
      <c r="FWY63" s="26"/>
      <c r="FWZ63" s="26"/>
      <c r="FXA63" s="26"/>
      <c r="FXB63" s="26"/>
      <c r="FXC63" s="26"/>
      <c r="FXD63" s="26"/>
      <c r="FXE63" s="26"/>
      <c r="FXF63" s="26"/>
      <c r="FXG63" s="26"/>
      <c r="FXH63" s="26"/>
      <c r="FXI63" s="26"/>
      <c r="FXJ63" s="26"/>
      <c r="FXK63" s="26"/>
      <c r="FXL63" s="26"/>
      <c r="FXM63" s="26"/>
      <c r="FXN63" s="26"/>
      <c r="FXO63" s="26"/>
      <c r="FXP63" s="26"/>
      <c r="FXQ63" s="26"/>
      <c r="FXR63" s="26"/>
      <c r="FXS63" s="26"/>
      <c r="FXT63" s="26"/>
      <c r="FXU63" s="26"/>
      <c r="FXV63" s="26"/>
      <c r="FXW63" s="26"/>
      <c r="FXX63" s="26"/>
      <c r="FXY63" s="26"/>
      <c r="FXZ63" s="26"/>
      <c r="FYA63" s="26"/>
      <c r="FYB63" s="26"/>
      <c r="FYC63" s="26"/>
      <c r="FYD63" s="26"/>
      <c r="FYE63" s="26"/>
      <c r="FYF63" s="26"/>
      <c r="FYG63" s="26"/>
      <c r="FYH63" s="26"/>
      <c r="FYI63" s="26"/>
      <c r="FYJ63" s="26"/>
      <c r="FYK63" s="26"/>
      <c r="FYL63" s="26"/>
      <c r="FYM63" s="26"/>
      <c r="FYN63" s="26"/>
      <c r="FYO63" s="26"/>
      <c r="FYP63" s="26"/>
      <c r="FYQ63" s="26"/>
      <c r="FYR63" s="26"/>
      <c r="FYS63" s="26"/>
      <c r="FYT63" s="26"/>
      <c r="FYU63" s="26"/>
      <c r="FYV63" s="26"/>
      <c r="FYW63" s="26"/>
      <c r="FYX63" s="26"/>
      <c r="FYY63" s="26"/>
      <c r="FYZ63" s="26"/>
      <c r="FZA63" s="26"/>
      <c r="FZB63" s="26"/>
      <c r="FZC63" s="26"/>
      <c r="FZD63" s="26"/>
      <c r="FZE63" s="26"/>
      <c r="FZF63" s="26"/>
      <c r="FZG63" s="26"/>
      <c r="FZH63" s="26"/>
      <c r="FZI63" s="26"/>
      <c r="FZJ63" s="26"/>
      <c r="FZK63" s="26"/>
      <c r="FZL63" s="26"/>
      <c r="FZM63" s="26"/>
      <c r="FZN63" s="26"/>
      <c r="FZO63" s="26"/>
      <c r="FZP63" s="26"/>
      <c r="FZQ63" s="26"/>
      <c r="FZR63" s="26"/>
      <c r="FZS63" s="26"/>
      <c r="FZT63" s="26"/>
      <c r="FZU63" s="26"/>
      <c r="FZV63" s="26"/>
      <c r="FZW63" s="26"/>
      <c r="FZX63" s="26"/>
      <c r="FZY63" s="26"/>
      <c r="FZZ63" s="26"/>
      <c r="GAA63" s="26"/>
      <c r="GAB63" s="26"/>
      <c r="GAC63" s="26"/>
      <c r="GAD63" s="26"/>
      <c r="GAE63" s="26"/>
      <c r="GAF63" s="26"/>
      <c r="GAG63" s="26"/>
      <c r="GAH63" s="26"/>
      <c r="GAI63" s="26"/>
      <c r="GAJ63" s="26"/>
      <c r="GAK63" s="26"/>
      <c r="GAL63" s="26"/>
      <c r="GAM63" s="26"/>
      <c r="GAN63" s="26"/>
      <c r="GAO63" s="26"/>
      <c r="GAP63" s="26"/>
      <c r="GAQ63" s="26"/>
      <c r="GAR63" s="26"/>
      <c r="GAS63" s="26"/>
      <c r="GAT63" s="26"/>
      <c r="GAU63" s="26"/>
      <c r="GAV63" s="26"/>
      <c r="GAW63" s="26"/>
      <c r="GAX63" s="26"/>
      <c r="GAY63" s="26"/>
      <c r="GAZ63" s="26"/>
      <c r="GBA63" s="26"/>
      <c r="GBB63" s="26"/>
      <c r="GBC63" s="26"/>
      <c r="GBD63" s="26"/>
      <c r="GBE63" s="26"/>
      <c r="GBF63" s="26"/>
      <c r="GBG63" s="26"/>
      <c r="GBH63" s="26"/>
      <c r="GBI63" s="26"/>
      <c r="GBJ63" s="26"/>
      <c r="GBK63" s="26"/>
      <c r="GBL63" s="26"/>
      <c r="GBM63" s="26"/>
      <c r="GBN63" s="26"/>
      <c r="GBO63" s="26"/>
      <c r="GBP63" s="26"/>
      <c r="GBQ63" s="26"/>
      <c r="GBR63" s="26"/>
      <c r="GBS63" s="26"/>
      <c r="GBT63" s="26"/>
      <c r="GBU63" s="26"/>
      <c r="GBV63" s="26"/>
      <c r="GBW63" s="26"/>
      <c r="GBX63" s="26"/>
      <c r="GBY63" s="26"/>
      <c r="GBZ63" s="26"/>
      <c r="GCA63" s="26"/>
      <c r="GCB63" s="26"/>
      <c r="GCC63" s="26"/>
      <c r="GCD63" s="26"/>
      <c r="GCE63" s="26"/>
      <c r="GCF63" s="26"/>
      <c r="GCG63" s="26"/>
      <c r="GCH63" s="26"/>
      <c r="GCI63" s="26"/>
      <c r="GCJ63" s="26"/>
      <c r="GCK63" s="26"/>
      <c r="GCL63" s="26"/>
      <c r="GCM63" s="26"/>
      <c r="GCN63" s="26"/>
      <c r="GCO63" s="26"/>
      <c r="GCP63" s="26"/>
      <c r="GCQ63" s="26"/>
      <c r="GCR63" s="26"/>
      <c r="GCS63" s="26"/>
      <c r="GCT63" s="26"/>
      <c r="GCU63" s="26"/>
      <c r="GCV63" s="26"/>
      <c r="GCW63" s="26"/>
      <c r="GCX63" s="26"/>
      <c r="GCY63" s="26"/>
      <c r="GCZ63" s="26"/>
      <c r="GDA63" s="26"/>
      <c r="GDB63" s="26"/>
      <c r="GDC63" s="26"/>
      <c r="GDD63" s="26"/>
      <c r="GDE63" s="26"/>
      <c r="GDF63" s="26"/>
      <c r="GDG63" s="26"/>
      <c r="GDH63" s="26"/>
      <c r="GDI63" s="26"/>
      <c r="GDJ63" s="26"/>
      <c r="GDK63" s="26"/>
      <c r="GDL63" s="26"/>
      <c r="GDM63" s="26"/>
      <c r="GDN63" s="26"/>
      <c r="GDO63" s="26"/>
      <c r="GDP63" s="26"/>
      <c r="GDQ63" s="26"/>
      <c r="GDR63" s="26"/>
      <c r="GDS63" s="26"/>
      <c r="GDT63" s="26"/>
      <c r="GDU63" s="26"/>
      <c r="GDV63" s="26"/>
      <c r="GDW63" s="26"/>
      <c r="GDX63" s="26"/>
      <c r="GDY63" s="26"/>
      <c r="GDZ63" s="26"/>
      <c r="GEA63" s="26"/>
      <c r="GEB63" s="26"/>
      <c r="GEC63" s="26"/>
      <c r="GED63" s="26"/>
      <c r="GEE63" s="26"/>
      <c r="GEF63" s="26"/>
      <c r="GEG63" s="26"/>
      <c r="GEH63" s="26"/>
      <c r="GEI63" s="26"/>
      <c r="GEJ63" s="26"/>
      <c r="GEK63" s="26"/>
      <c r="GEL63" s="26"/>
      <c r="GEM63" s="26"/>
      <c r="GEN63" s="26"/>
      <c r="GEO63" s="26"/>
      <c r="GEP63" s="26"/>
      <c r="GEQ63" s="26"/>
      <c r="GER63" s="26"/>
      <c r="GES63" s="26"/>
      <c r="GET63" s="26"/>
      <c r="GEU63" s="26"/>
      <c r="GEV63" s="26"/>
      <c r="GEW63" s="26"/>
      <c r="GEX63" s="26"/>
      <c r="GEY63" s="26"/>
      <c r="GEZ63" s="26"/>
      <c r="GFA63" s="26"/>
      <c r="GFB63" s="26"/>
      <c r="GFC63" s="26"/>
      <c r="GFD63" s="26"/>
      <c r="GFE63" s="26"/>
      <c r="GFF63" s="26"/>
      <c r="GFG63" s="26"/>
      <c r="GFH63" s="26"/>
      <c r="GFI63" s="26"/>
      <c r="GFJ63" s="26"/>
      <c r="GFK63" s="26"/>
      <c r="GFL63" s="26"/>
      <c r="GFM63" s="26"/>
      <c r="GFN63" s="26"/>
      <c r="GFO63" s="26"/>
      <c r="GFP63" s="26"/>
      <c r="GFQ63" s="26"/>
      <c r="GFR63" s="26"/>
      <c r="GFS63" s="26"/>
      <c r="GFT63" s="26"/>
      <c r="GFU63" s="26"/>
      <c r="GFV63" s="26"/>
      <c r="GFW63" s="26"/>
      <c r="GFX63" s="26"/>
      <c r="GFY63" s="26"/>
      <c r="GFZ63" s="26"/>
      <c r="GGA63" s="26"/>
      <c r="GGB63" s="26"/>
      <c r="GGC63" s="26"/>
      <c r="GGD63" s="26"/>
      <c r="GGE63" s="26"/>
      <c r="GGF63" s="26"/>
      <c r="GGG63" s="26"/>
      <c r="GGH63" s="26"/>
      <c r="GGI63" s="26"/>
      <c r="GGJ63" s="26"/>
      <c r="GGK63" s="26"/>
      <c r="GGL63" s="26"/>
      <c r="GGM63" s="26"/>
      <c r="GGN63" s="26"/>
      <c r="GGO63" s="26"/>
      <c r="GGP63" s="26"/>
      <c r="GGQ63" s="26"/>
      <c r="GGR63" s="26"/>
      <c r="GGS63" s="26"/>
      <c r="GGT63" s="26"/>
      <c r="GGU63" s="26"/>
      <c r="GGV63" s="26"/>
      <c r="GGW63" s="26"/>
      <c r="GGX63" s="26"/>
      <c r="GGY63" s="26"/>
      <c r="GGZ63" s="26"/>
      <c r="GHA63" s="26"/>
      <c r="GHB63" s="26"/>
      <c r="GHC63" s="26"/>
      <c r="GHD63" s="26"/>
      <c r="GHE63" s="26"/>
      <c r="GHF63" s="26"/>
      <c r="GHG63" s="26"/>
      <c r="GHH63" s="26"/>
      <c r="GHI63" s="26"/>
      <c r="GHJ63" s="26"/>
      <c r="GHK63" s="26"/>
      <c r="GHL63" s="26"/>
      <c r="GHM63" s="26"/>
      <c r="GHN63" s="26"/>
      <c r="GHO63" s="26"/>
      <c r="GHP63" s="26"/>
      <c r="GHQ63" s="26"/>
      <c r="GHR63" s="26"/>
      <c r="GHS63" s="26"/>
      <c r="GHT63" s="26"/>
      <c r="GHU63" s="26"/>
      <c r="GHV63" s="26"/>
      <c r="GHW63" s="26"/>
      <c r="GHX63" s="26"/>
      <c r="GHY63" s="26"/>
      <c r="GHZ63" s="26"/>
      <c r="GIA63" s="26"/>
      <c r="GIB63" s="26"/>
      <c r="GIC63" s="26"/>
      <c r="GID63" s="26"/>
      <c r="GIE63" s="26"/>
      <c r="GIF63" s="26"/>
      <c r="GIG63" s="26"/>
      <c r="GIH63" s="26"/>
      <c r="GII63" s="26"/>
      <c r="GIJ63" s="26"/>
      <c r="GIK63" s="26"/>
      <c r="GIL63" s="26"/>
      <c r="GIM63" s="26"/>
      <c r="GIN63" s="26"/>
      <c r="GIO63" s="26"/>
      <c r="GIP63" s="26"/>
      <c r="GIQ63" s="26"/>
      <c r="GIR63" s="26"/>
      <c r="GIS63" s="26"/>
      <c r="GIT63" s="26"/>
      <c r="GIU63" s="26"/>
      <c r="GIV63" s="26"/>
      <c r="GIW63" s="26"/>
      <c r="GIX63" s="26"/>
      <c r="GIY63" s="26"/>
      <c r="GIZ63" s="26"/>
      <c r="GJA63" s="26"/>
      <c r="GJB63" s="26"/>
      <c r="GJC63" s="26"/>
      <c r="GJD63" s="26"/>
      <c r="GJE63" s="26"/>
      <c r="GJF63" s="26"/>
      <c r="GJG63" s="26"/>
      <c r="GJH63" s="26"/>
      <c r="GJI63" s="26"/>
      <c r="GJJ63" s="26"/>
      <c r="GJK63" s="26"/>
      <c r="GJL63" s="26"/>
      <c r="GJM63" s="26"/>
      <c r="GJN63" s="26"/>
      <c r="GJO63" s="26"/>
      <c r="GJP63" s="26"/>
      <c r="GJQ63" s="26"/>
      <c r="GJR63" s="26"/>
      <c r="GJS63" s="26"/>
      <c r="GJT63" s="26"/>
      <c r="GJU63" s="26"/>
      <c r="GJV63" s="26"/>
      <c r="GJW63" s="26"/>
      <c r="GJX63" s="26"/>
      <c r="GJY63" s="26"/>
      <c r="GJZ63" s="26"/>
      <c r="GKA63" s="26"/>
      <c r="GKB63" s="26"/>
      <c r="GKC63" s="26"/>
      <c r="GKD63" s="26"/>
      <c r="GKE63" s="26"/>
      <c r="GKF63" s="26"/>
      <c r="GKG63" s="26"/>
      <c r="GKH63" s="26"/>
      <c r="GKI63" s="26"/>
      <c r="GKJ63" s="26"/>
      <c r="GKK63" s="26"/>
      <c r="GKL63" s="26"/>
      <c r="GKM63" s="26"/>
      <c r="GKN63" s="26"/>
      <c r="GKO63" s="26"/>
      <c r="GKP63" s="26"/>
      <c r="GKQ63" s="26"/>
      <c r="GKR63" s="26"/>
      <c r="GKS63" s="26"/>
      <c r="GKT63" s="26"/>
      <c r="GKU63" s="26"/>
      <c r="GKV63" s="26"/>
      <c r="GKW63" s="26"/>
      <c r="GKX63" s="26"/>
      <c r="GKY63" s="26"/>
      <c r="GKZ63" s="26"/>
      <c r="GLA63" s="26"/>
      <c r="GLB63" s="26"/>
      <c r="GLC63" s="26"/>
      <c r="GLD63" s="26"/>
      <c r="GLE63" s="26"/>
      <c r="GLF63" s="26"/>
      <c r="GLG63" s="26"/>
      <c r="GLH63" s="26"/>
      <c r="GLI63" s="26"/>
      <c r="GLJ63" s="26"/>
      <c r="GLK63" s="26"/>
      <c r="GLL63" s="26"/>
      <c r="GLM63" s="26"/>
      <c r="GLN63" s="26"/>
      <c r="GLO63" s="26"/>
      <c r="GLP63" s="26"/>
      <c r="GLQ63" s="26"/>
      <c r="GLR63" s="26"/>
      <c r="GLS63" s="26"/>
      <c r="GLT63" s="26"/>
      <c r="GLU63" s="26"/>
      <c r="GLV63" s="26"/>
      <c r="GLW63" s="26"/>
      <c r="GLX63" s="26"/>
      <c r="GLY63" s="26"/>
      <c r="GLZ63" s="26"/>
      <c r="GMA63" s="26"/>
      <c r="GMB63" s="26"/>
      <c r="GMC63" s="26"/>
      <c r="GMD63" s="26"/>
      <c r="GME63" s="26"/>
      <c r="GMF63" s="26"/>
      <c r="GMG63" s="26"/>
      <c r="GMH63" s="26"/>
      <c r="GMI63" s="26"/>
      <c r="GMJ63" s="26"/>
      <c r="GMK63" s="26"/>
      <c r="GML63" s="26"/>
      <c r="GMM63" s="26"/>
      <c r="GMN63" s="26"/>
      <c r="GMO63" s="26"/>
      <c r="GMP63" s="26"/>
      <c r="GMQ63" s="26"/>
      <c r="GMR63" s="26"/>
      <c r="GMS63" s="26"/>
      <c r="GMT63" s="26"/>
      <c r="GMU63" s="26"/>
      <c r="GMV63" s="26"/>
      <c r="GMW63" s="26"/>
      <c r="GMX63" s="26"/>
      <c r="GMY63" s="26"/>
      <c r="GMZ63" s="26"/>
      <c r="GNA63" s="26"/>
      <c r="GNB63" s="26"/>
      <c r="GNC63" s="26"/>
      <c r="GND63" s="26"/>
      <c r="GNE63" s="26"/>
      <c r="GNF63" s="26"/>
      <c r="GNG63" s="26"/>
      <c r="GNH63" s="26"/>
      <c r="GNI63" s="26"/>
      <c r="GNJ63" s="26"/>
      <c r="GNK63" s="26"/>
      <c r="GNL63" s="26"/>
      <c r="GNM63" s="26"/>
      <c r="GNN63" s="26"/>
      <c r="GNO63" s="26"/>
      <c r="GNP63" s="26"/>
      <c r="GNQ63" s="26"/>
      <c r="GNR63" s="26"/>
      <c r="GNS63" s="26"/>
      <c r="GNT63" s="26"/>
      <c r="GNU63" s="26"/>
      <c r="GNV63" s="26"/>
      <c r="GNW63" s="26"/>
      <c r="GNX63" s="26"/>
      <c r="GNY63" s="26"/>
      <c r="GNZ63" s="26"/>
      <c r="GOA63" s="26"/>
      <c r="GOB63" s="26"/>
      <c r="GOC63" s="26"/>
      <c r="GOD63" s="26"/>
      <c r="GOE63" s="26"/>
      <c r="GOF63" s="26"/>
      <c r="GOG63" s="26"/>
      <c r="GOH63" s="26"/>
      <c r="GOI63" s="26"/>
      <c r="GOJ63" s="26"/>
      <c r="GOK63" s="26"/>
      <c r="GOL63" s="26"/>
      <c r="GOM63" s="26"/>
      <c r="GON63" s="26"/>
      <c r="GOO63" s="26"/>
      <c r="GOP63" s="26"/>
      <c r="GOQ63" s="26"/>
      <c r="GOR63" s="26"/>
      <c r="GOS63" s="26"/>
      <c r="GOT63" s="26"/>
      <c r="GOU63" s="26"/>
      <c r="GOV63" s="26"/>
      <c r="GOW63" s="26"/>
      <c r="GOX63" s="26"/>
      <c r="GOY63" s="26"/>
      <c r="GOZ63" s="26"/>
      <c r="GPA63" s="26"/>
      <c r="GPB63" s="26"/>
      <c r="GPC63" s="26"/>
      <c r="GPD63" s="26"/>
      <c r="GPE63" s="26"/>
      <c r="GPF63" s="26"/>
      <c r="GPG63" s="26"/>
      <c r="GPH63" s="26"/>
      <c r="GPI63" s="26"/>
      <c r="GPJ63" s="26"/>
      <c r="GPK63" s="26"/>
      <c r="GPL63" s="26"/>
      <c r="GPM63" s="26"/>
      <c r="GPN63" s="26"/>
      <c r="GPO63" s="26"/>
      <c r="GPP63" s="26"/>
      <c r="GPQ63" s="26"/>
      <c r="GPR63" s="26"/>
      <c r="GPS63" s="26"/>
      <c r="GPT63" s="26"/>
      <c r="GPU63" s="26"/>
      <c r="GPV63" s="26"/>
      <c r="GPW63" s="26"/>
      <c r="GPX63" s="26"/>
      <c r="GPY63" s="26"/>
      <c r="GPZ63" s="26"/>
      <c r="GQA63" s="26"/>
      <c r="GQB63" s="26"/>
      <c r="GQC63" s="26"/>
      <c r="GQD63" s="26"/>
      <c r="GQE63" s="26"/>
      <c r="GQF63" s="26"/>
      <c r="GQG63" s="26"/>
      <c r="GQH63" s="26"/>
      <c r="GQI63" s="26"/>
      <c r="GQJ63" s="26"/>
      <c r="GQK63" s="26"/>
      <c r="GQL63" s="26"/>
      <c r="GQM63" s="26"/>
      <c r="GQN63" s="26"/>
      <c r="GQO63" s="26"/>
      <c r="GQP63" s="26"/>
      <c r="GQQ63" s="26"/>
      <c r="GQR63" s="26"/>
      <c r="GQS63" s="26"/>
      <c r="GQT63" s="26"/>
      <c r="GQU63" s="26"/>
      <c r="GQV63" s="26"/>
      <c r="GQW63" s="26"/>
      <c r="GQX63" s="26"/>
      <c r="GQY63" s="26"/>
      <c r="GQZ63" s="26"/>
      <c r="GRA63" s="26"/>
      <c r="GRB63" s="26"/>
      <c r="GRC63" s="26"/>
      <c r="GRD63" s="26"/>
      <c r="GRE63" s="26"/>
      <c r="GRF63" s="26"/>
      <c r="GRG63" s="26"/>
      <c r="GRH63" s="26"/>
      <c r="GRI63" s="26"/>
      <c r="GRJ63" s="26"/>
      <c r="GRK63" s="26"/>
      <c r="GRL63" s="26"/>
      <c r="GRM63" s="26"/>
      <c r="GRN63" s="26"/>
      <c r="GRO63" s="26"/>
      <c r="GRP63" s="26"/>
      <c r="GRQ63" s="26"/>
      <c r="GRR63" s="26"/>
      <c r="GRS63" s="26"/>
      <c r="GRT63" s="26"/>
      <c r="GRU63" s="26"/>
      <c r="GRV63" s="26"/>
      <c r="GRW63" s="26"/>
      <c r="GRX63" s="26"/>
      <c r="GRY63" s="26"/>
      <c r="GRZ63" s="26"/>
      <c r="GSA63" s="26"/>
      <c r="GSB63" s="26"/>
      <c r="GSC63" s="26"/>
      <c r="GSD63" s="26"/>
      <c r="GSE63" s="26"/>
      <c r="GSF63" s="26"/>
      <c r="GSG63" s="26"/>
      <c r="GSH63" s="26"/>
      <c r="GSI63" s="26"/>
      <c r="GSJ63" s="26"/>
      <c r="GSK63" s="26"/>
      <c r="GSL63" s="26"/>
      <c r="GSM63" s="26"/>
      <c r="GSN63" s="26"/>
      <c r="GSO63" s="26"/>
      <c r="GSP63" s="26"/>
      <c r="GSQ63" s="26"/>
      <c r="GSR63" s="26"/>
      <c r="GSS63" s="26"/>
      <c r="GST63" s="26"/>
      <c r="GSU63" s="26"/>
      <c r="GSV63" s="26"/>
      <c r="GSW63" s="26"/>
      <c r="GSX63" s="26"/>
      <c r="GSY63" s="26"/>
      <c r="GSZ63" s="26"/>
      <c r="GTA63" s="26"/>
      <c r="GTB63" s="26"/>
      <c r="GTC63" s="26"/>
      <c r="GTD63" s="26"/>
      <c r="GTE63" s="26"/>
      <c r="GTF63" s="26"/>
      <c r="GTG63" s="26"/>
      <c r="GTH63" s="26"/>
      <c r="GTI63" s="26"/>
      <c r="GTJ63" s="26"/>
      <c r="GTK63" s="26"/>
      <c r="GTL63" s="26"/>
      <c r="GTM63" s="26"/>
      <c r="GTN63" s="26"/>
      <c r="GTO63" s="26"/>
      <c r="GTP63" s="26"/>
      <c r="GTQ63" s="26"/>
      <c r="GTR63" s="26"/>
      <c r="GTS63" s="26"/>
      <c r="GTT63" s="26"/>
      <c r="GTU63" s="26"/>
      <c r="GTV63" s="26"/>
      <c r="GTW63" s="26"/>
      <c r="GTX63" s="26"/>
      <c r="GTY63" s="26"/>
      <c r="GTZ63" s="26"/>
      <c r="GUA63" s="26"/>
      <c r="GUB63" s="26"/>
      <c r="GUC63" s="26"/>
      <c r="GUD63" s="26"/>
      <c r="GUE63" s="26"/>
      <c r="GUF63" s="26"/>
      <c r="GUG63" s="26"/>
      <c r="GUH63" s="26"/>
      <c r="GUI63" s="26"/>
      <c r="GUJ63" s="26"/>
      <c r="GUK63" s="26"/>
      <c r="GUL63" s="26"/>
      <c r="GUM63" s="26"/>
      <c r="GUN63" s="26"/>
      <c r="GUO63" s="26"/>
      <c r="GUP63" s="26"/>
      <c r="GUQ63" s="26"/>
      <c r="GUR63" s="26"/>
      <c r="GUS63" s="26"/>
      <c r="GUT63" s="26"/>
      <c r="GUU63" s="26"/>
      <c r="GUV63" s="26"/>
      <c r="GUW63" s="26"/>
      <c r="GUX63" s="26"/>
      <c r="GUY63" s="26"/>
      <c r="GUZ63" s="26"/>
      <c r="GVA63" s="26"/>
      <c r="GVB63" s="26"/>
      <c r="GVC63" s="26"/>
      <c r="GVD63" s="26"/>
      <c r="GVE63" s="26"/>
      <c r="GVF63" s="26"/>
      <c r="GVG63" s="26"/>
      <c r="GVH63" s="26"/>
      <c r="GVI63" s="26"/>
      <c r="GVJ63" s="26"/>
      <c r="GVK63" s="26"/>
      <c r="GVL63" s="26"/>
      <c r="GVM63" s="26"/>
      <c r="GVN63" s="26"/>
      <c r="GVO63" s="26"/>
      <c r="GVP63" s="26"/>
      <c r="GVQ63" s="26"/>
      <c r="GVR63" s="26"/>
      <c r="GVS63" s="26"/>
      <c r="GVT63" s="26"/>
      <c r="GVU63" s="26"/>
      <c r="GVV63" s="26"/>
      <c r="GVW63" s="26"/>
      <c r="GVX63" s="26"/>
      <c r="GVY63" s="26"/>
      <c r="GVZ63" s="26"/>
      <c r="GWA63" s="26"/>
      <c r="GWB63" s="26"/>
      <c r="GWC63" s="26"/>
      <c r="GWD63" s="26"/>
      <c r="GWE63" s="26"/>
      <c r="GWF63" s="26"/>
      <c r="GWG63" s="26"/>
      <c r="GWH63" s="26"/>
      <c r="GWI63" s="26"/>
      <c r="GWJ63" s="26"/>
      <c r="GWK63" s="26"/>
      <c r="GWL63" s="26"/>
      <c r="GWM63" s="26"/>
      <c r="GWN63" s="26"/>
      <c r="GWO63" s="26"/>
      <c r="GWP63" s="26"/>
      <c r="GWQ63" s="26"/>
      <c r="GWR63" s="26"/>
      <c r="GWS63" s="26"/>
      <c r="GWT63" s="26"/>
      <c r="GWU63" s="26"/>
      <c r="GWV63" s="26"/>
      <c r="GWW63" s="26"/>
      <c r="GWX63" s="26"/>
      <c r="GWY63" s="26"/>
      <c r="GWZ63" s="26"/>
      <c r="GXA63" s="26"/>
      <c r="GXB63" s="26"/>
      <c r="GXC63" s="26"/>
      <c r="GXD63" s="26"/>
      <c r="GXE63" s="26"/>
      <c r="GXF63" s="26"/>
      <c r="GXG63" s="26"/>
      <c r="GXH63" s="26"/>
      <c r="GXI63" s="26"/>
      <c r="GXJ63" s="26"/>
      <c r="GXK63" s="26"/>
      <c r="GXL63" s="26"/>
      <c r="GXM63" s="26"/>
      <c r="GXN63" s="26"/>
      <c r="GXO63" s="26"/>
      <c r="GXP63" s="26"/>
      <c r="GXQ63" s="26"/>
      <c r="GXR63" s="26"/>
      <c r="GXS63" s="26"/>
      <c r="GXT63" s="26"/>
      <c r="GXU63" s="26"/>
      <c r="GXV63" s="26"/>
      <c r="GXW63" s="26"/>
      <c r="GXX63" s="26"/>
      <c r="GXY63" s="26"/>
      <c r="GXZ63" s="26"/>
      <c r="GYA63" s="26"/>
      <c r="GYB63" s="26"/>
      <c r="GYC63" s="26"/>
      <c r="GYD63" s="26"/>
      <c r="GYE63" s="26"/>
      <c r="GYF63" s="26"/>
      <c r="GYG63" s="26"/>
      <c r="GYH63" s="26"/>
      <c r="GYI63" s="26"/>
      <c r="GYJ63" s="26"/>
      <c r="GYK63" s="26"/>
      <c r="GYL63" s="26"/>
      <c r="GYM63" s="26"/>
      <c r="GYN63" s="26"/>
      <c r="GYO63" s="26"/>
      <c r="GYP63" s="26"/>
      <c r="GYQ63" s="26"/>
      <c r="GYR63" s="26"/>
      <c r="GYS63" s="26"/>
      <c r="GYT63" s="26"/>
      <c r="GYU63" s="26"/>
      <c r="GYV63" s="26"/>
      <c r="GYW63" s="26"/>
      <c r="GYX63" s="26"/>
      <c r="GYY63" s="26"/>
      <c r="GYZ63" s="26"/>
      <c r="GZA63" s="26"/>
      <c r="GZB63" s="26"/>
      <c r="GZC63" s="26"/>
      <c r="GZD63" s="26"/>
      <c r="GZE63" s="26"/>
      <c r="GZF63" s="26"/>
      <c r="GZG63" s="26"/>
      <c r="GZH63" s="26"/>
      <c r="GZI63" s="26"/>
      <c r="GZJ63" s="26"/>
      <c r="GZK63" s="26"/>
      <c r="GZL63" s="26"/>
      <c r="GZM63" s="26"/>
      <c r="GZN63" s="26"/>
      <c r="GZO63" s="26"/>
      <c r="GZP63" s="26"/>
      <c r="GZQ63" s="26"/>
      <c r="GZR63" s="26"/>
      <c r="GZS63" s="26"/>
      <c r="GZT63" s="26"/>
      <c r="GZU63" s="26"/>
      <c r="GZV63" s="26"/>
      <c r="GZW63" s="26"/>
      <c r="GZX63" s="26"/>
      <c r="GZY63" s="26"/>
      <c r="GZZ63" s="26"/>
      <c r="HAA63" s="26"/>
      <c r="HAB63" s="26"/>
      <c r="HAC63" s="26"/>
      <c r="HAD63" s="26"/>
      <c r="HAE63" s="26"/>
      <c r="HAF63" s="26"/>
      <c r="HAG63" s="26"/>
      <c r="HAH63" s="26"/>
      <c r="HAI63" s="26"/>
      <c r="HAJ63" s="26"/>
      <c r="HAK63" s="26"/>
      <c r="HAL63" s="26"/>
      <c r="HAM63" s="26"/>
      <c r="HAN63" s="26"/>
      <c r="HAO63" s="26"/>
      <c r="HAP63" s="26"/>
      <c r="HAQ63" s="26"/>
      <c r="HAR63" s="26"/>
      <c r="HAS63" s="26"/>
      <c r="HAT63" s="26"/>
      <c r="HAU63" s="26"/>
      <c r="HAV63" s="26"/>
      <c r="HAW63" s="26"/>
      <c r="HAX63" s="26"/>
      <c r="HAY63" s="26"/>
      <c r="HAZ63" s="26"/>
      <c r="HBA63" s="26"/>
      <c r="HBB63" s="26"/>
      <c r="HBC63" s="26"/>
      <c r="HBD63" s="26"/>
      <c r="HBE63" s="26"/>
      <c r="HBF63" s="26"/>
      <c r="HBG63" s="26"/>
      <c r="HBH63" s="26"/>
      <c r="HBI63" s="26"/>
      <c r="HBJ63" s="26"/>
      <c r="HBK63" s="26"/>
      <c r="HBL63" s="26"/>
      <c r="HBM63" s="26"/>
      <c r="HBN63" s="26"/>
      <c r="HBO63" s="26"/>
      <c r="HBP63" s="26"/>
      <c r="HBQ63" s="26"/>
      <c r="HBR63" s="26"/>
      <c r="HBS63" s="26"/>
      <c r="HBT63" s="26"/>
      <c r="HBU63" s="26"/>
      <c r="HBV63" s="26"/>
      <c r="HBW63" s="26"/>
      <c r="HBX63" s="26"/>
      <c r="HBY63" s="26"/>
      <c r="HBZ63" s="26"/>
      <c r="HCA63" s="26"/>
      <c r="HCB63" s="26"/>
      <c r="HCC63" s="26"/>
      <c r="HCD63" s="26"/>
      <c r="HCE63" s="26"/>
      <c r="HCF63" s="26"/>
      <c r="HCG63" s="26"/>
      <c r="HCH63" s="26"/>
      <c r="HCI63" s="26"/>
      <c r="HCJ63" s="26"/>
      <c r="HCK63" s="26"/>
      <c r="HCL63" s="26"/>
      <c r="HCM63" s="26"/>
      <c r="HCN63" s="26"/>
      <c r="HCO63" s="26"/>
      <c r="HCP63" s="26"/>
      <c r="HCQ63" s="26"/>
      <c r="HCR63" s="26"/>
      <c r="HCS63" s="26"/>
      <c r="HCT63" s="26"/>
      <c r="HCU63" s="26"/>
      <c r="HCV63" s="26"/>
      <c r="HCW63" s="26"/>
      <c r="HCX63" s="26"/>
      <c r="HCY63" s="26"/>
      <c r="HCZ63" s="26"/>
      <c r="HDA63" s="26"/>
      <c r="HDB63" s="26"/>
      <c r="HDC63" s="26"/>
      <c r="HDD63" s="26"/>
      <c r="HDE63" s="26"/>
      <c r="HDF63" s="26"/>
      <c r="HDG63" s="26"/>
      <c r="HDH63" s="26"/>
      <c r="HDI63" s="26"/>
      <c r="HDJ63" s="26"/>
      <c r="HDK63" s="26"/>
      <c r="HDL63" s="26"/>
      <c r="HDM63" s="26"/>
      <c r="HDN63" s="26"/>
      <c r="HDO63" s="26"/>
      <c r="HDP63" s="26"/>
      <c r="HDQ63" s="26"/>
      <c r="HDR63" s="26"/>
      <c r="HDS63" s="26"/>
      <c r="HDT63" s="26"/>
      <c r="HDU63" s="26"/>
      <c r="HDV63" s="26"/>
      <c r="HDW63" s="26"/>
      <c r="HDX63" s="26"/>
      <c r="HDY63" s="26"/>
      <c r="HDZ63" s="26"/>
      <c r="HEA63" s="26"/>
      <c r="HEB63" s="26"/>
      <c r="HEC63" s="26"/>
      <c r="HED63" s="26"/>
      <c r="HEE63" s="26"/>
      <c r="HEF63" s="26"/>
      <c r="HEG63" s="26"/>
      <c r="HEH63" s="26"/>
      <c r="HEI63" s="26"/>
      <c r="HEJ63" s="26"/>
      <c r="HEK63" s="26"/>
      <c r="HEL63" s="26"/>
      <c r="HEM63" s="26"/>
      <c r="HEN63" s="26"/>
      <c r="HEO63" s="26"/>
      <c r="HEP63" s="26"/>
      <c r="HEQ63" s="26"/>
      <c r="HER63" s="26"/>
      <c r="HES63" s="26"/>
      <c r="HET63" s="26"/>
      <c r="HEU63" s="26"/>
      <c r="HEV63" s="26"/>
      <c r="HEW63" s="26"/>
      <c r="HEX63" s="26"/>
      <c r="HEY63" s="26"/>
      <c r="HEZ63" s="26"/>
      <c r="HFA63" s="26"/>
      <c r="HFB63" s="26"/>
      <c r="HFC63" s="26"/>
      <c r="HFD63" s="26"/>
      <c r="HFE63" s="26"/>
      <c r="HFF63" s="26"/>
      <c r="HFG63" s="26"/>
      <c r="HFH63" s="26"/>
      <c r="HFI63" s="26"/>
      <c r="HFJ63" s="26"/>
      <c r="HFK63" s="26"/>
      <c r="HFL63" s="26"/>
      <c r="HFM63" s="26"/>
      <c r="HFN63" s="26"/>
      <c r="HFO63" s="26"/>
      <c r="HFP63" s="26"/>
      <c r="HFQ63" s="26"/>
      <c r="HFR63" s="26"/>
      <c r="HFS63" s="26"/>
      <c r="HFT63" s="26"/>
      <c r="HFU63" s="26"/>
      <c r="HFV63" s="26"/>
      <c r="HFW63" s="26"/>
      <c r="HFX63" s="26"/>
      <c r="HFY63" s="26"/>
      <c r="HFZ63" s="26"/>
      <c r="HGA63" s="26"/>
      <c r="HGB63" s="26"/>
      <c r="HGC63" s="26"/>
      <c r="HGD63" s="26"/>
      <c r="HGE63" s="26"/>
      <c r="HGF63" s="26"/>
      <c r="HGG63" s="26"/>
      <c r="HGH63" s="26"/>
      <c r="HGI63" s="26"/>
      <c r="HGJ63" s="26"/>
      <c r="HGK63" s="26"/>
      <c r="HGL63" s="26"/>
      <c r="HGM63" s="26"/>
      <c r="HGN63" s="26"/>
      <c r="HGO63" s="26"/>
      <c r="HGP63" s="26"/>
      <c r="HGQ63" s="26"/>
      <c r="HGR63" s="26"/>
      <c r="HGS63" s="26"/>
      <c r="HGT63" s="26"/>
      <c r="HGU63" s="26"/>
      <c r="HGV63" s="26"/>
      <c r="HGW63" s="26"/>
      <c r="HGX63" s="26"/>
      <c r="HGY63" s="26"/>
      <c r="HGZ63" s="26"/>
      <c r="HHA63" s="26"/>
      <c r="HHB63" s="26"/>
      <c r="HHC63" s="26"/>
      <c r="HHD63" s="26"/>
      <c r="HHE63" s="26"/>
      <c r="HHF63" s="26"/>
      <c r="HHG63" s="26"/>
      <c r="HHH63" s="26"/>
      <c r="HHI63" s="26"/>
      <c r="HHJ63" s="26"/>
      <c r="HHK63" s="26"/>
      <c r="HHL63" s="26"/>
      <c r="HHM63" s="26"/>
      <c r="HHN63" s="26"/>
      <c r="HHO63" s="26"/>
      <c r="HHP63" s="26"/>
      <c r="HHQ63" s="26"/>
      <c r="HHR63" s="26"/>
      <c r="HHS63" s="26"/>
      <c r="HHT63" s="26"/>
      <c r="HHU63" s="26"/>
      <c r="HHV63" s="26"/>
      <c r="HHW63" s="26"/>
      <c r="HHX63" s="26"/>
      <c r="HHY63" s="26"/>
      <c r="HHZ63" s="26"/>
      <c r="HIA63" s="26"/>
      <c r="HIB63" s="26"/>
      <c r="HIC63" s="26"/>
      <c r="HID63" s="26"/>
      <c r="HIE63" s="26"/>
      <c r="HIF63" s="26"/>
      <c r="HIG63" s="26"/>
      <c r="HIH63" s="26"/>
      <c r="HII63" s="26"/>
      <c r="HIJ63" s="26"/>
      <c r="HIK63" s="26"/>
      <c r="HIL63" s="26"/>
      <c r="HIM63" s="26"/>
      <c r="HIN63" s="26"/>
      <c r="HIO63" s="26"/>
      <c r="HIP63" s="26"/>
      <c r="HIQ63" s="26"/>
      <c r="HIR63" s="26"/>
      <c r="HIS63" s="26"/>
      <c r="HIT63" s="26"/>
      <c r="HIU63" s="26"/>
      <c r="HIV63" s="26"/>
      <c r="HIW63" s="26"/>
      <c r="HIX63" s="26"/>
      <c r="HIY63" s="26"/>
      <c r="HIZ63" s="26"/>
      <c r="HJA63" s="26"/>
      <c r="HJB63" s="26"/>
      <c r="HJC63" s="26"/>
      <c r="HJD63" s="26"/>
      <c r="HJE63" s="26"/>
      <c r="HJF63" s="26"/>
      <c r="HJG63" s="26"/>
      <c r="HJH63" s="26"/>
      <c r="HJI63" s="26"/>
      <c r="HJJ63" s="26"/>
      <c r="HJK63" s="26"/>
      <c r="HJL63" s="26"/>
      <c r="HJM63" s="26"/>
      <c r="HJN63" s="26"/>
      <c r="HJO63" s="26"/>
      <c r="HJP63" s="26"/>
      <c r="HJQ63" s="26"/>
      <c r="HJR63" s="26"/>
      <c r="HJS63" s="26"/>
      <c r="HJT63" s="26"/>
      <c r="HJU63" s="26"/>
      <c r="HJV63" s="26"/>
      <c r="HJW63" s="26"/>
      <c r="HJX63" s="26"/>
      <c r="HJY63" s="26"/>
      <c r="HJZ63" s="26"/>
      <c r="HKA63" s="26"/>
      <c r="HKB63" s="26"/>
      <c r="HKC63" s="26"/>
      <c r="HKD63" s="26"/>
      <c r="HKE63" s="26"/>
      <c r="HKF63" s="26"/>
      <c r="HKG63" s="26"/>
      <c r="HKH63" s="26"/>
      <c r="HKI63" s="26"/>
      <c r="HKJ63" s="26"/>
      <c r="HKK63" s="26"/>
      <c r="HKL63" s="26"/>
      <c r="HKM63" s="26"/>
      <c r="HKN63" s="26"/>
      <c r="HKO63" s="26"/>
      <c r="HKP63" s="26"/>
      <c r="HKQ63" s="26"/>
      <c r="HKR63" s="26"/>
      <c r="HKS63" s="26"/>
      <c r="HKT63" s="26"/>
      <c r="HKU63" s="26"/>
      <c r="HKV63" s="26"/>
      <c r="HKW63" s="26"/>
      <c r="HKX63" s="26"/>
      <c r="HKY63" s="26"/>
      <c r="HKZ63" s="26"/>
      <c r="HLA63" s="26"/>
      <c r="HLB63" s="26"/>
      <c r="HLC63" s="26"/>
      <c r="HLD63" s="26"/>
      <c r="HLE63" s="26"/>
      <c r="HLF63" s="26"/>
      <c r="HLG63" s="26"/>
      <c r="HLH63" s="26"/>
      <c r="HLI63" s="26"/>
      <c r="HLJ63" s="26"/>
      <c r="HLK63" s="26"/>
      <c r="HLL63" s="26"/>
      <c r="HLM63" s="26"/>
      <c r="HLN63" s="26"/>
      <c r="HLO63" s="26"/>
      <c r="HLP63" s="26"/>
      <c r="HLQ63" s="26"/>
      <c r="HLR63" s="26"/>
      <c r="HLS63" s="26"/>
      <c r="HLT63" s="26"/>
      <c r="HLU63" s="26"/>
      <c r="HLV63" s="26"/>
      <c r="HLW63" s="26"/>
      <c r="HLX63" s="26"/>
      <c r="HLY63" s="26"/>
      <c r="HLZ63" s="26"/>
      <c r="HMA63" s="26"/>
      <c r="HMB63" s="26"/>
      <c r="HMC63" s="26"/>
      <c r="HMD63" s="26"/>
      <c r="HME63" s="26"/>
      <c r="HMF63" s="26"/>
      <c r="HMG63" s="26"/>
      <c r="HMH63" s="26"/>
      <c r="HMI63" s="26"/>
      <c r="HMJ63" s="26"/>
      <c r="HMK63" s="26"/>
      <c r="HML63" s="26"/>
      <c r="HMM63" s="26"/>
      <c r="HMN63" s="26"/>
      <c r="HMO63" s="26"/>
      <c r="HMP63" s="26"/>
      <c r="HMQ63" s="26"/>
      <c r="HMR63" s="26"/>
      <c r="HMS63" s="26"/>
      <c r="HMT63" s="26"/>
      <c r="HMU63" s="26"/>
      <c r="HMV63" s="26"/>
      <c r="HMW63" s="26"/>
      <c r="HMX63" s="26"/>
      <c r="HMY63" s="26"/>
      <c r="HMZ63" s="26"/>
      <c r="HNA63" s="26"/>
      <c r="HNB63" s="26"/>
      <c r="HNC63" s="26"/>
      <c r="HND63" s="26"/>
      <c r="HNE63" s="26"/>
      <c r="HNF63" s="26"/>
      <c r="HNG63" s="26"/>
      <c r="HNH63" s="26"/>
      <c r="HNI63" s="26"/>
      <c r="HNJ63" s="26"/>
      <c r="HNK63" s="26"/>
      <c r="HNL63" s="26"/>
      <c r="HNM63" s="26"/>
      <c r="HNN63" s="26"/>
      <c r="HNO63" s="26"/>
      <c r="HNP63" s="26"/>
      <c r="HNQ63" s="26"/>
      <c r="HNR63" s="26"/>
      <c r="HNS63" s="26"/>
      <c r="HNT63" s="26"/>
      <c r="HNU63" s="26"/>
      <c r="HNV63" s="26"/>
      <c r="HNW63" s="26"/>
      <c r="HNX63" s="26"/>
      <c r="HNY63" s="26"/>
      <c r="HNZ63" s="26"/>
      <c r="HOA63" s="26"/>
      <c r="HOB63" s="26"/>
      <c r="HOC63" s="26"/>
      <c r="HOD63" s="26"/>
      <c r="HOE63" s="26"/>
      <c r="HOF63" s="26"/>
      <c r="HOG63" s="26"/>
      <c r="HOH63" s="26"/>
      <c r="HOI63" s="26"/>
      <c r="HOJ63" s="26"/>
      <c r="HOK63" s="26"/>
      <c r="HOL63" s="26"/>
      <c r="HOM63" s="26"/>
      <c r="HON63" s="26"/>
      <c r="HOO63" s="26"/>
      <c r="HOP63" s="26"/>
      <c r="HOQ63" s="26"/>
      <c r="HOR63" s="26"/>
      <c r="HOS63" s="26"/>
      <c r="HOT63" s="26"/>
      <c r="HOU63" s="26"/>
      <c r="HOV63" s="26"/>
      <c r="HOW63" s="26"/>
      <c r="HOX63" s="26"/>
      <c r="HOY63" s="26"/>
      <c r="HOZ63" s="26"/>
      <c r="HPA63" s="26"/>
      <c r="HPB63" s="26"/>
      <c r="HPC63" s="26"/>
      <c r="HPD63" s="26"/>
      <c r="HPE63" s="26"/>
      <c r="HPF63" s="26"/>
      <c r="HPG63" s="26"/>
      <c r="HPH63" s="26"/>
      <c r="HPI63" s="26"/>
      <c r="HPJ63" s="26"/>
      <c r="HPK63" s="26"/>
      <c r="HPL63" s="26"/>
      <c r="HPM63" s="26"/>
      <c r="HPN63" s="26"/>
      <c r="HPO63" s="26"/>
      <c r="HPP63" s="26"/>
      <c r="HPQ63" s="26"/>
      <c r="HPR63" s="26"/>
      <c r="HPS63" s="26"/>
      <c r="HPT63" s="26"/>
      <c r="HPU63" s="26"/>
      <c r="HPV63" s="26"/>
      <c r="HPW63" s="26"/>
      <c r="HPX63" s="26"/>
      <c r="HPY63" s="26"/>
      <c r="HPZ63" s="26"/>
      <c r="HQA63" s="26"/>
      <c r="HQB63" s="26"/>
      <c r="HQC63" s="26"/>
      <c r="HQD63" s="26"/>
      <c r="HQE63" s="26"/>
      <c r="HQF63" s="26"/>
      <c r="HQG63" s="26"/>
      <c r="HQH63" s="26"/>
      <c r="HQI63" s="26"/>
      <c r="HQJ63" s="26"/>
      <c r="HQK63" s="26"/>
      <c r="HQL63" s="26"/>
      <c r="HQM63" s="26"/>
      <c r="HQN63" s="26"/>
      <c r="HQO63" s="26"/>
      <c r="HQP63" s="26"/>
      <c r="HQQ63" s="26"/>
      <c r="HQR63" s="26"/>
      <c r="HQS63" s="26"/>
      <c r="HQT63" s="26"/>
      <c r="HQU63" s="26"/>
      <c r="HQV63" s="26"/>
      <c r="HQW63" s="26"/>
      <c r="HQX63" s="26"/>
      <c r="HQY63" s="26"/>
      <c r="HQZ63" s="26"/>
      <c r="HRA63" s="26"/>
      <c r="HRB63" s="26"/>
      <c r="HRC63" s="26"/>
      <c r="HRD63" s="26"/>
      <c r="HRE63" s="26"/>
      <c r="HRF63" s="26"/>
      <c r="HRG63" s="26"/>
      <c r="HRH63" s="26"/>
      <c r="HRI63" s="26"/>
      <c r="HRJ63" s="26"/>
      <c r="HRK63" s="26"/>
      <c r="HRL63" s="26"/>
      <c r="HRM63" s="26"/>
      <c r="HRN63" s="26"/>
      <c r="HRO63" s="26"/>
      <c r="HRP63" s="26"/>
      <c r="HRQ63" s="26"/>
      <c r="HRR63" s="26"/>
      <c r="HRS63" s="26"/>
      <c r="HRT63" s="26"/>
      <c r="HRU63" s="26"/>
      <c r="HRV63" s="26"/>
      <c r="HRW63" s="26"/>
      <c r="HRX63" s="26"/>
      <c r="HRY63" s="26"/>
      <c r="HRZ63" s="26"/>
      <c r="HSA63" s="26"/>
      <c r="HSB63" s="26"/>
      <c r="HSC63" s="26"/>
      <c r="HSD63" s="26"/>
      <c r="HSE63" s="26"/>
      <c r="HSF63" s="26"/>
      <c r="HSG63" s="26"/>
      <c r="HSH63" s="26"/>
      <c r="HSI63" s="26"/>
      <c r="HSJ63" s="26"/>
      <c r="HSK63" s="26"/>
      <c r="HSL63" s="26"/>
      <c r="HSM63" s="26"/>
      <c r="HSN63" s="26"/>
      <c r="HSO63" s="26"/>
      <c r="HSP63" s="26"/>
      <c r="HSQ63" s="26"/>
      <c r="HSR63" s="26"/>
      <c r="HSS63" s="26"/>
      <c r="HST63" s="26"/>
      <c r="HSU63" s="26"/>
      <c r="HSV63" s="26"/>
      <c r="HSW63" s="26"/>
      <c r="HSX63" s="26"/>
      <c r="HSY63" s="26"/>
      <c r="HSZ63" s="26"/>
      <c r="HTA63" s="26"/>
      <c r="HTB63" s="26"/>
      <c r="HTC63" s="26"/>
      <c r="HTD63" s="26"/>
      <c r="HTE63" s="26"/>
      <c r="HTF63" s="26"/>
      <c r="HTG63" s="26"/>
      <c r="HTH63" s="26"/>
      <c r="HTI63" s="26"/>
      <c r="HTJ63" s="26"/>
      <c r="HTK63" s="26"/>
      <c r="HTL63" s="26"/>
      <c r="HTM63" s="26"/>
      <c r="HTN63" s="26"/>
      <c r="HTO63" s="26"/>
      <c r="HTP63" s="26"/>
      <c r="HTQ63" s="26"/>
      <c r="HTR63" s="26"/>
      <c r="HTS63" s="26"/>
      <c r="HTT63" s="26"/>
      <c r="HTU63" s="26"/>
      <c r="HTV63" s="26"/>
      <c r="HTW63" s="26"/>
      <c r="HTX63" s="26"/>
      <c r="HTY63" s="26"/>
      <c r="HTZ63" s="26"/>
      <c r="HUA63" s="26"/>
      <c r="HUB63" s="26"/>
      <c r="HUC63" s="26"/>
      <c r="HUD63" s="26"/>
      <c r="HUE63" s="26"/>
      <c r="HUF63" s="26"/>
      <c r="HUG63" s="26"/>
      <c r="HUH63" s="26"/>
      <c r="HUI63" s="26"/>
      <c r="HUJ63" s="26"/>
      <c r="HUK63" s="26"/>
      <c r="HUL63" s="26"/>
      <c r="HUM63" s="26"/>
      <c r="HUN63" s="26"/>
      <c r="HUO63" s="26"/>
      <c r="HUP63" s="26"/>
      <c r="HUQ63" s="26"/>
      <c r="HUR63" s="26"/>
      <c r="HUS63" s="26"/>
      <c r="HUT63" s="26"/>
      <c r="HUU63" s="26"/>
      <c r="HUV63" s="26"/>
      <c r="HUW63" s="26"/>
      <c r="HUX63" s="26"/>
      <c r="HUY63" s="26"/>
      <c r="HUZ63" s="26"/>
      <c r="HVA63" s="26"/>
      <c r="HVB63" s="26"/>
      <c r="HVC63" s="26"/>
      <c r="HVD63" s="26"/>
      <c r="HVE63" s="26"/>
      <c r="HVF63" s="26"/>
      <c r="HVG63" s="26"/>
      <c r="HVH63" s="26"/>
      <c r="HVI63" s="26"/>
      <c r="HVJ63" s="26"/>
      <c r="HVK63" s="26"/>
      <c r="HVL63" s="26"/>
      <c r="HVM63" s="26"/>
      <c r="HVN63" s="26"/>
      <c r="HVO63" s="26"/>
      <c r="HVP63" s="26"/>
      <c r="HVQ63" s="26"/>
      <c r="HVR63" s="26"/>
      <c r="HVS63" s="26"/>
      <c r="HVT63" s="26"/>
      <c r="HVU63" s="26"/>
      <c r="HVV63" s="26"/>
      <c r="HVW63" s="26"/>
      <c r="HVX63" s="26"/>
      <c r="HVY63" s="26"/>
      <c r="HVZ63" s="26"/>
      <c r="HWA63" s="26"/>
      <c r="HWB63" s="26"/>
      <c r="HWC63" s="26"/>
      <c r="HWD63" s="26"/>
      <c r="HWE63" s="26"/>
      <c r="HWF63" s="26"/>
      <c r="HWG63" s="26"/>
      <c r="HWH63" s="26"/>
      <c r="HWI63" s="26"/>
      <c r="HWJ63" s="26"/>
      <c r="HWK63" s="26"/>
      <c r="HWL63" s="26"/>
      <c r="HWM63" s="26"/>
      <c r="HWN63" s="26"/>
      <c r="HWO63" s="26"/>
      <c r="HWP63" s="26"/>
      <c r="HWQ63" s="26"/>
      <c r="HWR63" s="26"/>
      <c r="HWS63" s="26"/>
      <c r="HWT63" s="26"/>
      <c r="HWU63" s="26"/>
      <c r="HWV63" s="26"/>
      <c r="HWW63" s="26"/>
      <c r="HWX63" s="26"/>
      <c r="HWY63" s="26"/>
      <c r="HWZ63" s="26"/>
      <c r="HXA63" s="26"/>
      <c r="HXB63" s="26"/>
      <c r="HXC63" s="26"/>
      <c r="HXD63" s="26"/>
      <c r="HXE63" s="26"/>
      <c r="HXF63" s="26"/>
      <c r="HXG63" s="26"/>
      <c r="HXH63" s="26"/>
      <c r="HXI63" s="26"/>
      <c r="HXJ63" s="26"/>
      <c r="HXK63" s="26"/>
      <c r="HXL63" s="26"/>
      <c r="HXM63" s="26"/>
      <c r="HXN63" s="26"/>
      <c r="HXO63" s="26"/>
      <c r="HXP63" s="26"/>
      <c r="HXQ63" s="26"/>
      <c r="HXR63" s="26"/>
      <c r="HXS63" s="26"/>
      <c r="HXT63" s="26"/>
      <c r="HXU63" s="26"/>
      <c r="HXV63" s="26"/>
      <c r="HXW63" s="26"/>
      <c r="HXX63" s="26"/>
      <c r="HXY63" s="26"/>
      <c r="HXZ63" s="26"/>
      <c r="HYA63" s="26"/>
      <c r="HYB63" s="26"/>
      <c r="HYC63" s="26"/>
      <c r="HYD63" s="26"/>
      <c r="HYE63" s="26"/>
      <c r="HYF63" s="26"/>
      <c r="HYG63" s="26"/>
      <c r="HYH63" s="26"/>
      <c r="HYI63" s="26"/>
      <c r="HYJ63" s="26"/>
      <c r="HYK63" s="26"/>
      <c r="HYL63" s="26"/>
      <c r="HYM63" s="26"/>
      <c r="HYN63" s="26"/>
      <c r="HYO63" s="26"/>
      <c r="HYP63" s="26"/>
      <c r="HYQ63" s="26"/>
      <c r="HYR63" s="26"/>
      <c r="HYS63" s="26"/>
      <c r="HYT63" s="26"/>
      <c r="HYU63" s="26"/>
      <c r="HYV63" s="26"/>
      <c r="HYW63" s="26"/>
      <c r="HYX63" s="26"/>
      <c r="HYY63" s="26"/>
      <c r="HYZ63" s="26"/>
      <c r="HZA63" s="26"/>
      <c r="HZB63" s="26"/>
      <c r="HZC63" s="26"/>
      <c r="HZD63" s="26"/>
      <c r="HZE63" s="26"/>
      <c r="HZF63" s="26"/>
      <c r="HZG63" s="26"/>
      <c r="HZH63" s="26"/>
      <c r="HZI63" s="26"/>
      <c r="HZJ63" s="26"/>
      <c r="HZK63" s="26"/>
      <c r="HZL63" s="26"/>
      <c r="HZM63" s="26"/>
      <c r="HZN63" s="26"/>
      <c r="HZO63" s="26"/>
      <c r="HZP63" s="26"/>
      <c r="HZQ63" s="26"/>
      <c r="HZR63" s="26"/>
      <c r="HZS63" s="26"/>
      <c r="HZT63" s="26"/>
      <c r="HZU63" s="26"/>
      <c r="HZV63" s="26"/>
      <c r="HZW63" s="26"/>
      <c r="HZX63" s="26"/>
      <c r="HZY63" s="26"/>
      <c r="HZZ63" s="26"/>
      <c r="IAA63" s="26"/>
      <c r="IAB63" s="26"/>
      <c r="IAC63" s="26"/>
      <c r="IAD63" s="26"/>
      <c r="IAE63" s="26"/>
      <c r="IAF63" s="26"/>
      <c r="IAG63" s="26"/>
      <c r="IAH63" s="26"/>
      <c r="IAI63" s="26"/>
      <c r="IAJ63" s="26"/>
      <c r="IAK63" s="26"/>
      <c r="IAL63" s="26"/>
      <c r="IAM63" s="26"/>
      <c r="IAN63" s="26"/>
      <c r="IAO63" s="26"/>
      <c r="IAP63" s="26"/>
      <c r="IAQ63" s="26"/>
      <c r="IAR63" s="26"/>
      <c r="IAS63" s="26"/>
      <c r="IAT63" s="26"/>
      <c r="IAU63" s="26"/>
      <c r="IAV63" s="26"/>
      <c r="IAW63" s="26"/>
      <c r="IAX63" s="26"/>
      <c r="IAY63" s="26"/>
      <c r="IAZ63" s="26"/>
      <c r="IBA63" s="26"/>
      <c r="IBB63" s="26"/>
      <c r="IBC63" s="26"/>
      <c r="IBD63" s="26"/>
      <c r="IBE63" s="26"/>
      <c r="IBF63" s="26"/>
      <c r="IBG63" s="26"/>
      <c r="IBH63" s="26"/>
      <c r="IBI63" s="26"/>
      <c r="IBJ63" s="26"/>
      <c r="IBK63" s="26"/>
      <c r="IBL63" s="26"/>
      <c r="IBM63" s="26"/>
      <c r="IBN63" s="26"/>
      <c r="IBO63" s="26"/>
      <c r="IBP63" s="26"/>
      <c r="IBQ63" s="26"/>
      <c r="IBR63" s="26"/>
      <c r="IBS63" s="26"/>
      <c r="IBT63" s="26"/>
      <c r="IBU63" s="26"/>
      <c r="IBV63" s="26"/>
      <c r="IBW63" s="26"/>
      <c r="IBX63" s="26"/>
      <c r="IBY63" s="26"/>
      <c r="IBZ63" s="26"/>
      <c r="ICA63" s="26"/>
      <c r="ICB63" s="26"/>
      <c r="ICC63" s="26"/>
      <c r="ICD63" s="26"/>
      <c r="ICE63" s="26"/>
      <c r="ICF63" s="26"/>
      <c r="ICG63" s="26"/>
      <c r="ICH63" s="26"/>
      <c r="ICI63" s="26"/>
      <c r="ICJ63" s="26"/>
      <c r="ICK63" s="26"/>
      <c r="ICL63" s="26"/>
      <c r="ICM63" s="26"/>
      <c r="ICN63" s="26"/>
      <c r="ICO63" s="26"/>
      <c r="ICP63" s="26"/>
      <c r="ICQ63" s="26"/>
      <c r="ICR63" s="26"/>
      <c r="ICS63" s="26"/>
      <c r="ICT63" s="26"/>
      <c r="ICU63" s="26"/>
      <c r="ICV63" s="26"/>
      <c r="ICW63" s="26"/>
      <c r="ICX63" s="26"/>
      <c r="ICY63" s="26"/>
      <c r="ICZ63" s="26"/>
      <c r="IDA63" s="26"/>
      <c r="IDB63" s="26"/>
      <c r="IDC63" s="26"/>
      <c r="IDD63" s="26"/>
      <c r="IDE63" s="26"/>
      <c r="IDF63" s="26"/>
      <c r="IDG63" s="26"/>
      <c r="IDH63" s="26"/>
      <c r="IDI63" s="26"/>
      <c r="IDJ63" s="26"/>
      <c r="IDK63" s="26"/>
      <c r="IDL63" s="26"/>
      <c r="IDM63" s="26"/>
      <c r="IDN63" s="26"/>
      <c r="IDO63" s="26"/>
      <c r="IDP63" s="26"/>
      <c r="IDQ63" s="26"/>
      <c r="IDR63" s="26"/>
      <c r="IDS63" s="26"/>
      <c r="IDT63" s="26"/>
      <c r="IDU63" s="26"/>
      <c r="IDV63" s="26"/>
      <c r="IDW63" s="26"/>
      <c r="IDX63" s="26"/>
      <c r="IDY63" s="26"/>
      <c r="IDZ63" s="26"/>
      <c r="IEA63" s="26"/>
      <c r="IEB63" s="26"/>
      <c r="IEC63" s="26"/>
      <c r="IED63" s="26"/>
      <c r="IEE63" s="26"/>
      <c r="IEF63" s="26"/>
      <c r="IEG63" s="26"/>
      <c r="IEH63" s="26"/>
      <c r="IEI63" s="26"/>
      <c r="IEJ63" s="26"/>
      <c r="IEK63" s="26"/>
      <c r="IEL63" s="26"/>
      <c r="IEM63" s="26"/>
      <c r="IEN63" s="26"/>
      <c r="IEO63" s="26"/>
      <c r="IEP63" s="26"/>
      <c r="IEQ63" s="26"/>
      <c r="IER63" s="26"/>
      <c r="IES63" s="26"/>
      <c r="IET63" s="26"/>
      <c r="IEU63" s="26"/>
      <c r="IEV63" s="26"/>
      <c r="IEW63" s="26"/>
      <c r="IEX63" s="26"/>
      <c r="IEY63" s="26"/>
      <c r="IEZ63" s="26"/>
      <c r="IFA63" s="26"/>
      <c r="IFB63" s="26"/>
      <c r="IFC63" s="26"/>
      <c r="IFD63" s="26"/>
      <c r="IFE63" s="26"/>
      <c r="IFF63" s="26"/>
      <c r="IFG63" s="26"/>
      <c r="IFH63" s="26"/>
      <c r="IFI63" s="26"/>
      <c r="IFJ63" s="26"/>
      <c r="IFK63" s="26"/>
      <c r="IFL63" s="26"/>
      <c r="IFM63" s="26"/>
      <c r="IFN63" s="26"/>
      <c r="IFO63" s="26"/>
      <c r="IFP63" s="26"/>
      <c r="IFQ63" s="26"/>
      <c r="IFR63" s="26"/>
      <c r="IFS63" s="26"/>
      <c r="IFT63" s="26"/>
      <c r="IFU63" s="26"/>
      <c r="IFV63" s="26"/>
      <c r="IFW63" s="26"/>
      <c r="IFX63" s="26"/>
      <c r="IFY63" s="26"/>
      <c r="IFZ63" s="26"/>
      <c r="IGA63" s="26"/>
      <c r="IGB63" s="26"/>
      <c r="IGC63" s="26"/>
      <c r="IGD63" s="26"/>
      <c r="IGE63" s="26"/>
      <c r="IGF63" s="26"/>
      <c r="IGG63" s="26"/>
      <c r="IGH63" s="26"/>
      <c r="IGI63" s="26"/>
      <c r="IGJ63" s="26"/>
      <c r="IGK63" s="26"/>
      <c r="IGL63" s="26"/>
      <c r="IGM63" s="26"/>
      <c r="IGN63" s="26"/>
      <c r="IGO63" s="26"/>
      <c r="IGP63" s="26"/>
      <c r="IGQ63" s="26"/>
      <c r="IGR63" s="26"/>
      <c r="IGS63" s="26"/>
      <c r="IGT63" s="26"/>
      <c r="IGU63" s="26"/>
      <c r="IGV63" s="26"/>
      <c r="IGW63" s="26"/>
      <c r="IGX63" s="26"/>
      <c r="IGY63" s="26"/>
      <c r="IGZ63" s="26"/>
      <c r="IHA63" s="26"/>
      <c r="IHB63" s="26"/>
      <c r="IHC63" s="26"/>
      <c r="IHD63" s="26"/>
      <c r="IHE63" s="26"/>
      <c r="IHF63" s="26"/>
      <c r="IHG63" s="26"/>
      <c r="IHH63" s="26"/>
      <c r="IHI63" s="26"/>
      <c r="IHJ63" s="26"/>
      <c r="IHK63" s="26"/>
      <c r="IHL63" s="26"/>
      <c r="IHM63" s="26"/>
      <c r="IHN63" s="26"/>
      <c r="IHO63" s="26"/>
      <c r="IHP63" s="26"/>
      <c r="IHQ63" s="26"/>
      <c r="IHR63" s="26"/>
      <c r="IHS63" s="26"/>
      <c r="IHT63" s="26"/>
      <c r="IHU63" s="26"/>
      <c r="IHV63" s="26"/>
      <c r="IHW63" s="26"/>
      <c r="IHX63" s="26"/>
      <c r="IHY63" s="26"/>
      <c r="IHZ63" s="26"/>
      <c r="IIA63" s="26"/>
      <c r="IIB63" s="26"/>
      <c r="IIC63" s="26"/>
      <c r="IID63" s="26"/>
      <c r="IIE63" s="26"/>
      <c r="IIF63" s="26"/>
      <c r="IIG63" s="26"/>
      <c r="IIH63" s="26"/>
      <c r="III63" s="26"/>
      <c r="IIJ63" s="26"/>
      <c r="IIK63" s="26"/>
      <c r="IIL63" s="26"/>
      <c r="IIM63" s="26"/>
      <c r="IIN63" s="26"/>
      <c r="IIO63" s="26"/>
      <c r="IIP63" s="26"/>
      <c r="IIQ63" s="26"/>
      <c r="IIR63" s="26"/>
      <c r="IIS63" s="26"/>
      <c r="IIT63" s="26"/>
      <c r="IIU63" s="26"/>
      <c r="IIV63" s="26"/>
      <c r="IIW63" s="26"/>
      <c r="IIX63" s="26"/>
      <c r="IIY63" s="26"/>
      <c r="IIZ63" s="26"/>
      <c r="IJA63" s="26"/>
      <c r="IJB63" s="26"/>
      <c r="IJC63" s="26"/>
      <c r="IJD63" s="26"/>
      <c r="IJE63" s="26"/>
      <c r="IJF63" s="26"/>
      <c r="IJG63" s="26"/>
      <c r="IJH63" s="26"/>
      <c r="IJI63" s="26"/>
      <c r="IJJ63" s="26"/>
      <c r="IJK63" s="26"/>
      <c r="IJL63" s="26"/>
      <c r="IJM63" s="26"/>
      <c r="IJN63" s="26"/>
      <c r="IJO63" s="26"/>
      <c r="IJP63" s="26"/>
      <c r="IJQ63" s="26"/>
      <c r="IJR63" s="26"/>
      <c r="IJS63" s="26"/>
      <c r="IJT63" s="26"/>
      <c r="IJU63" s="26"/>
      <c r="IJV63" s="26"/>
      <c r="IJW63" s="26"/>
      <c r="IJX63" s="26"/>
      <c r="IJY63" s="26"/>
      <c r="IJZ63" s="26"/>
      <c r="IKA63" s="26"/>
      <c r="IKB63" s="26"/>
      <c r="IKC63" s="26"/>
      <c r="IKD63" s="26"/>
      <c r="IKE63" s="26"/>
      <c r="IKF63" s="26"/>
      <c r="IKG63" s="26"/>
      <c r="IKH63" s="26"/>
      <c r="IKI63" s="26"/>
      <c r="IKJ63" s="26"/>
      <c r="IKK63" s="26"/>
      <c r="IKL63" s="26"/>
      <c r="IKM63" s="26"/>
      <c r="IKN63" s="26"/>
      <c r="IKO63" s="26"/>
      <c r="IKP63" s="26"/>
      <c r="IKQ63" s="26"/>
      <c r="IKR63" s="26"/>
      <c r="IKS63" s="26"/>
      <c r="IKT63" s="26"/>
      <c r="IKU63" s="26"/>
      <c r="IKV63" s="26"/>
      <c r="IKW63" s="26"/>
      <c r="IKX63" s="26"/>
      <c r="IKY63" s="26"/>
      <c r="IKZ63" s="26"/>
      <c r="ILA63" s="26"/>
      <c r="ILB63" s="26"/>
      <c r="ILC63" s="26"/>
      <c r="ILD63" s="26"/>
      <c r="ILE63" s="26"/>
      <c r="ILF63" s="26"/>
      <c r="ILG63" s="26"/>
      <c r="ILH63" s="26"/>
      <c r="ILI63" s="26"/>
      <c r="ILJ63" s="26"/>
      <c r="ILK63" s="26"/>
      <c r="ILL63" s="26"/>
      <c r="ILM63" s="26"/>
      <c r="ILN63" s="26"/>
      <c r="ILO63" s="26"/>
      <c r="ILP63" s="26"/>
      <c r="ILQ63" s="26"/>
      <c r="ILR63" s="26"/>
      <c r="ILS63" s="26"/>
      <c r="ILT63" s="26"/>
      <c r="ILU63" s="26"/>
      <c r="ILV63" s="26"/>
      <c r="ILW63" s="26"/>
      <c r="ILX63" s="26"/>
      <c r="ILY63" s="26"/>
      <c r="ILZ63" s="26"/>
      <c r="IMA63" s="26"/>
      <c r="IMB63" s="26"/>
      <c r="IMC63" s="26"/>
      <c r="IMD63" s="26"/>
      <c r="IME63" s="26"/>
      <c r="IMF63" s="26"/>
      <c r="IMG63" s="26"/>
      <c r="IMH63" s="26"/>
      <c r="IMI63" s="26"/>
      <c r="IMJ63" s="26"/>
      <c r="IMK63" s="26"/>
      <c r="IML63" s="26"/>
      <c r="IMM63" s="26"/>
      <c r="IMN63" s="26"/>
      <c r="IMO63" s="26"/>
      <c r="IMP63" s="26"/>
      <c r="IMQ63" s="26"/>
      <c r="IMR63" s="26"/>
      <c r="IMS63" s="26"/>
      <c r="IMT63" s="26"/>
      <c r="IMU63" s="26"/>
      <c r="IMV63" s="26"/>
      <c r="IMW63" s="26"/>
      <c r="IMX63" s="26"/>
      <c r="IMY63" s="26"/>
      <c r="IMZ63" s="26"/>
      <c r="INA63" s="26"/>
      <c r="INB63" s="26"/>
      <c r="INC63" s="26"/>
      <c r="IND63" s="26"/>
      <c r="INE63" s="26"/>
      <c r="INF63" s="26"/>
      <c r="ING63" s="26"/>
      <c r="INH63" s="26"/>
      <c r="INI63" s="26"/>
      <c r="INJ63" s="26"/>
      <c r="INK63" s="26"/>
      <c r="INL63" s="26"/>
      <c r="INM63" s="26"/>
      <c r="INN63" s="26"/>
      <c r="INO63" s="26"/>
      <c r="INP63" s="26"/>
      <c r="INQ63" s="26"/>
      <c r="INR63" s="26"/>
      <c r="INS63" s="26"/>
      <c r="INT63" s="26"/>
      <c r="INU63" s="26"/>
      <c r="INV63" s="26"/>
      <c r="INW63" s="26"/>
      <c r="INX63" s="26"/>
      <c r="INY63" s="26"/>
      <c r="INZ63" s="26"/>
      <c r="IOA63" s="26"/>
      <c r="IOB63" s="26"/>
      <c r="IOC63" s="26"/>
      <c r="IOD63" s="26"/>
      <c r="IOE63" s="26"/>
      <c r="IOF63" s="26"/>
      <c r="IOG63" s="26"/>
      <c r="IOH63" s="26"/>
      <c r="IOI63" s="26"/>
      <c r="IOJ63" s="26"/>
      <c r="IOK63" s="26"/>
      <c r="IOL63" s="26"/>
      <c r="IOM63" s="26"/>
      <c r="ION63" s="26"/>
      <c r="IOO63" s="26"/>
      <c r="IOP63" s="26"/>
      <c r="IOQ63" s="26"/>
      <c r="IOR63" s="26"/>
      <c r="IOS63" s="26"/>
      <c r="IOT63" s="26"/>
      <c r="IOU63" s="26"/>
      <c r="IOV63" s="26"/>
      <c r="IOW63" s="26"/>
      <c r="IOX63" s="26"/>
      <c r="IOY63" s="26"/>
      <c r="IOZ63" s="26"/>
      <c r="IPA63" s="26"/>
      <c r="IPB63" s="26"/>
      <c r="IPC63" s="26"/>
      <c r="IPD63" s="26"/>
      <c r="IPE63" s="26"/>
      <c r="IPF63" s="26"/>
      <c r="IPG63" s="26"/>
      <c r="IPH63" s="26"/>
      <c r="IPI63" s="26"/>
      <c r="IPJ63" s="26"/>
      <c r="IPK63" s="26"/>
      <c r="IPL63" s="26"/>
      <c r="IPM63" s="26"/>
      <c r="IPN63" s="26"/>
      <c r="IPO63" s="26"/>
      <c r="IPP63" s="26"/>
      <c r="IPQ63" s="26"/>
      <c r="IPR63" s="26"/>
      <c r="IPS63" s="26"/>
      <c r="IPT63" s="26"/>
      <c r="IPU63" s="26"/>
      <c r="IPV63" s="26"/>
      <c r="IPW63" s="26"/>
      <c r="IPX63" s="26"/>
      <c r="IPY63" s="26"/>
      <c r="IPZ63" s="26"/>
      <c r="IQA63" s="26"/>
      <c r="IQB63" s="26"/>
      <c r="IQC63" s="26"/>
      <c r="IQD63" s="26"/>
      <c r="IQE63" s="26"/>
      <c r="IQF63" s="26"/>
      <c r="IQG63" s="26"/>
      <c r="IQH63" s="26"/>
      <c r="IQI63" s="26"/>
      <c r="IQJ63" s="26"/>
      <c r="IQK63" s="26"/>
      <c r="IQL63" s="26"/>
      <c r="IQM63" s="26"/>
      <c r="IQN63" s="26"/>
      <c r="IQO63" s="26"/>
      <c r="IQP63" s="26"/>
      <c r="IQQ63" s="26"/>
      <c r="IQR63" s="26"/>
      <c r="IQS63" s="26"/>
      <c r="IQT63" s="26"/>
      <c r="IQU63" s="26"/>
      <c r="IQV63" s="26"/>
      <c r="IQW63" s="26"/>
      <c r="IQX63" s="26"/>
      <c r="IQY63" s="26"/>
      <c r="IQZ63" s="26"/>
      <c r="IRA63" s="26"/>
      <c r="IRB63" s="26"/>
      <c r="IRC63" s="26"/>
      <c r="IRD63" s="26"/>
      <c r="IRE63" s="26"/>
      <c r="IRF63" s="26"/>
      <c r="IRG63" s="26"/>
      <c r="IRH63" s="26"/>
      <c r="IRI63" s="26"/>
      <c r="IRJ63" s="26"/>
      <c r="IRK63" s="26"/>
      <c r="IRL63" s="26"/>
      <c r="IRM63" s="26"/>
      <c r="IRN63" s="26"/>
      <c r="IRO63" s="26"/>
      <c r="IRP63" s="26"/>
      <c r="IRQ63" s="26"/>
      <c r="IRR63" s="26"/>
      <c r="IRS63" s="26"/>
      <c r="IRT63" s="26"/>
      <c r="IRU63" s="26"/>
      <c r="IRV63" s="26"/>
      <c r="IRW63" s="26"/>
      <c r="IRX63" s="26"/>
      <c r="IRY63" s="26"/>
      <c r="IRZ63" s="26"/>
      <c r="ISA63" s="26"/>
      <c r="ISB63" s="26"/>
      <c r="ISC63" s="26"/>
      <c r="ISD63" s="26"/>
      <c r="ISE63" s="26"/>
      <c r="ISF63" s="26"/>
      <c r="ISG63" s="26"/>
      <c r="ISH63" s="26"/>
      <c r="ISI63" s="26"/>
      <c r="ISJ63" s="26"/>
      <c r="ISK63" s="26"/>
      <c r="ISL63" s="26"/>
      <c r="ISM63" s="26"/>
      <c r="ISN63" s="26"/>
      <c r="ISO63" s="26"/>
      <c r="ISP63" s="26"/>
      <c r="ISQ63" s="26"/>
      <c r="ISR63" s="26"/>
      <c r="ISS63" s="26"/>
      <c r="IST63" s="26"/>
      <c r="ISU63" s="26"/>
      <c r="ISV63" s="26"/>
      <c r="ISW63" s="26"/>
      <c r="ISX63" s="26"/>
      <c r="ISY63" s="26"/>
      <c r="ISZ63" s="26"/>
      <c r="ITA63" s="26"/>
      <c r="ITB63" s="26"/>
      <c r="ITC63" s="26"/>
      <c r="ITD63" s="26"/>
      <c r="ITE63" s="26"/>
      <c r="ITF63" s="26"/>
      <c r="ITG63" s="26"/>
      <c r="ITH63" s="26"/>
      <c r="ITI63" s="26"/>
      <c r="ITJ63" s="26"/>
      <c r="ITK63" s="26"/>
      <c r="ITL63" s="26"/>
      <c r="ITM63" s="26"/>
      <c r="ITN63" s="26"/>
      <c r="ITO63" s="26"/>
      <c r="ITP63" s="26"/>
      <c r="ITQ63" s="26"/>
      <c r="ITR63" s="26"/>
      <c r="ITS63" s="26"/>
      <c r="ITT63" s="26"/>
      <c r="ITU63" s="26"/>
      <c r="ITV63" s="26"/>
      <c r="ITW63" s="26"/>
      <c r="ITX63" s="26"/>
      <c r="ITY63" s="26"/>
      <c r="ITZ63" s="26"/>
      <c r="IUA63" s="26"/>
      <c r="IUB63" s="26"/>
      <c r="IUC63" s="26"/>
      <c r="IUD63" s="26"/>
      <c r="IUE63" s="26"/>
      <c r="IUF63" s="26"/>
      <c r="IUG63" s="26"/>
      <c r="IUH63" s="26"/>
      <c r="IUI63" s="26"/>
      <c r="IUJ63" s="26"/>
      <c r="IUK63" s="26"/>
      <c r="IUL63" s="26"/>
      <c r="IUM63" s="26"/>
      <c r="IUN63" s="26"/>
      <c r="IUO63" s="26"/>
      <c r="IUP63" s="26"/>
      <c r="IUQ63" s="26"/>
      <c r="IUR63" s="26"/>
      <c r="IUS63" s="26"/>
      <c r="IUT63" s="26"/>
      <c r="IUU63" s="26"/>
      <c r="IUV63" s="26"/>
      <c r="IUW63" s="26"/>
      <c r="IUX63" s="26"/>
      <c r="IUY63" s="26"/>
      <c r="IUZ63" s="26"/>
      <c r="IVA63" s="26"/>
      <c r="IVB63" s="26"/>
      <c r="IVC63" s="26"/>
      <c r="IVD63" s="26"/>
      <c r="IVE63" s="26"/>
      <c r="IVF63" s="26"/>
      <c r="IVG63" s="26"/>
      <c r="IVH63" s="26"/>
      <c r="IVI63" s="26"/>
      <c r="IVJ63" s="26"/>
      <c r="IVK63" s="26"/>
      <c r="IVL63" s="26"/>
      <c r="IVM63" s="26"/>
      <c r="IVN63" s="26"/>
      <c r="IVO63" s="26"/>
      <c r="IVP63" s="26"/>
      <c r="IVQ63" s="26"/>
      <c r="IVR63" s="26"/>
      <c r="IVS63" s="26"/>
      <c r="IVT63" s="26"/>
      <c r="IVU63" s="26"/>
      <c r="IVV63" s="26"/>
      <c r="IVW63" s="26"/>
      <c r="IVX63" s="26"/>
      <c r="IVY63" s="26"/>
      <c r="IVZ63" s="26"/>
      <c r="IWA63" s="26"/>
      <c r="IWB63" s="26"/>
      <c r="IWC63" s="26"/>
      <c r="IWD63" s="26"/>
      <c r="IWE63" s="26"/>
      <c r="IWF63" s="26"/>
      <c r="IWG63" s="26"/>
      <c r="IWH63" s="26"/>
      <c r="IWI63" s="26"/>
      <c r="IWJ63" s="26"/>
      <c r="IWK63" s="26"/>
      <c r="IWL63" s="26"/>
      <c r="IWM63" s="26"/>
      <c r="IWN63" s="26"/>
      <c r="IWO63" s="26"/>
      <c r="IWP63" s="26"/>
      <c r="IWQ63" s="26"/>
      <c r="IWR63" s="26"/>
      <c r="IWS63" s="26"/>
      <c r="IWT63" s="26"/>
      <c r="IWU63" s="26"/>
      <c r="IWV63" s="26"/>
      <c r="IWW63" s="26"/>
      <c r="IWX63" s="26"/>
      <c r="IWY63" s="26"/>
      <c r="IWZ63" s="26"/>
      <c r="IXA63" s="26"/>
      <c r="IXB63" s="26"/>
      <c r="IXC63" s="26"/>
      <c r="IXD63" s="26"/>
      <c r="IXE63" s="26"/>
      <c r="IXF63" s="26"/>
      <c r="IXG63" s="26"/>
      <c r="IXH63" s="26"/>
      <c r="IXI63" s="26"/>
      <c r="IXJ63" s="26"/>
      <c r="IXK63" s="26"/>
      <c r="IXL63" s="26"/>
      <c r="IXM63" s="26"/>
      <c r="IXN63" s="26"/>
      <c r="IXO63" s="26"/>
      <c r="IXP63" s="26"/>
      <c r="IXQ63" s="26"/>
      <c r="IXR63" s="26"/>
      <c r="IXS63" s="26"/>
      <c r="IXT63" s="26"/>
      <c r="IXU63" s="26"/>
      <c r="IXV63" s="26"/>
      <c r="IXW63" s="26"/>
      <c r="IXX63" s="26"/>
      <c r="IXY63" s="26"/>
      <c r="IXZ63" s="26"/>
      <c r="IYA63" s="26"/>
      <c r="IYB63" s="26"/>
      <c r="IYC63" s="26"/>
      <c r="IYD63" s="26"/>
      <c r="IYE63" s="26"/>
      <c r="IYF63" s="26"/>
      <c r="IYG63" s="26"/>
      <c r="IYH63" s="26"/>
      <c r="IYI63" s="26"/>
      <c r="IYJ63" s="26"/>
      <c r="IYK63" s="26"/>
      <c r="IYL63" s="26"/>
      <c r="IYM63" s="26"/>
      <c r="IYN63" s="26"/>
      <c r="IYO63" s="26"/>
      <c r="IYP63" s="26"/>
      <c r="IYQ63" s="26"/>
      <c r="IYR63" s="26"/>
      <c r="IYS63" s="26"/>
      <c r="IYT63" s="26"/>
      <c r="IYU63" s="26"/>
      <c r="IYV63" s="26"/>
      <c r="IYW63" s="26"/>
      <c r="IYX63" s="26"/>
      <c r="IYY63" s="26"/>
      <c r="IYZ63" s="26"/>
      <c r="IZA63" s="26"/>
      <c r="IZB63" s="26"/>
      <c r="IZC63" s="26"/>
      <c r="IZD63" s="26"/>
      <c r="IZE63" s="26"/>
      <c r="IZF63" s="26"/>
      <c r="IZG63" s="26"/>
      <c r="IZH63" s="26"/>
      <c r="IZI63" s="26"/>
      <c r="IZJ63" s="26"/>
      <c r="IZK63" s="26"/>
      <c r="IZL63" s="26"/>
      <c r="IZM63" s="26"/>
      <c r="IZN63" s="26"/>
      <c r="IZO63" s="26"/>
      <c r="IZP63" s="26"/>
      <c r="IZQ63" s="26"/>
      <c r="IZR63" s="26"/>
      <c r="IZS63" s="26"/>
      <c r="IZT63" s="26"/>
      <c r="IZU63" s="26"/>
      <c r="IZV63" s="26"/>
      <c r="IZW63" s="26"/>
      <c r="IZX63" s="26"/>
      <c r="IZY63" s="26"/>
      <c r="IZZ63" s="26"/>
      <c r="JAA63" s="26"/>
      <c r="JAB63" s="26"/>
      <c r="JAC63" s="26"/>
      <c r="JAD63" s="26"/>
      <c r="JAE63" s="26"/>
      <c r="JAF63" s="26"/>
      <c r="JAG63" s="26"/>
      <c r="JAH63" s="26"/>
      <c r="JAI63" s="26"/>
      <c r="JAJ63" s="26"/>
      <c r="JAK63" s="26"/>
      <c r="JAL63" s="26"/>
      <c r="JAM63" s="26"/>
      <c r="JAN63" s="26"/>
      <c r="JAO63" s="26"/>
      <c r="JAP63" s="26"/>
      <c r="JAQ63" s="26"/>
      <c r="JAR63" s="26"/>
      <c r="JAS63" s="26"/>
      <c r="JAT63" s="26"/>
      <c r="JAU63" s="26"/>
      <c r="JAV63" s="26"/>
      <c r="JAW63" s="26"/>
      <c r="JAX63" s="26"/>
      <c r="JAY63" s="26"/>
      <c r="JAZ63" s="26"/>
      <c r="JBA63" s="26"/>
      <c r="JBB63" s="26"/>
      <c r="JBC63" s="26"/>
      <c r="JBD63" s="26"/>
      <c r="JBE63" s="26"/>
      <c r="JBF63" s="26"/>
      <c r="JBG63" s="26"/>
      <c r="JBH63" s="26"/>
      <c r="JBI63" s="26"/>
      <c r="JBJ63" s="26"/>
      <c r="JBK63" s="26"/>
      <c r="JBL63" s="26"/>
      <c r="JBM63" s="26"/>
      <c r="JBN63" s="26"/>
      <c r="JBO63" s="26"/>
      <c r="JBP63" s="26"/>
      <c r="JBQ63" s="26"/>
      <c r="JBR63" s="26"/>
      <c r="JBS63" s="26"/>
      <c r="JBT63" s="26"/>
      <c r="JBU63" s="26"/>
      <c r="JBV63" s="26"/>
      <c r="JBW63" s="26"/>
      <c r="JBX63" s="26"/>
      <c r="JBY63" s="26"/>
      <c r="JBZ63" s="26"/>
      <c r="JCA63" s="26"/>
      <c r="JCB63" s="26"/>
      <c r="JCC63" s="26"/>
      <c r="JCD63" s="26"/>
      <c r="JCE63" s="26"/>
      <c r="JCF63" s="26"/>
      <c r="JCG63" s="26"/>
      <c r="JCH63" s="26"/>
      <c r="JCI63" s="26"/>
      <c r="JCJ63" s="26"/>
      <c r="JCK63" s="26"/>
      <c r="JCL63" s="26"/>
      <c r="JCM63" s="26"/>
      <c r="JCN63" s="26"/>
      <c r="JCO63" s="26"/>
      <c r="JCP63" s="26"/>
      <c r="JCQ63" s="26"/>
      <c r="JCR63" s="26"/>
      <c r="JCS63" s="26"/>
      <c r="JCT63" s="26"/>
      <c r="JCU63" s="26"/>
      <c r="JCV63" s="26"/>
      <c r="JCW63" s="26"/>
      <c r="JCX63" s="26"/>
      <c r="JCY63" s="26"/>
      <c r="JCZ63" s="26"/>
      <c r="JDA63" s="26"/>
      <c r="JDB63" s="26"/>
      <c r="JDC63" s="26"/>
      <c r="JDD63" s="26"/>
      <c r="JDE63" s="26"/>
      <c r="JDF63" s="26"/>
      <c r="JDG63" s="26"/>
      <c r="JDH63" s="26"/>
      <c r="JDI63" s="26"/>
      <c r="JDJ63" s="26"/>
      <c r="JDK63" s="26"/>
      <c r="JDL63" s="26"/>
      <c r="JDM63" s="26"/>
      <c r="JDN63" s="26"/>
      <c r="JDO63" s="26"/>
      <c r="JDP63" s="26"/>
      <c r="JDQ63" s="26"/>
      <c r="JDR63" s="26"/>
      <c r="JDS63" s="26"/>
      <c r="JDT63" s="26"/>
      <c r="JDU63" s="26"/>
      <c r="JDV63" s="26"/>
      <c r="JDW63" s="26"/>
      <c r="JDX63" s="26"/>
      <c r="JDY63" s="26"/>
      <c r="JDZ63" s="26"/>
      <c r="JEA63" s="26"/>
      <c r="JEB63" s="26"/>
      <c r="JEC63" s="26"/>
      <c r="JED63" s="26"/>
      <c r="JEE63" s="26"/>
      <c r="JEF63" s="26"/>
      <c r="JEG63" s="26"/>
      <c r="JEH63" s="26"/>
      <c r="JEI63" s="26"/>
      <c r="JEJ63" s="26"/>
      <c r="JEK63" s="26"/>
      <c r="JEL63" s="26"/>
      <c r="JEM63" s="26"/>
      <c r="JEN63" s="26"/>
      <c r="JEO63" s="26"/>
      <c r="JEP63" s="26"/>
      <c r="JEQ63" s="26"/>
      <c r="JER63" s="26"/>
      <c r="JES63" s="26"/>
      <c r="JET63" s="26"/>
      <c r="JEU63" s="26"/>
      <c r="JEV63" s="26"/>
      <c r="JEW63" s="26"/>
      <c r="JEX63" s="26"/>
      <c r="JEY63" s="26"/>
      <c r="JEZ63" s="26"/>
      <c r="JFA63" s="26"/>
      <c r="JFB63" s="26"/>
      <c r="JFC63" s="26"/>
      <c r="JFD63" s="26"/>
      <c r="JFE63" s="26"/>
      <c r="JFF63" s="26"/>
      <c r="JFG63" s="26"/>
      <c r="JFH63" s="26"/>
      <c r="JFI63" s="26"/>
      <c r="JFJ63" s="26"/>
      <c r="JFK63" s="26"/>
      <c r="JFL63" s="26"/>
      <c r="JFM63" s="26"/>
      <c r="JFN63" s="26"/>
      <c r="JFO63" s="26"/>
      <c r="JFP63" s="26"/>
      <c r="JFQ63" s="26"/>
      <c r="JFR63" s="26"/>
      <c r="JFS63" s="26"/>
      <c r="JFT63" s="26"/>
      <c r="JFU63" s="26"/>
      <c r="JFV63" s="26"/>
      <c r="JFW63" s="26"/>
      <c r="JFX63" s="26"/>
      <c r="JFY63" s="26"/>
      <c r="JFZ63" s="26"/>
      <c r="JGA63" s="26"/>
      <c r="JGB63" s="26"/>
      <c r="JGC63" s="26"/>
      <c r="JGD63" s="26"/>
      <c r="JGE63" s="26"/>
      <c r="JGF63" s="26"/>
      <c r="JGG63" s="26"/>
      <c r="JGH63" s="26"/>
      <c r="JGI63" s="26"/>
      <c r="JGJ63" s="26"/>
      <c r="JGK63" s="26"/>
      <c r="JGL63" s="26"/>
      <c r="JGM63" s="26"/>
      <c r="JGN63" s="26"/>
      <c r="JGO63" s="26"/>
      <c r="JGP63" s="26"/>
      <c r="JGQ63" s="26"/>
      <c r="JGR63" s="26"/>
      <c r="JGS63" s="26"/>
      <c r="JGT63" s="26"/>
      <c r="JGU63" s="26"/>
      <c r="JGV63" s="26"/>
      <c r="JGW63" s="26"/>
      <c r="JGX63" s="26"/>
      <c r="JGY63" s="26"/>
      <c r="JGZ63" s="26"/>
      <c r="JHA63" s="26"/>
      <c r="JHB63" s="26"/>
      <c r="JHC63" s="26"/>
      <c r="JHD63" s="26"/>
      <c r="JHE63" s="26"/>
      <c r="JHF63" s="26"/>
      <c r="JHG63" s="26"/>
      <c r="JHH63" s="26"/>
      <c r="JHI63" s="26"/>
      <c r="JHJ63" s="26"/>
      <c r="JHK63" s="26"/>
      <c r="JHL63" s="26"/>
      <c r="JHM63" s="26"/>
      <c r="JHN63" s="26"/>
      <c r="JHO63" s="26"/>
      <c r="JHP63" s="26"/>
      <c r="JHQ63" s="26"/>
      <c r="JHR63" s="26"/>
      <c r="JHS63" s="26"/>
      <c r="JHT63" s="26"/>
      <c r="JHU63" s="26"/>
      <c r="JHV63" s="26"/>
      <c r="JHW63" s="26"/>
      <c r="JHX63" s="26"/>
      <c r="JHY63" s="26"/>
      <c r="JHZ63" s="26"/>
      <c r="JIA63" s="26"/>
      <c r="JIB63" s="26"/>
      <c r="JIC63" s="26"/>
      <c r="JID63" s="26"/>
      <c r="JIE63" s="26"/>
      <c r="JIF63" s="26"/>
      <c r="JIG63" s="26"/>
      <c r="JIH63" s="26"/>
      <c r="JII63" s="26"/>
      <c r="JIJ63" s="26"/>
      <c r="JIK63" s="26"/>
      <c r="JIL63" s="26"/>
      <c r="JIM63" s="26"/>
      <c r="JIN63" s="26"/>
      <c r="JIO63" s="26"/>
      <c r="JIP63" s="26"/>
      <c r="JIQ63" s="26"/>
      <c r="JIR63" s="26"/>
      <c r="JIS63" s="26"/>
      <c r="JIT63" s="26"/>
      <c r="JIU63" s="26"/>
      <c r="JIV63" s="26"/>
      <c r="JIW63" s="26"/>
      <c r="JIX63" s="26"/>
      <c r="JIY63" s="26"/>
      <c r="JIZ63" s="26"/>
      <c r="JJA63" s="26"/>
      <c r="JJB63" s="26"/>
      <c r="JJC63" s="26"/>
      <c r="JJD63" s="26"/>
      <c r="JJE63" s="26"/>
      <c r="JJF63" s="26"/>
      <c r="JJG63" s="26"/>
      <c r="JJH63" s="26"/>
      <c r="JJI63" s="26"/>
      <c r="JJJ63" s="26"/>
      <c r="JJK63" s="26"/>
      <c r="JJL63" s="26"/>
      <c r="JJM63" s="26"/>
      <c r="JJN63" s="26"/>
      <c r="JJO63" s="26"/>
      <c r="JJP63" s="26"/>
      <c r="JJQ63" s="26"/>
      <c r="JJR63" s="26"/>
      <c r="JJS63" s="26"/>
      <c r="JJT63" s="26"/>
      <c r="JJU63" s="26"/>
      <c r="JJV63" s="26"/>
      <c r="JJW63" s="26"/>
      <c r="JJX63" s="26"/>
      <c r="JJY63" s="26"/>
      <c r="JJZ63" s="26"/>
      <c r="JKA63" s="26"/>
      <c r="JKB63" s="26"/>
      <c r="JKC63" s="26"/>
      <c r="JKD63" s="26"/>
      <c r="JKE63" s="26"/>
      <c r="JKF63" s="26"/>
      <c r="JKG63" s="26"/>
      <c r="JKH63" s="26"/>
      <c r="JKI63" s="26"/>
      <c r="JKJ63" s="26"/>
      <c r="JKK63" s="26"/>
      <c r="JKL63" s="26"/>
      <c r="JKM63" s="26"/>
      <c r="JKN63" s="26"/>
      <c r="JKO63" s="26"/>
      <c r="JKP63" s="26"/>
      <c r="JKQ63" s="26"/>
      <c r="JKR63" s="26"/>
      <c r="JKS63" s="26"/>
      <c r="JKT63" s="26"/>
      <c r="JKU63" s="26"/>
      <c r="JKV63" s="26"/>
      <c r="JKW63" s="26"/>
      <c r="JKX63" s="26"/>
      <c r="JKY63" s="26"/>
      <c r="JKZ63" s="26"/>
      <c r="JLA63" s="26"/>
      <c r="JLB63" s="26"/>
      <c r="JLC63" s="26"/>
      <c r="JLD63" s="26"/>
      <c r="JLE63" s="26"/>
      <c r="JLF63" s="26"/>
      <c r="JLG63" s="26"/>
      <c r="JLH63" s="26"/>
      <c r="JLI63" s="26"/>
      <c r="JLJ63" s="26"/>
      <c r="JLK63" s="26"/>
      <c r="JLL63" s="26"/>
      <c r="JLM63" s="26"/>
      <c r="JLN63" s="26"/>
      <c r="JLO63" s="26"/>
      <c r="JLP63" s="26"/>
      <c r="JLQ63" s="26"/>
      <c r="JLR63" s="26"/>
      <c r="JLS63" s="26"/>
      <c r="JLT63" s="26"/>
      <c r="JLU63" s="26"/>
      <c r="JLV63" s="26"/>
      <c r="JLW63" s="26"/>
      <c r="JLX63" s="26"/>
      <c r="JLY63" s="26"/>
      <c r="JLZ63" s="26"/>
      <c r="JMA63" s="26"/>
      <c r="JMB63" s="26"/>
      <c r="JMC63" s="26"/>
      <c r="JMD63" s="26"/>
      <c r="JME63" s="26"/>
      <c r="JMF63" s="26"/>
      <c r="JMG63" s="26"/>
      <c r="JMH63" s="26"/>
      <c r="JMI63" s="26"/>
      <c r="JMJ63" s="26"/>
      <c r="JMK63" s="26"/>
      <c r="JML63" s="26"/>
      <c r="JMM63" s="26"/>
      <c r="JMN63" s="26"/>
      <c r="JMO63" s="26"/>
      <c r="JMP63" s="26"/>
      <c r="JMQ63" s="26"/>
      <c r="JMR63" s="26"/>
      <c r="JMS63" s="26"/>
      <c r="JMT63" s="26"/>
      <c r="JMU63" s="26"/>
      <c r="JMV63" s="26"/>
      <c r="JMW63" s="26"/>
      <c r="JMX63" s="26"/>
      <c r="JMY63" s="26"/>
      <c r="JMZ63" s="26"/>
      <c r="JNA63" s="26"/>
      <c r="JNB63" s="26"/>
      <c r="JNC63" s="26"/>
      <c r="JND63" s="26"/>
      <c r="JNE63" s="26"/>
      <c r="JNF63" s="26"/>
      <c r="JNG63" s="26"/>
      <c r="JNH63" s="26"/>
      <c r="JNI63" s="26"/>
      <c r="JNJ63" s="26"/>
      <c r="JNK63" s="26"/>
      <c r="JNL63" s="26"/>
      <c r="JNM63" s="26"/>
      <c r="JNN63" s="26"/>
      <c r="JNO63" s="26"/>
      <c r="JNP63" s="26"/>
      <c r="JNQ63" s="26"/>
      <c r="JNR63" s="26"/>
      <c r="JNS63" s="26"/>
      <c r="JNT63" s="26"/>
      <c r="JNU63" s="26"/>
      <c r="JNV63" s="26"/>
      <c r="JNW63" s="26"/>
      <c r="JNX63" s="26"/>
      <c r="JNY63" s="26"/>
      <c r="JNZ63" s="26"/>
      <c r="JOA63" s="26"/>
      <c r="JOB63" s="26"/>
      <c r="JOC63" s="26"/>
      <c r="JOD63" s="26"/>
      <c r="JOE63" s="26"/>
      <c r="JOF63" s="26"/>
      <c r="JOG63" s="26"/>
      <c r="JOH63" s="26"/>
      <c r="JOI63" s="26"/>
      <c r="JOJ63" s="26"/>
      <c r="JOK63" s="26"/>
      <c r="JOL63" s="26"/>
      <c r="JOM63" s="26"/>
      <c r="JON63" s="26"/>
      <c r="JOO63" s="26"/>
      <c r="JOP63" s="26"/>
      <c r="JOQ63" s="26"/>
      <c r="JOR63" s="26"/>
      <c r="JOS63" s="26"/>
      <c r="JOT63" s="26"/>
      <c r="JOU63" s="26"/>
      <c r="JOV63" s="26"/>
      <c r="JOW63" s="26"/>
      <c r="JOX63" s="26"/>
      <c r="JOY63" s="26"/>
      <c r="JOZ63" s="26"/>
      <c r="JPA63" s="26"/>
      <c r="JPB63" s="26"/>
      <c r="JPC63" s="26"/>
      <c r="JPD63" s="26"/>
      <c r="JPE63" s="26"/>
      <c r="JPF63" s="26"/>
      <c r="JPG63" s="26"/>
      <c r="JPH63" s="26"/>
      <c r="JPI63" s="26"/>
      <c r="JPJ63" s="26"/>
      <c r="JPK63" s="26"/>
      <c r="JPL63" s="26"/>
      <c r="JPM63" s="26"/>
      <c r="JPN63" s="26"/>
      <c r="JPO63" s="26"/>
      <c r="JPP63" s="26"/>
      <c r="JPQ63" s="26"/>
      <c r="JPR63" s="26"/>
      <c r="JPS63" s="26"/>
      <c r="JPT63" s="26"/>
      <c r="JPU63" s="26"/>
      <c r="JPV63" s="26"/>
      <c r="JPW63" s="26"/>
      <c r="JPX63" s="26"/>
      <c r="JPY63" s="26"/>
      <c r="JPZ63" s="26"/>
      <c r="JQA63" s="26"/>
      <c r="JQB63" s="26"/>
      <c r="JQC63" s="26"/>
      <c r="JQD63" s="26"/>
      <c r="JQE63" s="26"/>
      <c r="JQF63" s="26"/>
      <c r="JQG63" s="26"/>
      <c r="JQH63" s="26"/>
      <c r="JQI63" s="26"/>
      <c r="JQJ63" s="26"/>
      <c r="JQK63" s="26"/>
      <c r="JQL63" s="26"/>
      <c r="JQM63" s="26"/>
      <c r="JQN63" s="26"/>
      <c r="JQO63" s="26"/>
      <c r="JQP63" s="26"/>
      <c r="JQQ63" s="26"/>
      <c r="JQR63" s="26"/>
      <c r="JQS63" s="26"/>
      <c r="JQT63" s="26"/>
      <c r="JQU63" s="26"/>
      <c r="JQV63" s="26"/>
      <c r="JQW63" s="26"/>
      <c r="JQX63" s="26"/>
      <c r="JQY63" s="26"/>
      <c r="JQZ63" s="26"/>
      <c r="JRA63" s="26"/>
      <c r="JRB63" s="26"/>
      <c r="JRC63" s="26"/>
      <c r="JRD63" s="26"/>
      <c r="JRE63" s="26"/>
      <c r="JRF63" s="26"/>
      <c r="JRG63" s="26"/>
      <c r="JRH63" s="26"/>
      <c r="JRI63" s="26"/>
      <c r="JRJ63" s="26"/>
      <c r="JRK63" s="26"/>
      <c r="JRL63" s="26"/>
      <c r="JRM63" s="26"/>
      <c r="JRN63" s="26"/>
      <c r="JRO63" s="26"/>
      <c r="JRP63" s="26"/>
      <c r="JRQ63" s="26"/>
      <c r="JRR63" s="26"/>
      <c r="JRS63" s="26"/>
      <c r="JRT63" s="26"/>
      <c r="JRU63" s="26"/>
      <c r="JRV63" s="26"/>
      <c r="JRW63" s="26"/>
      <c r="JRX63" s="26"/>
      <c r="JRY63" s="26"/>
      <c r="JRZ63" s="26"/>
      <c r="JSA63" s="26"/>
      <c r="JSB63" s="26"/>
      <c r="JSC63" s="26"/>
      <c r="JSD63" s="26"/>
      <c r="JSE63" s="26"/>
      <c r="JSF63" s="26"/>
      <c r="JSG63" s="26"/>
      <c r="JSH63" s="26"/>
      <c r="JSI63" s="26"/>
      <c r="JSJ63" s="26"/>
      <c r="JSK63" s="26"/>
      <c r="JSL63" s="26"/>
      <c r="JSM63" s="26"/>
      <c r="JSN63" s="26"/>
      <c r="JSO63" s="26"/>
      <c r="JSP63" s="26"/>
      <c r="JSQ63" s="26"/>
      <c r="JSR63" s="26"/>
      <c r="JSS63" s="26"/>
      <c r="JST63" s="26"/>
      <c r="JSU63" s="26"/>
      <c r="JSV63" s="26"/>
      <c r="JSW63" s="26"/>
      <c r="JSX63" s="26"/>
      <c r="JSY63" s="26"/>
      <c r="JSZ63" s="26"/>
      <c r="JTA63" s="26"/>
      <c r="JTB63" s="26"/>
      <c r="JTC63" s="26"/>
      <c r="JTD63" s="26"/>
      <c r="JTE63" s="26"/>
      <c r="JTF63" s="26"/>
      <c r="JTG63" s="26"/>
      <c r="JTH63" s="26"/>
      <c r="JTI63" s="26"/>
      <c r="JTJ63" s="26"/>
      <c r="JTK63" s="26"/>
      <c r="JTL63" s="26"/>
      <c r="JTM63" s="26"/>
      <c r="JTN63" s="26"/>
      <c r="JTO63" s="26"/>
      <c r="JTP63" s="26"/>
      <c r="JTQ63" s="26"/>
      <c r="JTR63" s="26"/>
      <c r="JTS63" s="26"/>
      <c r="JTT63" s="26"/>
      <c r="JTU63" s="26"/>
      <c r="JTV63" s="26"/>
      <c r="JTW63" s="26"/>
      <c r="JTX63" s="26"/>
      <c r="JTY63" s="26"/>
      <c r="JTZ63" s="26"/>
      <c r="JUA63" s="26"/>
      <c r="JUB63" s="26"/>
      <c r="JUC63" s="26"/>
      <c r="JUD63" s="26"/>
      <c r="JUE63" s="26"/>
      <c r="JUF63" s="26"/>
      <c r="JUG63" s="26"/>
      <c r="JUH63" s="26"/>
      <c r="JUI63" s="26"/>
      <c r="JUJ63" s="26"/>
      <c r="JUK63" s="26"/>
      <c r="JUL63" s="26"/>
      <c r="JUM63" s="26"/>
      <c r="JUN63" s="26"/>
      <c r="JUO63" s="26"/>
      <c r="JUP63" s="26"/>
      <c r="JUQ63" s="26"/>
      <c r="JUR63" s="26"/>
      <c r="JUS63" s="26"/>
      <c r="JUT63" s="26"/>
      <c r="JUU63" s="26"/>
      <c r="JUV63" s="26"/>
      <c r="JUW63" s="26"/>
      <c r="JUX63" s="26"/>
      <c r="JUY63" s="26"/>
      <c r="JUZ63" s="26"/>
      <c r="JVA63" s="26"/>
      <c r="JVB63" s="26"/>
      <c r="JVC63" s="26"/>
      <c r="JVD63" s="26"/>
      <c r="JVE63" s="26"/>
      <c r="JVF63" s="26"/>
      <c r="JVG63" s="26"/>
      <c r="JVH63" s="26"/>
      <c r="JVI63" s="26"/>
      <c r="JVJ63" s="26"/>
      <c r="JVK63" s="26"/>
      <c r="JVL63" s="26"/>
      <c r="JVM63" s="26"/>
      <c r="JVN63" s="26"/>
      <c r="JVO63" s="26"/>
      <c r="JVP63" s="26"/>
      <c r="JVQ63" s="26"/>
      <c r="JVR63" s="26"/>
      <c r="JVS63" s="26"/>
      <c r="JVT63" s="26"/>
      <c r="JVU63" s="26"/>
      <c r="JVV63" s="26"/>
      <c r="JVW63" s="26"/>
      <c r="JVX63" s="26"/>
      <c r="JVY63" s="26"/>
      <c r="JVZ63" s="26"/>
      <c r="JWA63" s="26"/>
      <c r="JWB63" s="26"/>
      <c r="JWC63" s="26"/>
      <c r="JWD63" s="26"/>
      <c r="JWE63" s="26"/>
      <c r="JWF63" s="26"/>
      <c r="JWG63" s="26"/>
      <c r="JWH63" s="26"/>
      <c r="JWI63" s="26"/>
      <c r="JWJ63" s="26"/>
      <c r="JWK63" s="26"/>
      <c r="JWL63" s="26"/>
      <c r="JWM63" s="26"/>
      <c r="JWN63" s="26"/>
      <c r="JWO63" s="26"/>
      <c r="JWP63" s="26"/>
      <c r="JWQ63" s="26"/>
      <c r="JWR63" s="26"/>
      <c r="JWS63" s="26"/>
      <c r="JWT63" s="26"/>
      <c r="JWU63" s="26"/>
      <c r="JWV63" s="26"/>
      <c r="JWW63" s="26"/>
      <c r="JWX63" s="26"/>
      <c r="JWY63" s="26"/>
      <c r="JWZ63" s="26"/>
      <c r="JXA63" s="26"/>
      <c r="JXB63" s="26"/>
      <c r="JXC63" s="26"/>
      <c r="JXD63" s="26"/>
      <c r="JXE63" s="26"/>
      <c r="JXF63" s="26"/>
      <c r="JXG63" s="26"/>
      <c r="JXH63" s="26"/>
      <c r="JXI63" s="26"/>
      <c r="JXJ63" s="26"/>
      <c r="JXK63" s="26"/>
      <c r="JXL63" s="26"/>
      <c r="JXM63" s="26"/>
      <c r="JXN63" s="26"/>
      <c r="JXO63" s="26"/>
      <c r="JXP63" s="26"/>
      <c r="JXQ63" s="26"/>
      <c r="JXR63" s="26"/>
      <c r="JXS63" s="26"/>
      <c r="JXT63" s="26"/>
      <c r="JXU63" s="26"/>
      <c r="JXV63" s="26"/>
      <c r="JXW63" s="26"/>
      <c r="JXX63" s="26"/>
      <c r="JXY63" s="26"/>
      <c r="JXZ63" s="26"/>
      <c r="JYA63" s="26"/>
      <c r="JYB63" s="26"/>
      <c r="JYC63" s="26"/>
      <c r="JYD63" s="26"/>
      <c r="JYE63" s="26"/>
      <c r="JYF63" s="26"/>
      <c r="JYG63" s="26"/>
      <c r="JYH63" s="26"/>
      <c r="JYI63" s="26"/>
      <c r="JYJ63" s="26"/>
      <c r="JYK63" s="26"/>
      <c r="JYL63" s="26"/>
      <c r="JYM63" s="26"/>
      <c r="JYN63" s="26"/>
      <c r="JYO63" s="26"/>
      <c r="JYP63" s="26"/>
      <c r="JYQ63" s="26"/>
      <c r="JYR63" s="26"/>
      <c r="JYS63" s="26"/>
      <c r="JYT63" s="26"/>
      <c r="JYU63" s="26"/>
      <c r="JYV63" s="26"/>
      <c r="JYW63" s="26"/>
      <c r="JYX63" s="26"/>
      <c r="JYY63" s="26"/>
      <c r="JYZ63" s="26"/>
      <c r="JZA63" s="26"/>
      <c r="JZB63" s="26"/>
      <c r="JZC63" s="26"/>
      <c r="JZD63" s="26"/>
      <c r="JZE63" s="26"/>
      <c r="JZF63" s="26"/>
      <c r="JZG63" s="26"/>
      <c r="JZH63" s="26"/>
      <c r="JZI63" s="26"/>
      <c r="JZJ63" s="26"/>
      <c r="JZK63" s="26"/>
      <c r="JZL63" s="26"/>
      <c r="JZM63" s="26"/>
      <c r="JZN63" s="26"/>
      <c r="JZO63" s="26"/>
      <c r="JZP63" s="26"/>
      <c r="JZQ63" s="26"/>
      <c r="JZR63" s="26"/>
      <c r="JZS63" s="26"/>
      <c r="JZT63" s="26"/>
      <c r="JZU63" s="26"/>
      <c r="JZV63" s="26"/>
      <c r="JZW63" s="26"/>
      <c r="JZX63" s="26"/>
      <c r="JZY63" s="26"/>
      <c r="JZZ63" s="26"/>
      <c r="KAA63" s="26"/>
      <c r="KAB63" s="26"/>
      <c r="KAC63" s="26"/>
      <c r="KAD63" s="26"/>
      <c r="KAE63" s="26"/>
      <c r="KAF63" s="26"/>
      <c r="KAG63" s="26"/>
      <c r="KAH63" s="26"/>
      <c r="KAI63" s="26"/>
      <c r="KAJ63" s="26"/>
      <c r="KAK63" s="26"/>
      <c r="KAL63" s="26"/>
      <c r="KAM63" s="26"/>
      <c r="KAN63" s="26"/>
      <c r="KAO63" s="26"/>
      <c r="KAP63" s="26"/>
      <c r="KAQ63" s="26"/>
      <c r="KAR63" s="26"/>
      <c r="KAS63" s="26"/>
      <c r="KAT63" s="26"/>
      <c r="KAU63" s="26"/>
      <c r="KAV63" s="26"/>
      <c r="KAW63" s="26"/>
      <c r="KAX63" s="26"/>
      <c r="KAY63" s="26"/>
      <c r="KAZ63" s="26"/>
      <c r="KBA63" s="26"/>
      <c r="KBB63" s="26"/>
      <c r="KBC63" s="26"/>
      <c r="KBD63" s="26"/>
      <c r="KBE63" s="26"/>
      <c r="KBF63" s="26"/>
      <c r="KBG63" s="26"/>
      <c r="KBH63" s="26"/>
      <c r="KBI63" s="26"/>
      <c r="KBJ63" s="26"/>
      <c r="KBK63" s="26"/>
      <c r="KBL63" s="26"/>
      <c r="KBM63" s="26"/>
      <c r="KBN63" s="26"/>
      <c r="KBO63" s="26"/>
      <c r="KBP63" s="26"/>
      <c r="KBQ63" s="26"/>
      <c r="KBR63" s="26"/>
      <c r="KBS63" s="26"/>
      <c r="KBT63" s="26"/>
      <c r="KBU63" s="26"/>
      <c r="KBV63" s="26"/>
      <c r="KBW63" s="26"/>
      <c r="KBX63" s="26"/>
      <c r="KBY63" s="26"/>
      <c r="KBZ63" s="26"/>
      <c r="KCA63" s="26"/>
      <c r="KCB63" s="26"/>
      <c r="KCC63" s="26"/>
      <c r="KCD63" s="26"/>
      <c r="KCE63" s="26"/>
      <c r="KCF63" s="26"/>
      <c r="KCG63" s="26"/>
      <c r="KCH63" s="26"/>
      <c r="KCI63" s="26"/>
      <c r="KCJ63" s="26"/>
      <c r="KCK63" s="26"/>
      <c r="KCL63" s="26"/>
      <c r="KCM63" s="26"/>
      <c r="KCN63" s="26"/>
      <c r="KCO63" s="26"/>
      <c r="KCP63" s="26"/>
      <c r="KCQ63" s="26"/>
      <c r="KCR63" s="26"/>
      <c r="KCS63" s="26"/>
      <c r="KCT63" s="26"/>
      <c r="KCU63" s="26"/>
      <c r="KCV63" s="26"/>
      <c r="KCW63" s="26"/>
      <c r="KCX63" s="26"/>
      <c r="KCY63" s="26"/>
      <c r="KCZ63" s="26"/>
      <c r="KDA63" s="26"/>
      <c r="KDB63" s="26"/>
      <c r="KDC63" s="26"/>
      <c r="KDD63" s="26"/>
      <c r="KDE63" s="26"/>
      <c r="KDF63" s="26"/>
      <c r="KDG63" s="26"/>
      <c r="KDH63" s="26"/>
      <c r="KDI63" s="26"/>
      <c r="KDJ63" s="26"/>
      <c r="KDK63" s="26"/>
      <c r="KDL63" s="26"/>
      <c r="KDM63" s="26"/>
      <c r="KDN63" s="26"/>
      <c r="KDO63" s="26"/>
      <c r="KDP63" s="26"/>
      <c r="KDQ63" s="26"/>
      <c r="KDR63" s="26"/>
      <c r="KDS63" s="26"/>
      <c r="KDT63" s="26"/>
      <c r="KDU63" s="26"/>
      <c r="KDV63" s="26"/>
      <c r="KDW63" s="26"/>
      <c r="KDX63" s="26"/>
      <c r="KDY63" s="26"/>
      <c r="KDZ63" s="26"/>
      <c r="KEA63" s="26"/>
      <c r="KEB63" s="26"/>
      <c r="KEC63" s="26"/>
      <c r="KED63" s="26"/>
      <c r="KEE63" s="26"/>
      <c r="KEF63" s="26"/>
      <c r="KEG63" s="26"/>
      <c r="KEH63" s="26"/>
      <c r="KEI63" s="26"/>
      <c r="KEJ63" s="26"/>
      <c r="KEK63" s="26"/>
      <c r="KEL63" s="26"/>
      <c r="KEM63" s="26"/>
      <c r="KEN63" s="26"/>
      <c r="KEO63" s="26"/>
      <c r="KEP63" s="26"/>
      <c r="KEQ63" s="26"/>
      <c r="KER63" s="26"/>
      <c r="KES63" s="26"/>
      <c r="KET63" s="26"/>
      <c r="KEU63" s="26"/>
      <c r="KEV63" s="26"/>
      <c r="KEW63" s="26"/>
      <c r="KEX63" s="26"/>
      <c r="KEY63" s="26"/>
      <c r="KEZ63" s="26"/>
      <c r="KFA63" s="26"/>
      <c r="KFB63" s="26"/>
      <c r="KFC63" s="26"/>
      <c r="KFD63" s="26"/>
      <c r="KFE63" s="26"/>
      <c r="KFF63" s="26"/>
      <c r="KFG63" s="26"/>
      <c r="KFH63" s="26"/>
      <c r="KFI63" s="26"/>
      <c r="KFJ63" s="26"/>
      <c r="KFK63" s="26"/>
      <c r="KFL63" s="26"/>
      <c r="KFM63" s="26"/>
      <c r="KFN63" s="26"/>
      <c r="KFO63" s="26"/>
      <c r="KFP63" s="26"/>
      <c r="KFQ63" s="26"/>
      <c r="KFR63" s="26"/>
      <c r="KFS63" s="26"/>
      <c r="KFT63" s="26"/>
      <c r="KFU63" s="26"/>
      <c r="KFV63" s="26"/>
      <c r="KFW63" s="26"/>
      <c r="KFX63" s="26"/>
      <c r="KFY63" s="26"/>
      <c r="KFZ63" s="26"/>
      <c r="KGA63" s="26"/>
      <c r="KGB63" s="26"/>
      <c r="KGC63" s="26"/>
      <c r="KGD63" s="26"/>
      <c r="KGE63" s="26"/>
      <c r="KGF63" s="26"/>
      <c r="KGG63" s="26"/>
      <c r="KGH63" s="26"/>
      <c r="KGI63" s="26"/>
      <c r="KGJ63" s="26"/>
      <c r="KGK63" s="26"/>
      <c r="KGL63" s="26"/>
      <c r="KGM63" s="26"/>
      <c r="KGN63" s="26"/>
      <c r="KGO63" s="26"/>
      <c r="KGP63" s="26"/>
      <c r="KGQ63" s="26"/>
      <c r="KGR63" s="26"/>
      <c r="KGS63" s="26"/>
      <c r="KGT63" s="26"/>
      <c r="KGU63" s="26"/>
      <c r="KGV63" s="26"/>
      <c r="KGW63" s="26"/>
      <c r="KGX63" s="26"/>
      <c r="KGY63" s="26"/>
      <c r="KGZ63" s="26"/>
      <c r="KHA63" s="26"/>
      <c r="KHB63" s="26"/>
      <c r="KHC63" s="26"/>
      <c r="KHD63" s="26"/>
      <c r="KHE63" s="26"/>
      <c r="KHF63" s="26"/>
      <c r="KHG63" s="26"/>
      <c r="KHH63" s="26"/>
      <c r="KHI63" s="26"/>
      <c r="KHJ63" s="26"/>
      <c r="KHK63" s="26"/>
      <c r="KHL63" s="26"/>
      <c r="KHM63" s="26"/>
      <c r="KHN63" s="26"/>
      <c r="KHO63" s="26"/>
      <c r="KHP63" s="26"/>
      <c r="KHQ63" s="26"/>
      <c r="KHR63" s="26"/>
      <c r="KHS63" s="26"/>
      <c r="KHT63" s="26"/>
      <c r="KHU63" s="26"/>
      <c r="KHV63" s="26"/>
      <c r="KHW63" s="26"/>
      <c r="KHX63" s="26"/>
      <c r="KHY63" s="26"/>
      <c r="KHZ63" s="26"/>
      <c r="KIA63" s="26"/>
      <c r="KIB63" s="26"/>
      <c r="KIC63" s="26"/>
      <c r="KID63" s="26"/>
      <c r="KIE63" s="26"/>
      <c r="KIF63" s="26"/>
      <c r="KIG63" s="26"/>
      <c r="KIH63" s="26"/>
      <c r="KII63" s="26"/>
      <c r="KIJ63" s="26"/>
      <c r="KIK63" s="26"/>
      <c r="KIL63" s="26"/>
      <c r="KIM63" s="26"/>
      <c r="KIN63" s="26"/>
      <c r="KIO63" s="26"/>
      <c r="KIP63" s="26"/>
      <c r="KIQ63" s="26"/>
      <c r="KIR63" s="26"/>
      <c r="KIS63" s="26"/>
      <c r="KIT63" s="26"/>
      <c r="KIU63" s="26"/>
      <c r="KIV63" s="26"/>
      <c r="KIW63" s="26"/>
      <c r="KIX63" s="26"/>
      <c r="KIY63" s="26"/>
      <c r="KIZ63" s="26"/>
      <c r="KJA63" s="26"/>
      <c r="KJB63" s="26"/>
      <c r="KJC63" s="26"/>
      <c r="KJD63" s="26"/>
      <c r="KJE63" s="26"/>
      <c r="KJF63" s="26"/>
      <c r="KJG63" s="26"/>
      <c r="KJH63" s="26"/>
      <c r="KJI63" s="26"/>
      <c r="KJJ63" s="26"/>
      <c r="KJK63" s="26"/>
      <c r="KJL63" s="26"/>
      <c r="KJM63" s="26"/>
      <c r="KJN63" s="26"/>
      <c r="KJO63" s="26"/>
      <c r="KJP63" s="26"/>
      <c r="KJQ63" s="26"/>
      <c r="KJR63" s="26"/>
      <c r="KJS63" s="26"/>
      <c r="KJT63" s="26"/>
      <c r="KJU63" s="26"/>
      <c r="KJV63" s="26"/>
      <c r="KJW63" s="26"/>
      <c r="KJX63" s="26"/>
      <c r="KJY63" s="26"/>
      <c r="KJZ63" s="26"/>
      <c r="KKA63" s="26"/>
      <c r="KKB63" s="26"/>
      <c r="KKC63" s="26"/>
      <c r="KKD63" s="26"/>
      <c r="KKE63" s="26"/>
      <c r="KKF63" s="26"/>
      <c r="KKG63" s="26"/>
      <c r="KKH63" s="26"/>
      <c r="KKI63" s="26"/>
      <c r="KKJ63" s="26"/>
      <c r="KKK63" s="26"/>
      <c r="KKL63" s="26"/>
      <c r="KKM63" s="26"/>
      <c r="KKN63" s="26"/>
      <c r="KKO63" s="26"/>
      <c r="KKP63" s="26"/>
      <c r="KKQ63" s="26"/>
      <c r="KKR63" s="26"/>
      <c r="KKS63" s="26"/>
      <c r="KKT63" s="26"/>
      <c r="KKU63" s="26"/>
      <c r="KKV63" s="26"/>
      <c r="KKW63" s="26"/>
      <c r="KKX63" s="26"/>
      <c r="KKY63" s="26"/>
      <c r="KKZ63" s="26"/>
      <c r="KLA63" s="26"/>
      <c r="KLB63" s="26"/>
      <c r="KLC63" s="26"/>
      <c r="KLD63" s="26"/>
      <c r="KLE63" s="26"/>
      <c r="KLF63" s="26"/>
      <c r="KLG63" s="26"/>
      <c r="KLH63" s="26"/>
      <c r="KLI63" s="26"/>
      <c r="KLJ63" s="26"/>
      <c r="KLK63" s="26"/>
      <c r="KLL63" s="26"/>
      <c r="KLM63" s="26"/>
      <c r="KLN63" s="26"/>
      <c r="KLO63" s="26"/>
      <c r="KLP63" s="26"/>
      <c r="KLQ63" s="26"/>
      <c r="KLR63" s="26"/>
      <c r="KLS63" s="26"/>
      <c r="KLT63" s="26"/>
      <c r="KLU63" s="26"/>
      <c r="KLV63" s="26"/>
      <c r="KLW63" s="26"/>
      <c r="KLX63" s="26"/>
      <c r="KLY63" s="26"/>
      <c r="KLZ63" s="26"/>
      <c r="KMA63" s="26"/>
      <c r="KMB63" s="26"/>
      <c r="KMC63" s="26"/>
      <c r="KMD63" s="26"/>
      <c r="KME63" s="26"/>
      <c r="KMF63" s="26"/>
      <c r="KMG63" s="26"/>
      <c r="KMH63" s="26"/>
      <c r="KMI63" s="26"/>
      <c r="KMJ63" s="26"/>
      <c r="KMK63" s="26"/>
      <c r="KML63" s="26"/>
      <c r="KMM63" s="26"/>
      <c r="KMN63" s="26"/>
      <c r="KMO63" s="26"/>
      <c r="KMP63" s="26"/>
      <c r="KMQ63" s="26"/>
      <c r="KMR63" s="26"/>
      <c r="KMS63" s="26"/>
      <c r="KMT63" s="26"/>
      <c r="KMU63" s="26"/>
      <c r="KMV63" s="26"/>
      <c r="KMW63" s="26"/>
      <c r="KMX63" s="26"/>
      <c r="KMY63" s="26"/>
      <c r="KMZ63" s="26"/>
      <c r="KNA63" s="26"/>
      <c r="KNB63" s="26"/>
      <c r="KNC63" s="26"/>
      <c r="KND63" s="26"/>
      <c r="KNE63" s="26"/>
      <c r="KNF63" s="26"/>
      <c r="KNG63" s="26"/>
      <c r="KNH63" s="26"/>
      <c r="KNI63" s="26"/>
      <c r="KNJ63" s="26"/>
      <c r="KNK63" s="26"/>
      <c r="KNL63" s="26"/>
      <c r="KNM63" s="26"/>
      <c r="KNN63" s="26"/>
      <c r="KNO63" s="26"/>
      <c r="KNP63" s="26"/>
      <c r="KNQ63" s="26"/>
      <c r="KNR63" s="26"/>
      <c r="KNS63" s="26"/>
      <c r="KNT63" s="26"/>
      <c r="KNU63" s="26"/>
      <c r="KNV63" s="26"/>
      <c r="KNW63" s="26"/>
      <c r="KNX63" s="26"/>
      <c r="KNY63" s="26"/>
      <c r="KNZ63" s="26"/>
      <c r="KOA63" s="26"/>
      <c r="KOB63" s="26"/>
      <c r="KOC63" s="26"/>
      <c r="KOD63" s="26"/>
      <c r="KOE63" s="26"/>
      <c r="KOF63" s="26"/>
      <c r="KOG63" s="26"/>
      <c r="KOH63" s="26"/>
      <c r="KOI63" s="26"/>
      <c r="KOJ63" s="26"/>
      <c r="KOK63" s="26"/>
      <c r="KOL63" s="26"/>
      <c r="KOM63" s="26"/>
      <c r="KON63" s="26"/>
      <c r="KOO63" s="26"/>
      <c r="KOP63" s="26"/>
      <c r="KOQ63" s="26"/>
      <c r="KOR63" s="26"/>
      <c r="KOS63" s="26"/>
      <c r="KOT63" s="26"/>
      <c r="KOU63" s="26"/>
      <c r="KOV63" s="26"/>
      <c r="KOW63" s="26"/>
      <c r="KOX63" s="26"/>
      <c r="KOY63" s="26"/>
      <c r="KOZ63" s="26"/>
      <c r="KPA63" s="26"/>
      <c r="KPB63" s="26"/>
      <c r="KPC63" s="26"/>
      <c r="KPD63" s="26"/>
      <c r="KPE63" s="26"/>
      <c r="KPF63" s="26"/>
      <c r="KPG63" s="26"/>
      <c r="KPH63" s="26"/>
      <c r="KPI63" s="26"/>
      <c r="KPJ63" s="26"/>
      <c r="KPK63" s="26"/>
      <c r="KPL63" s="26"/>
      <c r="KPM63" s="26"/>
      <c r="KPN63" s="26"/>
      <c r="KPO63" s="26"/>
      <c r="KPP63" s="26"/>
      <c r="KPQ63" s="26"/>
      <c r="KPR63" s="26"/>
      <c r="KPS63" s="26"/>
      <c r="KPT63" s="26"/>
      <c r="KPU63" s="26"/>
      <c r="KPV63" s="26"/>
      <c r="KPW63" s="26"/>
      <c r="KPX63" s="26"/>
      <c r="KPY63" s="26"/>
      <c r="KPZ63" s="26"/>
      <c r="KQA63" s="26"/>
      <c r="KQB63" s="26"/>
      <c r="KQC63" s="26"/>
      <c r="KQD63" s="26"/>
      <c r="KQE63" s="26"/>
      <c r="KQF63" s="26"/>
      <c r="KQG63" s="26"/>
      <c r="KQH63" s="26"/>
      <c r="KQI63" s="26"/>
      <c r="KQJ63" s="26"/>
      <c r="KQK63" s="26"/>
      <c r="KQL63" s="26"/>
      <c r="KQM63" s="26"/>
      <c r="KQN63" s="26"/>
      <c r="KQO63" s="26"/>
      <c r="KQP63" s="26"/>
      <c r="KQQ63" s="26"/>
      <c r="KQR63" s="26"/>
      <c r="KQS63" s="26"/>
      <c r="KQT63" s="26"/>
      <c r="KQU63" s="26"/>
      <c r="KQV63" s="26"/>
      <c r="KQW63" s="26"/>
      <c r="KQX63" s="26"/>
      <c r="KQY63" s="26"/>
      <c r="KQZ63" s="26"/>
      <c r="KRA63" s="26"/>
      <c r="KRB63" s="26"/>
      <c r="KRC63" s="26"/>
      <c r="KRD63" s="26"/>
      <c r="KRE63" s="26"/>
      <c r="KRF63" s="26"/>
      <c r="KRG63" s="26"/>
      <c r="KRH63" s="26"/>
      <c r="KRI63" s="26"/>
      <c r="KRJ63" s="26"/>
      <c r="KRK63" s="26"/>
      <c r="KRL63" s="26"/>
      <c r="KRM63" s="26"/>
      <c r="KRN63" s="26"/>
      <c r="KRO63" s="26"/>
      <c r="KRP63" s="26"/>
      <c r="KRQ63" s="26"/>
      <c r="KRR63" s="26"/>
      <c r="KRS63" s="26"/>
      <c r="KRT63" s="26"/>
      <c r="KRU63" s="26"/>
      <c r="KRV63" s="26"/>
      <c r="KRW63" s="26"/>
      <c r="KRX63" s="26"/>
      <c r="KRY63" s="26"/>
      <c r="KRZ63" s="26"/>
      <c r="KSA63" s="26"/>
      <c r="KSB63" s="26"/>
      <c r="KSC63" s="26"/>
      <c r="KSD63" s="26"/>
      <c r="KSE63" s="26"/>
      <c r="KSF63" s="26"/>
      <c r="KSG63" s="26"/>
      <c r="KSH63" s="26"/>
      <c r="KSI63" s="26"/>
      <c r="KSJ63" s="26"/>
      <c r="KSK63" s="26"/>
      <c r="KSL63" s="26"/>
      <c r="KSM63" s="26"/>
      <c r="KSN63" s="26"/>
      <c r="KSO63" s="26"/>
      <c r="KSP63" s="26"/>
      <c r="KSQ63" s="26"/>
      <c r="KSR63" s="26"/>
      <c r="KSS63" s="26"/>
      <c r="KST63" s="26"/>
      <c r="KSU63" s="26"/>
      <c r="KSV63" s="26"/>
      <c r="KSW63" s="26"/>
      <c r="KSX63" s="26"/>
      <c r="KSY63" s="26"/>
      <c r="KSZ63" s="26"/>
      <c r="KTA63" s="26"/>
      <c r="KTB63" s="26"/>
      <c r="KTC63" s="26"/>
      <c r="KTD63" s="26"/>
      <c r="KTE63" s="26"/>
      <c r="KTF63" s="26"/>
      <c r="KTG63" s="26"/>
      <c r="KTH63" s="26"/>
      <c r="KTI63" s="26"/>
      <c r="KTJ63" s="26"/>
      <c r="KTK63" s="26"/>
      <c r="KTL63" s="26"/>
      <c r="KTM63" s="26"/>
      <c r="KTN63" s="26"/>
      <c r="KTO63" s="26"/>
      <c r="KTP63" s="26"/>
      <c r="KTQ63" s="26"/>
      <c r="KTR63" s="26"/>
      <c r="KTS63" s="26"/>
      <c r="KTT63" s="26"/>
      <c r="KTU63" s="26"/>
      <c r="KTV63" s="26"/>
      <c r="KTW63" s="26"/>
      <c r="KTX63" s="26"/>
      <c r="KTY63" s="26"/>
      <c r="KTZ63" s="26"/>
      <c r="KUA63" s="26"/>
      <c r="KUB63" s="26"/>
      <c r="KUC63" s="26"/>
      <c r="KUD63" s="26"/>
      <c r="KUE63" s="26"/>
      <c r="KUF63" s="26"/>
      <c r="KUG63" s="26"/>
      <c r="KUH63" s="26"/>
      <c r="KUI63" s="26"/>
      <c r="KUJ63" s="26"/>
      <c r="KUK63" s="26"/>
      <c r="KUL63" s="26"/>
      <c r="KUM63" s="26"/>
      <c r="KUN63" s="26"/>
      <c r="KUO63" s="26"/>
      <c r="KUP63" s="26"/>
      <c r="KUQ63" s="26"/>
      <c r="KUR63" s="26"/>
      <c r="KUS63" s="26"/>
      <c r="KUT63" s="26"/>
      <c r="KUU63" s="26"/>
      <c r="KUV63" s="26"/>
      <c r="KUW63" s="26"/>
      <c r="KUX63" s="26"/>
      <c r="KUY63" s="26"/>
      <c r="KUZ63" s="26"/>
      <c r="KVA63" s="26"/>
      <c r="KVB63" s="26"/>
      <c r="KVC63" s="26"/>
      <c r="KVD63" s="26"/>
      <c r="KVE63" s="26"/>
      <c r="KVF63" s="26"/>
      <c r="KVG63" s="26"/>
      <c r="KVH63" s="26"/>
      <c r="KVI63" s="26"/>
      <c r="KVJ63" s="26"/>
      <c r="KVK63" s="26"/>
      <c r="KVL63" s="26"/>
      <c r="KVM63" s="26"/>
      <c r="KVN63" s="26"/>
      <c r="KVO63" s="26"/>
      <c r="KVP63" s="26"/>
      <c r="KVQ63" s="26"/>
      <c r="KVR63" s="26"/>
      <c r="KVS63" s="26"/>
      <c r="KVT63" s="26"/>
      <c r="KVU63" s="26"/>
      <c r="KVV63" s="26"/>
      <c r="KVW63" s="26"/>
      <c r="KVX63" s="26"/>
      <c r="KVY63" s="26"/>
      <c r="KVZ63" s="26"/>
      <c r="KWA63" s="26"/>
      <c r="KWB63" s="26"/>
      <c r="KWC63" s="26"/>
      <c r="KWD63" s="26"/>
      <c r="KWE63" s="26"/>
      <c r="KWF63" s="26"/>
      <c r="KWG63" s="26"/>
      <c r="KWH63" s="26"/>
      <c r="KWI63" s="26"/>
      <c r="KWJ63" s="26"/>
      <c r="KWK63" s="26"/>
      <c r="KWL63" s="26"/>
      <c r="KWM63" s="26"/>
      <c r="KWN63" s="26"/>
      <c r="KWO63" s="26"/>
      <c r="KWP63" s="26"/>
      <c r="KWQ63" s="26"/>
      <c r="KWR63" s="26"/>
      <c r="KWS63" s="26"/>
      <c r="KWT63" s="26"/>
      <c r="KWU63" s="26"/>
      <c r="KWV63" s="26"/>
      <c r="KWW63" s="26"/>
      <c r="KWX63" s="26"/>
      <c r="KWY63" s="26"/>
      <c r="KWZ63" s="26"/>
      <c r="KXA63" s="26"/>
      <c r="KXB63" s="26"/>
      <c r="KXC63" s="26"/>
      <c r="KXD63" s="26"/>
      <c r="KXE63" s="26"/>
      <c r="KXF63" s="26"/>
      <c r="KXG63" s="26"/>
      <c r="KXH63" s="26"/>
      <c r="KXI63" s="26"/>
      <c r="KXJ63" s="26"/>
      <c r="KXK63" s="26"/>
      <c r="KXL63" s="26"/>
      <c r="KXM63" s="26"/>
      <c r="KXN63" s="26"/>
      <c r="KXO63" s="26"/>
      <c r="KXP63" s="26"/>
      <c r="KXQ63" s="26"/>
      <c r="KXR63" s="26"/>
      <c r="KXS63" s="26"/>
      <c r="KXT63" s="26"/>
      <c r="KXU63" s="26"/>
      <c r="KXV63" s="26"/>
      <c r="KXW63" s="26"/>
      <c r="KXX63" s="26"/>
      <c r="KXY63" s="26"/>
      <c r="KXZ63" s="26"/>
      <c r="KYA63" s="26"/>
      <c r="KYB63" s="26"/>
      <c r="KYC63" s="26"/>
      <c r="KYD63" s="26"/>
      <c r="KYE63" s="26"/>
      <c r="KYF63" s="26"/>
      <c r="KYG63" s="26"/>
      <c r="KYH63" s="26"/>
      <c r="KYI63" s="26"/>
      <c r="KYJ63" s="26"/>
      <c r="KYK63" s="26"/>
      <c r="KYL63" s="26"/>
      <c r="KYM63" s="26"/>
      <c r="KYN63" s="26"/>
      <c r="KYO63" s="26"/>
      <c r="KYP63" s="26"/>
      <c r="KYQ63" s="26"/>
      <c r="KYR63" s="26"/>
      <c r="KYS63" s="26"/>
      <c r="KYT63" s="26"/>
      <c r="KYU63" s="26"/>
      <c r="KYV63" s="26"/>
      <c r="KYW63" s="26"/>
      <c r="KYX63" s="26"/>
      <c r="KYY63" s="26"/>
      <c r="KYZ63" s="26"/>
      <c r="KZA63" s="26"/>
      <c r="KZB63" s="26"/>
      <c r="KZC63" s="26"/>
      <c r="KZD63" s="26"/>
      <c r="KZE63" s="26"/>
      <c r="KZF63" s="26"/>
      <c r="KZG63" s="26"/>
      <c r="KZH63" s="26"/>
      <c r="KZI63" s="26"/>
      <c r="KZJ63" s="26"/>
      <c r="KZK63" s="26"/>
      <c r="KZL63" s="26"/>
      <c r="KZM63" s="26"/>
      <c r="KZN63" s="26"/>
      <c r="KZO63" s="26"/>
      <c r="KZP63" s="26"/>
      <c r="KZQ63" s="26"/>
      <c r="KZR63" s="26"/>
      <c r="KZS63" s="26"/>
      <c r="KZT63" s="26"/>
      <c r="KZU63" s="26"/>
      <c r="KZV63" s="26"/>
      <c r="KZW63" s="26"/>
      <c r="KZX63" s="26"/>
      <c r="KZY63" s="26"/>
      <c r="KZZ63" s="26"/>
      <c r="LAA63" s="26"/>
      <c r="LAB63" s="26"/>
      <c r="LAC63" s="26"/>
      <c r="LAD63" s="26"/>
      <c r="LAE63" s="26"/>
      <c r="LAF63" s="26"/>
      <c r="LAG63" s="26"/>
      <c r="LAH63" s="26"/>
      <c r="LAI63" s="26"/>
      <c r="LAJ63" s="26"/>
      <c r="LAK63" s="26"/>
      <c r="LAL63" s="26"/>
      <c r="LAM63" s="26"/>
      <c r="LAN63" s="26"/>
      <c r="LAO63" s="26"/>
      <c r="LAP63" s="26"/>
      <c r="LAQ63" s="26"/>
      <c r="LAR63" s="26"/>
      <c r="LAS63" s="26"/>
      <c r="LAT63" s="26"/>
      <c r="LAU63" s="26"/>
      <c r="LAV63" s="26"/>
      <c r="LAW63" s="26"/>
      <c r="LAX63" s="26"/>
      <c r="LAY63" s="26"/>
      <c r="LAZ63" s="26"/>
      <c r="LBA63" s="26"/>
      <c r="LBB63" s="26"/>
      <c r="LBC63" s="26"/>
      <c r="LBD63" s="26"/>
      <c r="LBE63" s="26"/>
      <c r="LBF63" s="26"/>
      <c r="LBG63" s="26"/>
      <c r="LBH63" s="26"/>
      <c r="LBI63" s="26"/>
      <c r="LBJ63" s="26"/>
      <c r="LBK63" s="26"/>
      <c r="LBL63" s="26"/>
      <c r="LBM63" s="26"/>
      <c r="LBN63" s="26"/>
      <c r="LBO63" s="26"/>
      <c r="LBP63" s="26"/>
      <c r="LBQ63" s="26"/>
      <c r="LBR63" s="26"/>
      <c r="LBS63" s="26"/>
      <c r="LBT63" s="26"/>
      <c r="LBU63" s="26"/>
      <c r="LBV63" s="26"/>
      <c r="LBW63" s="26"/>
      <c r="LBX63" s="26"/>
      <c r="LBY63" s="26"/>
      <c r="LBZ63" s="26"/>
      <c r="LCA63" s="26"/>
      <c r="LCB63" s="26"/>
      <c r="LCC63" s="26"/>
      <c r="LCD63" s="26"/>
      <c r="LCE63" s="26"/>
      <c r="LCF63" s="26"/>
      <c r="LCG63" s="26"/>
      <c r="LCH63" s="26"/>
      <c r="LCI63" s="26"/>
      <c r="LCJ63" s="26"/>
      <c r="LCK63" s="26"/>
      <c r="LCL63" s="26"/>
      <c r="LCM63" s="26"/>
      <c r="LCN63" s="26"/>
      <c r="LCO63" s="26"/>
      <c r="LCP63" s="26"/>
      <c r="LCQ63" s="26"/>
      <c r="LCR63" s="26"/>
      <c r="LCS63" s="26"/>
      <c r="LCT63" s="26"/>
      <c r="LCU63" s="26"/>
      <c r="LCV63" s="26"/>
      <c r="LCW63" s="26"/>
      <c r="LCX63" s="26"/>
      <c r="LCY63" s="26"/>
      <c r="LCZ63" s="26"/>
      <c r="LDA63" s="26"/>
      <c r="LDB63" s="26"/>
      <c r="LDC63" s="26"/>
      <c r="LDD63" s="26"/>
      <c r="LDE63" s="26"/>
      <c r="LDF63" s="26"/>
      <c r="LDG63" s="26"/>
      <c r="LDH63" s="26"/>
      <c r="LDI63" s="26"/>
      <c r="LDJ63" s="26"/>
      <c r="LDK63" s="26"/>
      <c r="LDL63" s="26"/>
      <c r="LDM63" s="26"/>
      <c r="LDN63" s="26"/>
      <c r="LDO63" s="26"/>
      <c r="LDP63" s="26"/>
      <c r="LDQ63" s="26"/>
      <c r="LDR63" s="26"/>
      <c r="LDS63" s="26"/>
      <c r="LDT63" s="26"/>
      <c r="LDU63" s="26"/>
      <c r="LDV63" s="26"/>
      <c r="LDW63" s="26"/>
      <c r="LDX63" s="26"/>
      <c r="LDY63" s="26"/>
      <c r="LDZ63" s="26"/>
      <c r="LEA63" s="26"/>
      <c r="LEB63" s="26"/>
      <c r="LEC63" s="26"/>
      <c r="LED63" s="26"/>
      <c r="LEE63" s="26"/>
      <c r="LEF63" s="26"/>
      <c r="LEG63" s="26"/>
      <c r="LEH63" s="26"/>
      <c r="LEI63" s="26"/>
      <c r="LEJ63" s="26"/>
      <c r="LEK63" s="26"/>
      <c r="LEL63" s="26"/>
      <c r="LEM63" s="26"/>
      <c r="LEN63" s="26"/>
      <c r="LEO63" s="26"/>
      <c r="LEP63" s="26"/>
      <c r="LEQ63" s="26"/>
      <c r="LER63" s="26"/>
      <c r="LES63" s="26"/>
      <c r="LET63" s="26"/>
      <c r="LEU63" s="26"/>
      <c r="LEV63" s="26"/>
      <c r="LEW63" s="26"/>
      <c r="LEX63" s="26"/>
      <c r="LEY63" s="26"/>
      <c r="LEZ63" s="26"/>
      <c r="LFA63" s="26"/>
      <c r="LFB63" s="26"/>
      <c r="LFC63" s="26"/>
      <c r="LFD63" s="26"/>
      <c r="LFE63" s="26"/>
      <c r="LFF63" s="26"/>
      <c r="LFG63" s="26"/>
      <c r="LFH63" s="26"/>
      <c r="LFI63" s="26"/>
      <c r="LFJ63" s="26"/>
      <c r="LFK63" s="26"/>
      <c r="LFL63" s="26"/>
      <c r="LFM63" s="26"/>
      <c r="LFN63" s="26"/>
      <c r="LFO63" s="26"/>
      <c r="LFP63" s="26"/>
      <c r="LFQ63" s="26"/>
      <c r="LFR63" s="26"/>
      <c r="LFS63" s="26"/>
      <c r="LFT63" s="26"/>
      <c r="LFU63" s="26"/>
      <c r="LFV63" s="26"/>
      <c r="LFW63" s="26"/>
      <c r="LFX63" s="26"/>
      <c r="LFY63" s="26"/>
      <c r="LFZ63" s="26"/>
      <c r="LGA63" s="26"/>
      <c r="LGB63" s="26"/>
      <c r="LGC63" s="26"/>
      <c r="LGD63" s="26"/>
      <c r="LGE63" s="26"/>
      <c r="LGF63" s="26"/>
      <c r="LGG63" s="26"/>
      <c r="LGH63" s="26"/>
      <c r="LGI63" s="26"/>
      <c r="LGJ63" s="26"/>
      <c r="LGK63" s="26"/>
      <c r="LGL63" s="26"/>
      <c r="LGM63" s="26"/>
      <c r="LGN63" s="26"/>
      <c r="LGO63" s="26"/>
      <c r="LGP63" s="26"/>
      <c r="LGQ63" s="26"/>
      <c r="LGR63" s="26"/>
      <c r="LGS63" s="26"/>
      <c r="LGT63" s="26"/>
      <c r="LGU63" s="26"/>
      <c r="LGV63" s="26"/>
      <c r="LGW63" s="26"/>
      <c r="LGX63" s="26"/>
      <c r="LGY63" s="26"/>
      <c r="LGZ63" s="26"/>
      <c r="LHA63" s="26"/>
      <c r="LHB63" s="26"/>
      <c r="LHC63" s="26"/>
      <c r="LHD63" s="26"/>
      <c r="LHE63" s="26"/>
      <c r="LHF63" s="26"/>
      <c r="LHG63" s="26"/>
      <c r="LHH63" s="26"/>
      <c r="LHI63" s="26"/>
      <c r="LHJ63" s="26"/>
      <c r="LHK63" s="26"/>
      <c r="LHL63" s="26"/>
      <c r="LHM63" s="26"/>
      <c r="LHN63" s="26"/>
      <c r="LHO63" s="26"/>
      <c r="LHP63" s="26"/>
      <c r="LHQ63" s="26"/>
      <c r="LHR63" s="26"/>
      <c r="LHS63" s="26"/>
      <c r="LHT63" s="26"/>
      <c r="LHU63" s="26"/>
      <c r="LHV63" s="26"/>
      <c r="LHW63" s="26"/>
      <c r="LHX63" s="26"/>
      <c r="LHY63" s="26"/>
      <c r="LHZ63" s="26"/>
      <c r="LIA63" s="26"/>
      <c r="LIB63" s="26"/>
      <c r="LIC63" s="26"/>
      <c r="LID63" s="26"/>
      <c r="LIE63" s="26"/>
      <c r="LIF63" s="26"/>
      <c r="LIG63" s="26"/>
      <c r="LIH63" s="26"/>
      <c r="LII63" s="26"/>
      <c r="LIJ63" s="26"/>
      <c r="LIK63" s="26"/>
      <c r="LIL63" s="26"/>
      <c r="LIM63" s="26"/>
      <c r="LIN63" s="26"/>
      <c r="LIO63" s="26"/>
      <c r="LIP63" s="26"/>
      <c r="LIQ63" s="26"/>
      <c r="LIR63" s="26"/>
      <c r="LIS63" s="26"/>
      <c r="LIT63" s="26"/>
      <c r="LIU63" s="26"/>
      <c r="LIV63" s="26"/>
      <c r="LIW63" s="26"/>
      <c r="LIX63" s="26"/>
      <c r="LIY63" s="26"/>
      <c r="LIZ63" s="26"/>
      <c r="LJA63" s="26"/>
      <c r="LJB63" s="26"/>
      <c r="LJC63" s="26"/>
      <c r="LJD63" s="26"/>
      <c r="LJE63" s="26"/>
      <c r="LJF63" s="26"/>
      <c r="LJG63" s="26"/>
      <c r="LJH63" s="26"/>
      <c r="LJI63" s="26"/>
      <c r="LJJ63" s="26"/>
      <c r="LJK63" s="26"/>
      <c r="LJL63" s="26"/>
      <c r="LJM63" s="26"/>
      <c r="LJN63" s="26"/>
      <c r="LJO63" s="26"/>
      <c r="LJP63" s="26"/>
      <c r="LJQ63" s="26"/>
      <c r="LJR63" s="26"/>
      <c r="LJS63" s="26"/>
      <c r="LJT63" s="26"/>
      <c r="LJU63" s="26"/>
      <c r="LJV63" s="26"/>
      <c r="LJW63" s="26"/>
      <c r="LJX63" s="26"/>
      <c r="LJY63" s="26"/>
      <c r="LJZ63" s="26"/>
      <c r="LKA63" s="26"/>
      <c r="LKB63" s="26"/>
      <c r="LKC63" s="26"/>
      <c r="LKD63" s="26"/>
      <c r="LKE63" s="26"/>
      <c r="LKF63" s="26"/>
      <c r="LKG63" s="26"/>
      <c r="LKH63" s="26"/>
      <c r="LKI63" s="26"/>
      <c r="LKJ63" s="26"/>
      <c r="LKK63" s="26"/>
      <c r="LKL63" s="26"/>
      <c r="LKM63" s="26"/>
      <c r="LKN63" s="26"/>
      <c r="LKO63" s="26"/>
      <c r="LKP63" s="26"/>
      <c r="LKQ63" s="26"/>
      <c r="LKR63" s="26"/>
      <c r="LKS63" s="26"/>
      <c r="LKT63" s="26"/>
      <c r="LKU63" s="26"/>
      <c r="LKV63" s="26"/>
      <c r="LKW63" s="26"/>
      <c r="LKX63" s="26"/>
      <c r="LKY63" s="26"/>
      <c r="LKZ63" s="26"/>
      <c r="LLA63" s="26"/>
      <c r="LLB63" s="26"/>
      <c r="LLC63" s="26"/>
      <c r="LLD63" s="26"/>
      <c r="LLE63" s="26"/>
      <c r="LLF63" s="26"/>
      <c r="LLG63" s="26"/>
      <c r="LLH63" s="26"/>
      <c r="LLI63" s="26"/>
      <c r="LLJ63" s="26"/>
      <c r="LLK63" s="26"/>
      <c r="LLL63" s="26"/>
      <c r="LLM63" s="26"/>
      <c r="LLN63" s="26"/>
      <c r="LLO63" s="26"/>
      <c r="LLP63" s="26"/>
      <c r="LLQ63" s="26"/>
      <c r="LLR63" s="26"/>
      <c r="LLS63" s="26"/>
      <c r="LLT63" s="26"/>
      <c r="LLU63" s="26"/>
      <c r="LLV63" s="26"/>
      <c r="LLW63" s="26"/>
      <c r="LLX63" s="26"/>
      <c r="LLY63" s="26"/>
      <c r="LLZ63" s="26"/>
      <c r="LMA63" s="26"/>
      <c r="LMB63" s="26"/>
      <c r="LMC63" s="26"/>
      <c r="LMD63" s="26"/>
      <c r="LME63" s="26"/>
      <c r="LMF63" s="26"/>
      <c r="LMG63" s="26"/>
      <c r="LMH63" s="26"/>
      <c r="LMI63" s="26"/>
      <c r="LMJ63" s="26"/>
      <c r="LMK63" s="26"/>
      <c r="LML63" s="26"/>
      <c r="LMM63" s="26"/>
      <c r="LMN63" s="26"/>
      <c r="LMO63" s="26"/>
      <c r="LMP63" s="26"/>
      <c r="LMQ63" s="26"/>
      <c r="LMR63" s="26"/>
      <c r="LMS63" s="26"/>
      <c r="LMT63" s="26"/>
      <c r="LMU63" s="26"/>
      <c r="LMV63" s="26"/>
      <c r="LMW63" s="26"/>
      <c r="LMX63" s="26"/>
      <c r="LMY63" s="26"/>
      <c r="LMZ63" s="26"/>
      <c r="LNA63" s="26"/>
      <c r="LNB63" s="26"/>
      <c r="LNC63" s="26"/>
      <c r="LND63" s="26"/>
      <c r="LNE63" s="26"/>
      <c r="LNF63" s="26"/>
      <c r="LNG63" s="26"/>
      <c r="LNH63" s="26"/>
      <c r="LNI63" s="26"/>
      <c r="LNJ63" s="26"/>
      <c r="LNK63" s="26"/>
      <c r="LNL63" s="26"/>
      <c r="LNM63" s="26"/>
      <c r="LNN63" s="26"/>
      <c r="LNO63" s="26"/>
      <c r="LNP63" s="26"/>
      <c r="LNQ63" s="26"/>
      <c r="LNR63" s="26"/>
      <c r="LNS63" s="26"/>
      <c r="LNT63" s="26"/>
      <c r="LNU63" s="26"/>
      <c r="LNV63" s="26"/>
      <c r="LNW63" s="26"/>
      <c r="LNX63" s="26"/>
      <c r="LNY63" s="26"/>
      <c r="LNZ63" s="26"/>
      <c r="LOA63" s="26"/>
      <c r="LOB63" s="26"/>
      <c r="LOC63" s="26"/>
      <c r="LOD63" s="26"/>
      <c r="LOE63" s="26"/>
      <c r="LOF63" s="26"/>
      <c r="LOG63" s="26"/>
      <c r="LOH63" s="26"/>
      <c r="LOI63" s="26"/>
      <c r="LOJ63" s="26"/>
      <c r="LOK63" s="26"/>
      <c r="LOL63" s="26"/>
      <c r="LOM63" s="26"/>
      <c r="LON63" s="26"/>
      <c r="LOO63" s="26"/>
      <c r="LOP63" s="26"/>
      <c r="LOQ63" s="26"/>
      <c r="LOR63" s="26"/>
      <c r="LOS63" s="26"/>
      <c r="LOT63" s="26"/>
      <c r="LOU63" s="26"/>
      <c r="LOV63" s="26"/>
      <c r="LOW63" s="26"/>
      <c r="LOX63" s="26"/>
      <c r="LOY63" s="26"/>
      <c r="LOZ63" s="26"/>
      <c r="LPA63" s="26"/>
      <c r="LPB63" s="26"/>
      <c r="LPC63" s="26"/>
      <c r="LPD63" s="26"/>
      <c r="LPE63" s="26"/>
      <c r="LPF63" s="26"/>
      <c r="LPG63" s="26"/>
      <c r="LPH63" s="26"/>
      <c r="LPI63" s="26"/>
      <c r="LPJ63" s="26"/>
      <c r="LPK63" s="26"/>
      <c r="LPL63" s="26"/>
      <c r="LPM63" s="26"/>
      <c r="LPN63" s="26"/>
      <c r="LPO63" s="26"/>
      <c r="LPP63" s="26"/>
      <c r="LPQ63" s="26"/>
      <c r="LPR63" s="26"/>
      <c r="LPS63" s="26"/>
      <c r="LPT63" s="26"/>
      <c r="LPU63" s="26"/>
      <c r="LPV63" s="26"/>
      <c r="LPW63" s="26"/>
      <c r="LPX63" s="26"/>
      <c r="LPY63" s="26"/>
      <c r="LPZ63" s="26"/>
      <c r="LQA63" s="26"/>
      <c r="LQB63" s="26"/>
      <c r="LQC63" s="26"/>
      <c r="LQD63" s="26"/>
      <c r="LQE63" s="26"/>
      <c r="LQF63" s="26"/>
      <c r="LQG63" s="26"/>
      <c r="LQH63" s="26"/>
      <c r="LQI63" s="26"/>
      <c r="LQJ63" s="26"/>
      <c r="LQK63" s="26"/>
      <c r="LQL63" s="26"/>
      <c r="LQM63" s="26"/>
      <c r="LQN63" s="26"/>
      <c r="LQO63" s="26"/>
      <c r="LQP63" s="26"/>
      <c r="LQQ63" s="26"/>
      <c r="LQR63" s="26"/>
      <c r="LQS63" s="26"/>
      <c r="LQT63" s="26"/>
      <c r="LQU63" s="26"/>
      <c r="LQV63" s="26"/>
      <c r="LQW63" s="26"/>
      <c r="LQX63" s="26"/>
      <c r="LQY63" s="26"/>
      <c r="LQZ63" s="26"/>
      <c r="LRA63" s="26"/>
      <c r="LRB63" s="26"/>
      <c r="LRC63" s="26"/>
      <c r="LRD63" s="26"/>
      <c r="LRE63" s="26"/>
      <c r="LRF63" s="26"/>
      <c r="LRG63" s="26"/>
      <c r="LRH63" s="26"/>
      <c r="LRI63" s="26"/>
      <c r="LRJ63" s="26"/>
      <c r="LRK63" s="26"/>
      <c r="LRL63" s="26"/>
      <c r="LRM63" s="26"/>
      <c r="LRN63" s="26"/>
      <c r="LRO63" s="26"/>
      <c r="LRP63" s="26"/>
      <c r="LRQ63" s="26"/>
      <c r="LRR63" s="26"/>
      <c r="LRS63" s="26"/>
      <c r="LRT63" s="26"/>
      <c r="LRU63" s="26"/>
      <c r="LRV63" s="26"/>
      <c r="LRW63" s="26"/>
      <c r="LRX63" s="26"/>
      <c r="LRY63" s="26"/>
      <c r="LRZ63" s="26"/>
      <c r="LSA63" s="26"/>
      <c r="LSB63" s="26"/>
      <c r="LSC63" s="26"/>
      <c r="LSD63" s="26"/>
      <c r="LSE63" s="26"/>
      <c r="LSF63" s="26"/>
      <c r="LSG63" s="26"/>
      <c r="LSH63" s="26"/>
      <c r="LSI63" s="26"/>
      <c r="LSJ63" s="26"/>
      <c r="LSK63" s="26"/>
      <c r="LSL63" s="26"/>
      <c r="LSM63" s="26"/>
      <c r="LSN63" s="26"/>
      <c r="LSO63" s="26"/>
      <c r="LSP63" s="26"/>
      <c r="LSQ63" s="26"/>
      <c r="LSR63" s="26"/>
      <c r="LSS63" s="26"/>
      <c r="LST63" s="26"/>
      <c r="LSU63" s="26"/>
      <c r="LSV63" s="26"/>
      <c r="LSW63" s="26"/>
      <c r="LSX63" s="26"/>
      <c r="LSY63" s="26"/>
      <c r="LSZ63" s="26"/>
      <c r="LTA63" s="26"/>
      <c r="LTB63" s="26"/>
      <c r="LTC63" s="26"/>
      <c r="LTD63" s="26"/>
      <c r="LTE63" s="26"/>
      <c r="LTF63" s="26"/>
      <c r="LTG63" s="26"/>
      <c r="LTH63" s="26"/>
      <c r="LTI63" s="26"/>
      <c r="LTJ63" s="26"/>
      <c r="LTK63" s="26"/>
      <c r="LTL63" s="26"/>
      <c r="LTM63" s="26"/>
      <c r="LTN63" s="26"/>
      <c r="LTO63" s="26"/>
      <c r="LTP63" s="26"/>
      <c r="LTQ63" s="26"/>
      <c r="LTR63" s="26"/>
      <c r="LTS63" s="26"/>
      <c r="LTT63" s="26"/>
      <c r="LTU63" s="26"/>
      <c r="LTV63" s="26"/>
      <c r="LTW63" s="26"/>
      <c r="LTX63" s="26"/>
      <c r="LTY63" s="26"/>
      <c r="LTZ63" s="26"/>
      <c r="LUA63" s="26"/>
      <c r="LUB63" s="26"/>
      <c r="LUC63" s="26"/>
      <c r="LUD63" s="26"/>
      <c r="LUE63" s="26"/>
      <c r="LUF63" s="26"/>
      <c r="LUG63" s="26"/>
      <c r="LUH63" s="26"/>
      <c r="LUI63" s="26"/>
      <c r="LUJ63" s="26"/>
      <c r="LUK63" s="26"/>
      <c r="LUL63" s="26"/>
      <c r="LUM63" s="26"/>
      <c r="LUN63" s="26"/>
      <c r="LUO63" s="26"/>
      <c r="LUP63" s="26"/>
      <c r="LUQ63" s="26"/>
      <c r="LUR63" s="26"/>
      <c r="LUS63" s="26"/>
      <c r="LUT63" s="26"/>
      <c r="LUU63" s="26"/>
      <c r="LUV63" s="26"/>
      <c r="LUW63" s="26"/>
      <c r="LUX63" s="26"/>
      <c r="LUY63" s="26"/>
      <c r="LUZ63" s="26"/>
      <c r="LVA63" s="26"/>
      <c r="LVB63" s="26"/>
      <c r="LVC63" s="26"/>
      <c r="LVD63" s="26"/>
      <c r="LVE63" s="26"/>
      <c r="LVF63" s="26"/>
      <c r="LVG63" s="26"/>
      <c r="LVH63" s="26"/>
      <c r="LVI63" s="26"/>
      <c r="LVJ63" s="26"/>
      <c r="LVK63" s="26"/>
      <c r="LVL63" s="26"/>
      <c r="LVM63" s="26"/>
      <c r="LVN63" s="26"/>
      <c r="LVO63" s="26"/>
      <c r="LVP63" s="26"/>
      <c r="LVQ63" s="26"/>
      <c r="LVR63" s="26"/>
      <c r="LVS63" s="26"/>
      <c r="LVT63" s="26"/>
      <c r="LVU63" s="26"/>
      <c r="LVV63" s="26"/>
      <c r="LVW63" s="26"/>
      <c r="LVX63" s="26"/>
      <c r="LVY63" s="26"/>
      <c r="LVZ63" s="26"/>
      <c r="LWA63" s="26"/>
      <c r="LWB63" s="26"/>
      <c r="LWC63" s="26"/>
      <c r="LWD63" s="26"/>
      <c r="LWE63" s="26"/>
      <c r="LWF63" s="26"/>
      <c r="LWG63" s="26"/>
      <c r="LWH63" s="26"/>
      <c r="LWI63" s="26"/>
      <c r="LWJ63" s="26"/>
      <c r="LWK63" s="26"/>
      <c r="LWL63" s="26"/>
      <c r="LWM63" s="26"/>
      <c r="LWN63" s="26"/>
      <c r="LWO63" s="26"/>
      <c r="LWP63" s="26"/>
      <c r="LWQ63" s="26"/>
      <c r="LWR63" s="26"/>
      <c r="LWS63" s="26"/>
      <c r="LWT63" s="26"/>
      <c r="LWU63" s="26"/>
      <c r="LWV63" s="26"/>
      <c r="LWW63" s="26"/>
      <c r="LWX63" s="26"/>
      <c r="LWY63" s="26"/>
      <c r="LWZ63" s="26"/>
      <c r="LXA63" s="26"/>
      <c r="LXB63" s="26"/>
      <c r="LXC63" s="26"/>
      <c r="LXD63" s="26"/>
      <c r="LXE63" s="26"/>
      <c r="LXF63" s="26"/>
      <c r="LXG63" s="26"/>
      <c r="LXH63" s="26"/>
      <c r="LXI63" s="26"/>
      <c r="LXJ63" s="26"/>
      <c r="LXK63" s="26"/>
      <c r="LXL63" s="26"/>
      <c r="LXM63" s="26"/>
      <c r="LXN63" s="26"/>
      <c r="LXO63" s="26"/>
      <c r="LXP63" s="26"/>
      <c r="LXQ63" s="26"/>
      <c r="LXR63" s="26"/>
      <c r="LXS63" s="26"/>
      <c r="LXT63" s="26"/>
      <c r="LXU63" s="26"/>
      <c r="LXV63" s="26"/>
      <c r="LXW63" s="26"/>
      <c r="LXX63" s="26"/>
      <c r="LXY63" s="26"/>
      <c r="LXZ63" s="26"/>
      <c r="LYA63" s="26"/>
      <c r="LYB63" s="26"/>
      <c r="LYC63" s="26"/>
      <c r="LYD63" s="26"/>
      <c r="LYE63" s="26"/>
      <c r="LYF63" s="26"/>
      <c r="LYG63" s="26"/>
      <c r="LYH63" s="26"/>
      <c r="LYI63" s="26"/>
      <c r="LYJ63" s="26"/>
      <c r="LYK63" s="26"/>
      <c r="LYL63" s="26"/>
      <c r="LYM63" s="26"/>
      <c r="LYN63" s="26"/>
      <c r="LYO63" s="26"/>
      <c r="LYP63" s="26"/>
      <c r="LYQ63" s="26"/>
      <c r="LYR63" s="26"/>
      <c r="LYS63" s="26"/>
      <c r="LYT63" s="26"/>
      <c r="LYU63" s="26"/>
      <c r="LYV63" s="26"/>
      <c r="LYW63" s="26"/>
      <c r="LYX63" s="26"/>
      <c r="LYY63" s="26"/>
      <c r="LYZ63" s="26"/>
      <c r="LZA63" s="26"/>
      <c r="LZB63" s="26"/>
      <c r="LZC63" s="26"/>
      <c r="LZD63" s="26"/>
      <c r="LZE63" s="26"/>
      <c r="LZF63" s="26"/>
      <c r="LZG63" s="26"/>
      <c r="LZH63" s="26"/>
      <c r="LZI63" s="26"/>
      <c r="LZJ63" s="26"/>
      <c r="LZK63" s="26"/>
      <c r="LZL63" s="26"/>
      <c r="LZM63" s="26"/>
      <c r="LZN63" s="26"/>
      <c r="LZO63" s="26"/>
      <c r="LZP63" s="26"/>
      <c r="LZQ63" s="26"/>
      <c r="LZR63" s="26"/>
      <c r="LZS63" s="26"/>
      <c r="LZT63" s="26"/>
      <c r="LZU63" s="26"/>
      <c r="LZV63" s="26"/>
      <c r="LZW63" s="26"/>
      <c r="LZX63" s="26"/>
      <c r="LZY63" s="26"/>
      <c r="LZZ63" s="26"/>
      <c r="MAA63" s="26"/>
      <c r="MAB63" s="26"/>
      <c r="MAC63" s="26"/>
      <c r="MAD63" s="26"/>
      <c r="MAE63" s="26"/>
      <c r="MAF63" s="26"/>
      <c r="MAG63" s="26"/>
      <c r="MAH63" s="26"/>
      <c r="MAI63" s="26"/>
      <c r="MAJ63" s="26"/>
      <c r="MAK63" s="26"/>
      <c r="MAL63" s="26"/>
      <c r="MAM63" s="26"/>
      <c r="MAN63" s="26"/>
      <c r="MAO63" s="26"/>
      <c r="MAP63" s="26"/>
      <c r="MAQ63" s="26"/>
      <c r="MAR63" s="26"/>
      <c r="MAS63" s="26"/>
      <c r="MAT63" s="26"/>
      <c r="MAU63" s="26"/>
      <c r="MAV63" s="26"/>
      <c r="MAW63" s="26"/>
      <c r="MAX63" s="26"/>
      <c r="MAY63" s="26"/>
      <c r="MAZ63" s="26"/>
      <c r="MBA63" s="26"/>
      <c r="MBB63" s="26"/>
      <c r="MBC63" s="26"/>
      <c r="MBD63" s="26"/>
      <c r="MBE63" s="26"/>
      <c r="MBF63" s="26"/>
      <c r="MBG63" s="26"/>
      <c r="MBH63" s="26"/>
      <c r="MBI63" s="26"/>
      <c r="MBJ63" s="26"/>
      <c r="MBK63" s="26"/>
      <c r="MBL63" s="26"/>
      <c r="MBM63" s="26"/>
      <c r="MBN63" s="26"/>
      <c r="MBO63" s="26"/>
      <c r="MBP63" s="26"/>
      <c r="MBQ63" s="26"/>
      <c r="MBR63" s="26"/>
      <c r="MBS63" s="26"/>
      <c r="MBT63" s="26"/>
      <c r="MBU63" s="26"/>
      <c r="MBV63" s="26"/>
      <c r="MBW63" s="26"/>
      <c r="MBX63" s="26"/>
      <c r="MBY63" s="26"/>
      <c r="MBZ63" s="26"/>
      <c r="MCA63" s="26"/>
      <c r="MCB63" s="26"/>
      <c r="MCC63" s="26"/>
      <c r="MCD63" s="26"/>
      <c r="MCE63" s="26"/>
      <c r="MCF63" s="26"/>
      <c r="MCG63" s="26"/>
      <c r="MCH63" s="26"/>
      <c r="MCI63" s="26"/>
      <c r="MCJ63" s="26"/>
      <c r="MCK63" s="26"/>
      <c r="MCL63" s="26"/>
      <c r="MCM63" s="26"/>
      <c r="MCN63" s="26"/>
      <c r="MCO63" s="26"/>
      <c r="MCP63" s="26"/>
      <c r="MCQ63" s="26"/>
      <c r="MCR63" s="26"/>
      <c r="MCS63" s="26"/>
      <c r="MCT63" s="26"/>
      <c r="MCU63" s="26"/>
      <c r="MCV63" s="26"/>
      <c r="MCW63" s="26"/>
      <c r="MCX63" s="26"/>
      <c r="MCY63" s="26"/>
      <c r="MCZ63" s="26"/>
      <c r="MDA63" s="26"/>
      <c r="MDB63" s="26"/>
      <c r="MDC63" s="26"/>
      <c r="MDD63" s="26"/>
      <c r="MDE63" s="26"/>
      <c r="MDF63" s="26"/>
      <c r="MDG63" s="26"/>
      <c r="MDH63" s="26"/>
      <c r="MDI63" s="26"/>
      <c r="MDJ63" s="26"/>
      <c r="MDK63" s="26"/>
      <c r="MDL63" s="26"/>
      <c r="MDM63" s="26"/>
      <c r="MDN63" s="26"/>
      <c r="MDO63" s="26"/>
      <c r="MDP63" s="26"/>
      <c r="MDQ63" s="26"/>
      <c r="MDR63" s="26"/>
      <c r="MDS63" s="26"/>
      <c r="MDT63" s="26"/>
      <c r="MDU63" s="26"/>
      <c r="MDV63" s="26"/>
      <c r="MDW63" s="26"/>
      <c r="MDX63" s="26"/>
      <c r="MDY63" s="26"/>
      <c r="MDZ63" s="26"/>
      <c r="MEA63" s="26"/>
      <c r="MEB63" s="26"/>
      <c r="MEC63" s="26"/>
      <c r="MED63" s="26"/>
      <c r="MEE63" s="26"/>
      <c r="MEF63" s="26"/>
      <c r="MEG63" s="26"/>
      <c r="MEH63" s="26"/>
      <c r="MEI63" s="26"/>
      <c r="MEJ63" s="26"/>
      <c r="MEK63" s="26"/>
      <c r="MEL63" s="26"/>
      <c r="MEM63" s="26"/>
      <c r="MEN63" s="26"/>
      <c r="MEO63" s="26"/>
      <c r="MEP63" s="26"/>
      <c r="MEQ63" s="26"/>
      <c r="MER63" s="26"/>
      <c r="MES63" s="26"/>
      <c r="MET63" s="26"/>
      <c r="MEU63" s="26"/>
      <c r="MEV63" s="26"/>
      <c r="MEW63" s="26"/>
      <c r="MEX63" s="26"/>
      <c r="MEY63" s="26"/>
      <c r="MEZ63" s="26"/>
      <c r="MFA63" s="26"/>
      <c r="MFB63" s="26"/>
      <c r="MFC63" s="26"/>
      <c r="MFD63" s="26"/>
      <c r="MFE63" s="26"/>
      <c r="MFF63" s="26"/>
      <c r="MFG63" s="26"/>
      <c r="MFH63" s="26"/>
      <c r="MFI63" s="26"/>
      <c r="MFJ63" s="26"/>
      <c r="MFK63" s="26"/>
      <c r="MFL63" s="26"/>
      <c r="MFM63" s="26"/>
      <c r="MFN63" s="26"/>
      <c r="MFO63" s="26"/>
      <c r="MFP63" s="26"/>
      <c r="MFQ63" s="26"/>
      <c r="MFR63" s="26"/>
      <c r="MFS63" s="26"/>
      <c r="MFT63" s="26"/>
      <c r="MFU63" s="26"/>
      <c r="MFV63" s="26"/>
      <c r="MFW63" s="26"/>
      <c r="MFX63" s="26"/>
      <c r="MFY63" s="26"/>
      <c r="MFZ63" s="26"/>
      <c r="MGA63" s="26"/>
      <c r="MGB63" s="26"/>
      <c r="MGC63" s="26"/>
      <c r="MGD63" s="26"/>
      <c r="MGE63" s="26"/>
      <c r="MGF63" s="26"/>
      <c r="MGG63" s="26"/>
      <c r="MGH63" s="26"/>
      <c r="MGI63" s="26"/>
      <c r="MGJ63" s="26"/>
      <c r="MGK63" s="26"/>
      <c r="MGL63" s="26"/>
      <c r="MGM63" s="26"/>
      <c r="MGN63" s="26"/>
      <c r="MGO63" s="26"/>
      <c r="MGP63" s="26"/>
      <c r="MGQ63" s="26"/>
      <c r="MGR63" s="26"/>
      <c r="MGS63" s="26"/>
      <c r="MGT63" s="26"/>
      <c r="MGU63" s="26"/>
      <c r="MGV63" s="26"/>
      <c r="MGW63" s="26"/>
      <c r="MGX63" s="26"/>
      <c r="MGY63" s="26"/>
      <c r="MGZ63" s="26"/>
      <c r="MHA63" s="26"/>
      <c r="MHB63" s="26"/>
      <c r="MHC63" s="26"/>
      <c r="MHD63" s="26"/>
      <c r="MHE63" s="26"/>
      <c r="MHF63" s="26"/>
      <c r="MHG63" s="26"/>
      <c r="MHH63" s="26"/>
      <c r="MHI63" s="26"/>
      <c r="MHJ63" s="26"/>
      <c r="MHK63" s="26"/>
      <c r="MHL63" s="26"/>
      <c r="MHM63" s="26"/>
      <c r="MHN63" s="26"/>
      <c r="MHO63" s="26"/>
      <c r="MHP63" s="26"/>
      <c r="MHQ63" s="26"/>
      <c r="MHR63" s="26"/>
      <c r="MHS63" s="26"/>
      <c r="MHT63" s="26"/>
      <c r="MHU63" s="26"/>
      <c r="MHV63" s="26"/>
      <c r="MHW63" s="26"/>
      <c r="MHX63" s="26"/>
      <c r="MHY63" s="26"/>
      <c r="MHZ63" s="26"/>
      <c r="MIA63" s="26"/>
      <c r="MIB63" s="26"/>
      <c r="MIC63" s="26"/>
      <c r="MID63" s="26"/>
      <c r="MIE63" s="26"/>
      <c r="MIF63" s="26"/>
      <c r="MIG63" s="26"/>
      <c r="MIH63" s="26"/>
      <c r="MII63" s="26"/>
      <c r="MIJ63" s="26"/>
      <c r="MIK63" s="26"/>
      <c r="MIL63" s="26"/>
      <c r="MIM63" s="26"/>
      <c r="MIN63" s="26"/>
      <c r="MIO63" s="26"/>
      <c r="MIP63" s="26"/>
      <c r="MIQ63" s="26"/>
      <c r="MIR63" s="26"/>
      <c r="MIS63" s="26"/>
      <c r="MIT63" s="26"/>
      <c r="MIU63" s="26"/>
      <c r="MIV63" s="26"/>
      <c r="MIW63" s="26"/>
      <c r="MIX63" s="26"/>
      <c r="MIY63" s="26"/>
      <c r="MIZ63" s="26"/>
      <c r="MJA63" s="26"/>
      <c r="MJB63" s="26"/>
      <c r="MJC63" s="26"/>
      <c r="MJD63" s="26"/>
      <c r="MJE63" s="26"/>
      <c r="MJF63" s="26"/>
      <c r="MJG63" s="26"/>
      <c r="MJH63" s="26"/>
      <c r="MJI63" s="26"/>
      <c r="MJJ63" s="26"/>
      <c r="MJK63" s="26"/>
      <c r="MJL63" s="26"/>
      <c r="MJM63" s="26"/>
      <c r="MJN63" s="26"/>
      <c r="MJO63" s="26"/>
      <c r="MJP63" s="26"/>
      <c r="MJQ63" s="26"/>
      <c r="MJR63" s="26"/>
      <c r="MJS63" s="26"/>
      <c r="MJT63" s="26"/>
      <c r="MJU63" s="26"/>
      <c r="MJV63" s="26"/>
      <c r="MJW63" s="26"/>
      <c r="MJX63" s="26"/>
      <c r="MJY63" s="26"/>
      <c r="MJZ63" s="26"/>
      <c r="MKA63" s="26"/>
      <c r="MKB63" s="26"/>
      <c r="MKC63" s="26"/>
      <c r="MKD63" s="26"/>
      <c r="MKE63" s="26"/>
      <c r="MKF63" s="26"/>
      <c r="MKG63" s="26"/>
      <c r="MKH63" s="26"/>
      <c r="MKI63" s="26"/>
      <c r="MKJ63" s="26"/>
      <c r="MKK63" s="26"/>
      <c r="MKL63" s="26"/>
      <c r="MKM63" s="26"/>
      <c r="MKN63" s="26"/>
      <c r="MKO63" s="26"/>
      <c r="MKP63" s="26"/>
      <c r="MKQ63" s="26"/>
      <c r="MKR63" s="26"/>
      <c r="MKS63" s="26"/>
      <c r="MKT63" s="26"/>
      <c r="MKU63" s="26"/>
      <c r="MKV63" s="26"/>
      <c r="MKW63" s="26"/>
      <c r="MKX63" s="26"/>
      <c r="MKY63" s="26"/>
      <c r="MKZ63" s="26"/>
      <c r="MLA63" s="26"/>
      <c r="MLB63" s="26"/>
      <c r="MLC63" s="26"/>
      <c r="MLD63" s="26"/>
      <c r="MLE63" s="26"/>
      <c r="MLF63" s="26"/>
      <c r="MLG63" s="26"/>
      <c r="MLH63" s="26"/>
      <c r="MLI63" s="26"/>
      <c r="MLJ63" s="26"/>
      <c r="MLK63" s="26"/>
      <c r="MLL63" s="26"/>
      <c r="MLM63" s="26"/>
      <c r="MLN63" s="26"/>
      <c r="MLO63" s="26"/>
      <c r="MLP63" s="26"/>
      <c r="MLQ63" s="26"/>
      <c r="MLR63" s="26"/>
      <c r="MLS63" s="26"/>
      <c r="MLT63" s="26"/>
      <c r="MLU63" s="26"/>
      <c r="MLV63" s="26"/>
      <c r="MLW63" s="26"/>
      <c r="MLX63" s="26"/>
      <c r="MLY63" s="26"/>
      <c r="MLZ63" s="26"/>
      <c r="MMA63" s="26"/>
      <c r="MMB63" s="26"/>
      <c r="MMC63" s="26"/>
      <c r="MMD63" s="26"/>
      <c r="MME63" s="26"/>
      <c r="MMF63" s="26"/>
      <c r="MMG63" s="26"/>
      <c r="MMH63" s="26"/>
      <c r="MMI63" s="26"/>
      <c r="MMJ63" s="26"/>
      <c r="MMK63" s="26"/>
      <c r="MML63" s="26"/>
      <c r="MMM63" s="26"/>
      <c r="MMN63" s="26"/>
      <c r="MMO63" s="26"/>
      <c r="MMP63" s="26"/>
      <c r="MMQ63" s="26"/>
      <c r="MMR63" s="26"/>
      <c r="MMS63" s="26"/>
      <c r="MMT63" s="26"/>
      <c r="MMU63" s="26"/>
      <c r="MMV63" s="26"/>
      <c r="MMW63" s="26"/>
      <c r="MMX63" s="26"/>
      <c r="MMY63" s="26"/>
      <c r="MMZ63" s="26"/>
      <c r="MNA63" s="26"/>
      <c r="MNB63" s="26"/>
      <c r="MNC63" s="26"/>
      <c r="MND63" s="26"/>
      <c r="MNE63" s="26"/>
      <c r="MNF63" s="26"/>
      <c r="MNG63" s="26"/>
      <c r="MNH63" s="26"/>
      <c r="MNI63" s="26"/>
      <c r="MNJ63" s="26"/>
      <c r="MNK63" s="26"/>
      <c r="MNL63" s="26"/>
      <c r="MNM63" s="26"/>
      <c r="MNN63" s="26"/>
      <c r="MNO63" s="26"/>
      <c r="MNP63" s="26"/>
      <c r="MNQ63" s="26"/>
      <c r="MNR63" s="26"/>
      <c r="MNS63" s="26"/>
      <c r="MNT63" s="26"/>
      <c r="MNU63" s="26"/>
      <c r="MNV63" s="26"/>
      <c r="MNW63" s="26"/>
      <c r="MNX63" s="26"/>
      <c r="MNY63" s="26"/>
      <c r="MNZ63" s="26"/>
      <c r="MOA63" s="26"/>
      <c r="MOB63" s="26"/>
      <c r="MOC63" s="26"/>
      <c r="MOD63" s="26"/>
      <c r="MOE63" s="26"/>
      <c r="MOF63" s="26"/>
      <c r="MOG63" s="26"/>
      <c r="MOH63" s="26"/>
      <c r="MOI63" s="26"/>
      <c r="MOJ63" s="26"/>
      <c r="MOK63" s="26"/>
      <c r="MOL63" s="26"/>
      <c r="MOM63" s="26"/>
      <c r="MON63" s="26"/>
      <c r="MOO63" s="26"/>
      <c r="MOP63" s="26"/>
      <c r="MOQ63" s="26"/>
      <c r="MOR63" s="26"/>
      <c r="MOS63" s="26"/>
      <c r="MOT63" s="26"/>
      <c r="MOU63" s="26"/>
      <c r="MOV63" s="26"/>
      <c r="MOW63" s="26"/>
      <c r="MOX63" s="26"/>
      <c r="MOY63" s="26"/>
      <c r="MOZ63" s="26"/>
      <c r="MPA63" s="26"/>
      <c r="MPB63" s="26"/>
      <c r="MPC63" s="26"/>
      <c r="MPD63" s="26"/>
      <c r="MPE63" s="26"/>
      <c r="MPF63" s="26"/>
      <c r="MPG63" s="26"/>
      <c r="MPH63" s="26"/>
      <c r="MPI63" s="26"/>
      <c r="MPJ63" s="26"/>
      <c r="MPK63" s="26"/>
      <c r="MPL63" s="26"/>
      <c r="MPM63" s="26"/>
      <c r="MPN63" s="26"/>
      <c r="MPO63" s="26"/>
      <c r="MPP63" s="26"/>
      <c r="MPQ63" s="26"/>
      <c r="MPR63" s="26"/>
      <c r="MPS63" s="26"/>
      <c r="MPT63" s="26"/>
      <c r="MPU63" s="26"/>
      <c r="MPV63" s="26"/>
      <c r="MPW63" s="26"/>
      <c r="MPX63" s="26"/>
      <c r="MPY63" s="26"/>
      <c r="MPZ63" s="26"/>
      <c r="MQA63" s="26"/>
      <c r="MQB63" s="26"/>
      <c r="MQC63" s="26"/>
      <c r="MQD63" s="26"/>
      <c r="MQE63" s="26"/>
      <c r="MQF63" s="26"/>
      <c r="MQG63" s="26"/>
      <c r="MQH63" s="26"/>
      <c r="MQI63" s="26"/>
      <c r="MQJ63" s="26"/>
      <c r="MQK63" s="26"/>
      <c r="MQL63" s="26"/>
      <c r="MQM63" s="26"/>
      <c r="MQN63" s="26"/>
      <c r="MQO63" s="26"/>
      <c r="MQP63" s="26"/>
      <c r="MQQ63" s="26"/>
      <c r="MQR63" s="26"/>
      <c r="MQS63" s="26"/>
      <c r="MQT63" s="26"/>
      <c r="MQU63" s="26"/>
      <c r="MQV63" s="26"/>
      <c r="MQW63" s="26"/>
      <c r="MQX63" s="26"/>
      <c r="MQY63" s="26"/>
      <c r="MQZ63" s="26"/>
      <c r="MRA63" s="26"/>
      <c r="MRB63" s="26"/>
      <c r="MRC63" s="26"/>
      <c r="MRD63" s="26"/>
      <c r="MRE63" s="26"/>
      <c r="MRF63" s="26"/>
      <c r="MRG63" s="26"/>
      <c r="MRH63" s="26"/>
      <c r="MRI63" s="26"/>
      <c r="MRJ63" s="26"/>
      <c r="MRK63" s="26"/>
      <c r="MRL63" s="26"/>
      <c r="MRM63" s="26"/>
      <c r="MRN63" s="26"/>
      <c r="MRO63" s="26"/>
      <c r="MRP63" s="26"/>
      <c r="MRQ63" s="26"/>
      <c r="MRR63" s="26"/>
      <c r="MRS63" s="26"/>
      <c r="MRT63" s="26"/>
      <c r="MRU63" s="26"/>
      <c r="MRV63" s="26"/>
      <c r="MRW63" s="26"/>
      <c r="MRX63" s="26"/>
      <c r="MRY63" s="26"/>
      <c r="MRZ63" s="26"/>
      <c r="MSA63" s="26"/>
      <c r="MSB63" s="26"/>
      <c r="MSC63" s="26"/>
      <c r="MSD63" s="26"/>
      <c r="MSE63" s="26"/>
      <c r="MSF63" s="26"/>
      <c r="MSG63" s="26"/>
      <c r="MSH63" s="26"/>
      <c r="MSI63" s="26"/>
      <c r="MSJ63" s="26"/>
      <c r="MSK63" s="26"/>
      <c r="MSL63" s="26"/>
      <c r="MSM63" s="26"/>
      <c r="MSN63" s="26"/>
      <c r="MSO63" s="26"/>
      <c r="MSP63" s="26"/>
      <c r="MSQ63" s="26"/>
      <c r="MSR63" s="26"/>
      <c r="MSS63" s="26"/>
      <c r="MST63" s="26"/>
      <c r="MSU63" s="26"/>
      <c r="MSV63" s="26"/>
      <c r="MSW63" s="26"/>
      <c r="MSX63" s="26"/>
      <c r="MSY63" s="26"/>
      <c r="MSZ63" s="26"/>
      <c r="MTA63" s="26"/>
      <c r="MTB63" s="26"/>
      <c r="MTC63" s="26"/>
      <c r="MTD63" s="26"/>
      <c r="MTE63" s="26"/>
      <c r="MTF63" s="26"/>
      <c r="MTG63" s="26"/>
      <c r="MTH63" s="26"/>
      <c r="MTI63" s="26"/>
      <c r="MTJ63" s="26"/>
      <c r="MTK63" s="26"/>
      <c r="MTL63" s="26"/>
      <c r="MTM63" s="26"/>
      <c r="MTN63" s="26"/>
      <c r="MTO63" s="26"/>
      <c r="MTP63" s="26"/>
      <c r="MTQ63" s="26"/>
      <c r="MTR63" s="26"/>
      <c r="MTS63" s="26"/>
      <c r="MTT63" s="26"/>
      <c r="MTU63" s="26"/>
      <c r="MTV63" s="26"/>
      <c r="MTW63" s="26"/>
      <c r="MTX63" s="26"/>
      <c r="MTY63" s="26"/>
      <c r="MTZ63" s="26"/>
      <c r="MUA63" s="26"/>
      <c r="MUB63" s="26"/>
      <c r="MUC63" s="26"/>
      <c r="MUD63" s="26"/>
      <c r="MUE63" s="26"/>
      <c r="MUF63" s="26"/>
      <c r="MUG63" s="26"/>
      <c r="MUH63" s="26"/>
      <c r="MUI63" s="26"/>
      <c r="MUJ63" s="26"/>
      <c r="MUK63" s="26"/>
      <c r="MUL63" s="26"/>
      <c r="MUM63" s="26"/>
      <c r="MUN63" s="26"/>
      <c r="MUO63" s="26"/>
      <c r="MUP63" s="26"/>
      <c r="MUQ63" s="26"/>
      <c r="MUR63" s="26"/>
      <c r="MUS63" s="26"/>
      <c r="MUT63" s="26"/>
      <c r="MUU63" s="26"/>
      <c r="MUV63" s="26"/>
      <c r="MUW63" s="26"/>
      <c r="MUX63" s="26"/>
      <c r="MUY63" s="26"/>
      <c r="MUZ63" s="26"/>
      <c r="MVA63" s="26"/>
      <c r="MVB63" s="26"/>
      <c r="MVC63" s="26"/>
      <c r="MVD63" s="26"/>
      <c r="MVE63" s="26"/>
      <c r="MVF63" s="26"/>
      <c r="MVG63" s="26"/>
      <c r="MVH63" s="26"/>
      <c r="MVI63" s="26"/>
      <c r="MVJ63" s="26"/>
      <c r="MVK63" s="26"/>
      <c r="MVL63" s="26"/>
      <c r="MVM63" s="26"/>
      <c r="MVN63" s="26"/>
      <c r="MVO63" s="26"/>
      <c r="MVP63" s="26"/>
      <c r="MVQ63" s="26"/>
      <c r="MVR63" s="26"/>
      <c r="MVS63" s="26"/>
      <c r="MVT63" s="26"/>
      <c r="MVU63" s="26"/>
      <c r="MVV63" s="26"/>
      <c r="MVW63" s="26"/>
      <c r="MVX63" s="26"/>
      <c r="MVY63" s="26"/>
      <c r="MVZ63" s="26"/>
      <c r="MWA63" s="26"/>
      <c r="MWB63" s="26"/>
      <c r="MWC63" s="26"/>
      <c r="MWD63" s="26"/>
      <c r="MWE63" s="26"/>
      <c r="MWF63" s="26"/>
      <c r="MWG63" s="26"/>
      <c r="MWH63" s="26"/>
      <c r="MWI63" s="26"/>
      <c r="MWJ63" s="26"/>
      <c r="MWK63" s="26"/>
      <c r="MWL63" s="26"/>
      <c r="MWM63" s="26"/>
      <c r="MWN63" s="26"/>
      <c r="MWO63" s="26"/>
      <c r="MWP63" s="26"/>
      <c r="MWQ63" s="26"/>
      <c r="MWR63" s="26"/>
      <c r="MWS63" s="26"/>
      <c r="MWT63" s="26"/>
      <c r="MWU63" s="26"/>
      <c r="MWV63" s="26"/>
      <c r="MWW63" s="26"/>
      <c r="MWX63" s="26"/>
      <c r="MWY63" s="26"/>
      <c r="MWZ63" s="26"/>
      <c r="MXA63" s="26"/>
      <c r="MXB63" s="26"/>
      <c r="MXC63" s="26"/>
      <c r="MXD63" s="26"/>
      <c r="MXE63" s="26"/>
      <c r="MXF63" s="26"/>
      <c r="MXG63" s="26"/>
      <c r="MXH63" s="26"/>
      <c r="MXI63" s="26"/>
      <c r="MXJ63" s="26"/>
      <c r="MXK63" s="26"/>
      <c r="MXL63" s="26"/>
      <c r="MXM63" s="26"/>
      <c r="MXN63" s="26"/>
      <c r="MXO63" s="26"/>
      <c r="MXP63" s="26"/>
      <c r="MXQ63" s="26"/>
      <c r="MXR63" s="26"/>
      <c r="MXS63" s="26"/>
      <c r="MXT63" s="26"/>
      <c r="MXU63" s="26"/>
      <c r="MXV63" s="26"/>
      <c r="MXW63" s="26"/>
      <c r="MXX63" s="26"/>
      <c r="MXY63" s="26"/>
      <c r="MXZ63" s="26"/>
      <c r="MYA63" s="26"/>
      <c r="MYB63" s="26"/>
      <c r="MYC63" s="26"/>
      <c r="MYD63" s="26"/>
      <c r="MYE63" s="26"/>
      <c r="MYF63" s="26"/>
      <c r="MYG63" s="26"/>
      <c r="MYH63" s="26"/>
      <c r="MYI63" s="26"/>
      <c r="MYJ63" s="26"/>
      <c r="MYK63" s="26"/>
      <c r="MYL63" s="26"/>
      <c r="MYM63" s="26"/>
      <c r="MYN63" s="26"/>
      <c r="MYO63" s="26"/>
      <c r="MYP63" s="26"/>
      <c r="MYQ63" s="26"/>
      <c r="MYR63" s="26"/>
      <c r="MYS63" s="26"/>
      <c r="MYT63" s="26"/>
      <c r="MYU63" s="26"/>
      <c r="MYV63" s="26"/>
      <c r="MYW63" s="26"/>
      <c r="MYX63" s="26"/>
      <c r="MYY63" s="26"/>
      <c r="MYZ63" s="26"/>
      <c r="MZA63" s="26"/>
      <c r="MZB63" s="26"/>
      <c r="MZC63" s="26"/>
      <c r="MZD63" s="26"/>
      <c r="MZE63" s="26"/>
      <c r="MZF63" s="26"/>
      <c r="MZG63" s="26"/>
      <c r="MZH63" s="26"/>
      <c r="MZI63" s="26"/>
      <c r="MZJ63" s="26"/>
      <c r="MZK63" s="26"/>
      <c r="MZL63" s="26"/>
      <c r="MZM63" s="26"/>
      <c r="MZN63" s="26"/>
      <c r="MZO63" s="26"/>
      <c r="MZP63" s="26"/>
      <c r="MZQ63" s="26"/>
      <c r="MZR63" s="26"/>
      <c r="MZS63" s="26"/>
      <c r="MZT63" s="26"/>
      <c r="MZU63" s="26"/>
      <c r="MZV63" s="26"/>
      <c r="MZW63" s="26"/>
      <c r="MZX63" s="26"/>
      <c r="MZY63" s="26"/>
      <c r="MZZ63" s="26"/>
      <c r="NAA63" s="26"/>
      <c r="NAB63" s="26"/>
      <c r="NAC63" s="26"/>
      <c r="NAD63" s="26"/>
      <c r="NAE63" s="26"/>
      <c r="NAF63" s="26"/>
      <c r="NAG63" s="26"/>
      <c r="NAH63" s="26"/>
      <c r="NAI63" s="26"/>
      <c r="NAJ63" s="26"/>
      <c r="NAK63" s="26"/>
      <c r="NAL63" s="26"/>
      <c r="NAM63" s="26"/>
      <c r="NAN63" s="26"/>
      <c r="NAO63" s="26"/>
      <c r="NAP63" s="26"/>
      <c r="NAQ63" s="26"/>
      <c r="NAR63" s="26"/>
      <c r="NAS63" s="26"/>
      <c r="NAT63" s="26"/>
      <c r="NAU63" s="26"/>
      <c r="NAV63" s="26"/>
      <c r="NAW63" s="26"/>
      <c r="NAX63" s="26"/>
      <c r="NAY63" s="26"/>
      <c r="NAZ63" s="26"/>
      <c r="NBA63" s="26"/>
      <c r="NBB63" s="26"/>
      <c r="NBC63" s="26"/>
      <c r="NBD63" s="26"/>
      <c r="NBE63" s="26"/>
      <c r="NBF63" s="26"/>
      <c r="NBG63" s="26"/>
      <c r="NBH63" s="26"/>
      <c r="NBI63" s="26"/>
      <c r="NBJ63" s="26"/>
      <c r="NBK63" s="26"/>
      <c r="NBL63" s="26"/>
      <c r="NBM63" s="26"/>
      <c r="NBN63" s="26"/>
      <c r="NBO63" s="26"/>
      <c r="NBP63" s="26"/>
      <c r="NBQ63" s="26"/>
      <c r="NBR63" s="26"/>
      <c r="NBS63" s="26"/>
      <c r="NBT63" s="26"/>
      <c r="NBU63" s="26"/>
      <c r="NBV63" s="26"/>
      <c r="NBW63" s="26"/>
      <c r="NBX63" s="26"/>
      <c r="NBY63" s="26"/>
      <c r="NBZ63" s="26"/>
      <c r="NCA63" s="26"/>
      <c r="NCB63" s="26"/>
      <c r="NCC63" s="26"/>
      <c r="NCD63" s="26"/>
      <c r="NCE63" s="26"/>
      <c r="NCF63" s="26"/>
      <c r="NCG63" s="26"/>
      <c r="NCH63" s="26"/>
      <c r="NCI63" s="26"/>
      <c r="NCJ63" s="26"/>
      <c r="NCK63" s="26"/>
      <c r="NCL63" s="26"/>
      <c r="NCM63" s="26"/>
      <c r="NCN63" s="26"/>
      <c r="NCO63" s="26"/>
      <c r="NCP63" s="26"/>
      <c r="NCQ63" s="26"/>
      <c r="NCR63" s="26"/>
      <c r="NCS63" s="26"/>
      <c r="NCT63" s="26"/>
      <c r="NCU63" s="26"/>
      <c r="NCV63" s="26"/>
      <c r="NCW63" s="26"/>
      <c r="NCX63" s="26"/>
      <c r="NCY63" s="26"/>
      <c r="NCZ63" s="26"/>
      <c r="NDA63" s="26"/>
      <c r="NDB63" s="26"/>
      <c r="NDC63" s="26"/>
      <c r="NDD63" s="26"/>
      <c r="NDE63" s="26"/>
      <c r="NDF63" s="26"/>
      <c r="NDG63" s="26"/>
      <c r="NDH63" s="26"/>
      <c r="NDI63" s="26"/>
      <c r="NDJ63" s="26"/>
      <c r="NDK63" s="26"/>
      <c r="NDL63" s="26"/>
      <c r="NDM63" s="26"/>
      <c r="NDN63" s="26"/>
      <c r="NDO63" s="26"/>
      <c r="NDP63" s="26"/>
      <c r="NDQ63" s="26"/>
      <c r="NDR63" s="26"/>
      <c r="NDS63" s="26"/>
      <c r="NDT63" s="26"/>
      <c r="NDU63" s="26"/>
      <c r="NDV63" s="26"/>
      <c r="NDW63" s="26"/>
      <c r="NDX63" s="26"/>
      <c r="NDY63" s="26"/>
      <c r="NDZ63" s="26"/>
      <c r="NEA63" s="26"/>
      <c r="NEB63" s="26"/>
      <c r="NEC63" s="26"/>
      <c r="NED63" s="26"/>
      <c r="NEE63" s="26"/>
      <c r="NEF63" s="26"/>
      <c r="NEG63" s="26"/>
      <c r="NEH63" s="26"/>
      <c r="NEI63" s="26"/>
      <c r="NEJ63" s="26"/>
      <c r="NEK63" s="26"/>
      <c r="NEL63" s="26"/>
      <c r="NEM63" s="26"/>
      <c r="NEN63" s="26"/>
      <c r="NEO63" s="26"/>
      <c r="NEP63" s="26"/>
      <c r="NEQ63" s="26"/>
      <c r="NER63" s="26"/>
      <c r="NES63" s="26"/>
      <c r="NET63" s="26"/>
      <c r="NEU63" s="26"/>
      <c r="NEV63" s="26"/>
      <c r="NEW63" s="26"/>
      <c r="NEX63" s="26"/>
      <c r="NEY63" s="26"/>
      <c r="NEZ63" s="26"/>
      <c r="NFA63" s="26"/>
      <c r="NFB63" s="26"/>
      <c r="NFC63" s="26"/>
      <c r="NFD63" s="26"/>
      <c r="NFE63" s="26"/>
      <c r="NFF63" s="26"/>
      <c r="NFG63" s="26"/>
      <c r="NFH63" s="26"/>
      <c r="NFI63" s="26"/>
      <c r="NFJ63" s="26"/>
      <c r="NFK63" s="26"/>
      <c r="NFL63" s="26"/>
      <c r="NFM63" s="26"/>
      <c r="NFN63" s="26"/>
      <c r="NFO63" s="26"/>
      <c r="NFP63" s="26"/>
      <c r="NFQ63" s="26"/>
      <c r="NFR63" s="26"/>
      <c r="NFS63" s="26"/>
      <c r="NFT63" s="26"/>
      <c r="NFU63" s="26"/>
      <c r="NFV63" s="26"/>
      <c r="NFW63" s="26"/>
      <c r="NFX63" s="26"/>
      <c r="NFY63" s="26"/>
      <c r="NFZ63" s="26"/>
      <c r="NGA63" s="26"/>
      <c r="NGB63" s="26"/>
      <c r="NGC63" s="26"/>
      <c r="NGD63" s="26"/>
      <c r="NGE63" s="26"/>
      <c r="NGF63" s="26"/>
      <c r="NGG63" s="26"/>
      <c r="NGH63" s="26"/>
      <c r="NGI63" s="26"/>
      <c r="NGJ63" s="26"/>
      <c r="NGK63" s="26"/>
      <c r="NGL63" s="26"/>
      <c r="NGM63" s="26"/>
      <c r="NGN63" s="26"/>
      <c r="NGO63" s="26"/>
      <c r="NGP63" s="26"/>
      <c r="NGQ63" s="26"/>
      <c r="NGR63" s="26"/>
      <c r="NGS63" s="26"/>
      <c r="NGT63" s="26"/>
      <c r="NGU63" s="26"/>
      <c r="NGV63" s="26"/>
      <c r="NGW63" s="26"/>
      <c r="NGX63" s="26"/>
      <c r="NGY63" s="26"/>
      <c r="NGZ63" s="26"/>
      <c r="NHA63" s="26"/>
      <c r="NHB63" s="26"/>
      <c r="NHC63" s="26"/>
      <c r="NHD63" s="26"/>
      <c r="NHE63" s="26"/>
      <c r="NHF63" s="26"/>
      <c r="NHG63" s="26"/>
      <c r="NHH63" s="26"/>
      <c r="NHI63" s="26"/>
      <c r="NHJ63" s="26"/>
      <c r="NHK63" s="26"/>
      <c r="NHL63" s="26"/>
      <c r="NHM63" s="26"/>
      <c r="NHN63" s="26"/>
      <c r="NHO63" s="26"/>
      <c r="NHP63" s="26"/>
      <c r="NHQ63" s="26"/>
      <c r="NHR63" s="26"/>
      <c r="NHS63" s="26"/>
      <c r="NHT63" s="26"/>
      <c r="NHU63" s="26"/>
      <c r="NHV63" s="26"/>
      <c r="NHW63" s="26"/>
      <c r="NHX63" s="26"/>
      <c r="NHY63" s="26"/>
      <c r="NHZ63" s="26"/>
      <c r="NIA63" s="26"/>
      <c r="NIB63" s="26"/>
      <c r="NIC63" s="26"/>
      <c r="NID63" s="26"/>
      <c r="NIE63" s="26"/>
      <c r="NIF63" s="26"/>
      <c r="NIG63" s="26"/>
      <c r="NIH63" s="26"/>
      <c r="NII63" s="26"/>
      <c r="NIJ63" s="26"/>
      <c r="NIK63" s="26"/>
      <c r="NIL63" s="26"/>
      <c r="NIM63" s="26"/>
      <c r="NIN63" s="26"/>
      <c r="NIO63" s="26"/>
      <c r="NIP63" s="26"/>
      <c r="NIQ63" s="26"/>
      <c r="NIR63" s="26"/>
      <c r="NIS63" s="26"/>
      <c r="NIT63" s="26"/>
      <c r="NIU63" s="26"/>
      <c r="NIV63" s="26"/>
      <c r="NIW63" s="26"/>
      <c r="NIX63" s="26"/>
      <c r="NIY63" s="26"/>
      <c r="NIZ63" s="26"/>
      <c r="NJA63" s="26"/>
      <c r="NJB63" s="26"/>
      <c r="NJC63" s="26"/>
      <c r="NJD63" s="26"/>
      <c r="NJE63" s="26"/>
      <c r="NJF63" s="26"/>
      <c r="NJG63" s="26"/>
      <c r="NJH63" s="26"/>
      <c r="NJI63" s="26"/>
      <c r="NJJ63" s="26"/>
      <c r="NJK63" s="26"/>
      <c r="NJL63" s="26"/>
      <c r="NJM63" s="26"/>
      <c r="NJN63" s="26"/>
      <c r="NJO63" s="26"/>
      <c r="NJP63" s="26"/>
      <c r="NJQ63" s="26"/>
      <c r="NJR63" s="26"/>
      <c r="NJS63" s="26"/>
      <c r="NJT63" s="26"/>
      <c r="NJU63" s="26"/>
      <c r="NJV63" s="26"/>
      <c r="NJW63" s="26"/>
      <c r="NJX63" s="26"/>
      <c r="NJY63" s="26"/>
      <c r="NJZ63" s="26"/>
      <c r="NKA63" s="26"/>
      <c r="NKB63" s="26"/>
      <c r="NKC63" s="26"/>
      <c r="NKD63" s="26"/>
      <c r="NKE63" s="26"/>
      <c r="NKF63" s="26"/>
      <c r="NKG63" s="26"/>
      <c r="NKH63" s="26"/>
      <c r="NKI63" s="26"/>
      <c r="NKJ63" s="26"/>
      <c r="NKK63" s="26"/>
      <c r="NKL63" s="26"/>
      <c r="NKM63" s="26"/>
      <c r="NKN63" s="26"/>
      <c r="NKO63" s="26"/>
      <c r="NKP63" s="26"/>
      <c r="NKQ63" s="26"/>
      <c r="NKR63" s="26"/>
      <c r="NKS63" s="26"/>
      <c r="NKT63" s="26"/>
      <c r="NKU63" s="26"/>
      <c r="NKV63" s="26"/>
      <c r="NKW63" s="26"/>
      <c r="NKX63" s="26"/>
      <c r="NKY63" s="26"/>
      <c r="NKZ63" s="26"/>
      <c r="NLA63" s="26"/>
      <c r="NLB63" s="26"/>
      <c r="NLC63" s="26"/>
      <c r="NLD63" s="26"/>
      <c r="NLE63" s="26"/>
      <c r="NLF63" s="26"/>
      <c r="NLG63" s="26"/>
      <c r="NLH63" s="26"/>
      <c r="NLI63" s="26"/>
      <c r="NLJ63" s="26"/>
      <c r="NLK63" s="26"/>
      <c r="NLL63" s="26"/>
      <c r="NLM63" s="26"/>
      <c r="NLN63" s="26"/>
      <c r="NLO63" s="26"/>
      <c r="NLP63" s="26"/>
      <c r="NLQ63" s="26"/>
      <c r="NLR63" s="26"/>
      <c r="NLS63" s="26"/>
      <c r="NLT63" s="26"/>
      <c r="NLU63" s="26"/>
      <c r="NLV63" s="26"/>
      <c r="NLW63" s="26"/>
      <c r="NLX63" s="26"/>
      <c r="NLY63" s="26"/>
      <c r="NLZ63" s="26"/>
      <c r="NMA63" s="26"/>
      <c r="NMB63" s="26"/>
      <c r="NMC63" s="26"/>
      <c r="NMD63" s="26"/>
      <c r="NME63" s="26"/>
      <c r="NMF63" s="26"/>
      <c r="NMG63" s="26"/>
      <c r="NMH63" s="26"/>
      <c r="NMI63" s="26"/>
      <c r="NMJ63" s="26"/>
      <c r="NMK63" s="26"/>
      <c r="NML63" s="26"/>
      <c r="NMM63" s="26"/>
      <c r="NMN63" s="26"/>
      <c r="NMO63" s="26"/>
      <c r="NMP63" s="26"/>
      <c r="NMQ63" s="26"/>
      <c r="NMR63" s="26"/>
      <c r="NMS63" s="26"/>
      <c r="NMT63" s="26"/>
      <c r="NMU63" s="26"/>
      <c r="NMV63" s="26"/>
      <c r="NMW63" s="26"/>
      <c r="NMX63" s="26"/>
      <c r="NMY63" s="26"/>
      <c r="NMZ63" s="26"/>
      <c r="NNA63" s="26"/>
      <c r="NNB63" s="26"/>
      <c r="NNC63" s="26"/>
      <c r="NND63" s="26"/>
      <c r="NNE63" s="26"/>
      <c r="NNF63" s="26"/>
      <c r="NNG63" s="26"/>
      <c r="NNH63" s="26"/>
      <c r="NNI63" s="26"/>
      <c r="NNJ63" s="26"/>
      <c r="NNK63" s="26"/>
      <c r="NNL63" s="26"/>
      <c r="NNM63" s="26"/>
      <c r="NNN63" s="26"/>
      <c r="NNO63" s="26"/>
      <c r="NNP63" s="26"/>
      <c r="NNQ63" s="26"/>
      <c r="NNR63" s="26"/>
      <c r="NNS63" s="26"/>
      <c r="NNT63" s="26"/>
      <c r="NNU63" s="26"/>
      <c r="NNV63" s="26"/>
      <c r="NNW63" s="26"/>
      <c r="NNX63" s="26"/>
      <c r="NNY63" s="26"/>
      <c r="NNZ63" s="26"/>
      <c r="NOA63" s="26"/>
      <c r="NOB63" s="26"/>
      <c r="NOC63" s="26"/>
      <c r="NOD63" s="26"/>
      <c r="NOE63" s="26"/>
      <c r="NOF63" s="26"/>
      <c r="NOG63" s="26"/>
      <c r="NOH63" s="26"/>
      <c r="NOI63" s="26"/>
      <c r="NOJ63" s="26"/>
      <c r="NOK63" s="26"/>
      <c r="NOL63" s="26"/>
      <c r="NOM63" s="26"/>
      <c r="NON63" s="26"/>
      <c r="NOO63" s="26"/>
      <c r="NOP63" s="26"/>
      <c r="NOQ63" s="26"/>
      <c r="NOR63" s="26"/>
      <c r="NOS63" s="26"/>
      <c r="NOT63" s="26"/>
      <c r="NOU63" s="26"/>
      <c r="NOV63" s="26"/>
      <c r="NOW63" s="26"/>
      <c r="NOX63" s="26"/>
      <c r="NOY63" s="26"/>
      <c r="NOZ63" s="26"/>
      <c r="NPA63" s="26"/>
      <c r="NPB63" s="26"/>
      <c r="NPC63" s="26"/>
      <c r="NPD63" s="26"/>
      <c r="NPE63" s="26"/>
      <c r="NPF63" s="26"/>
      <c r="NPG63" s="26"/>
      <c r="NPH63" s="26"/>
      <c r="NPI63" s="26"/>
      <c r="NPJ63" s="26"/>
      <c r="NPK63" s="26"/>
      <c r="NPL63" s="26"/>
      <c r="NPM63" s="26"/>
      <c r="NPN63" s="26"/>
      <c r="NPO63" s="26"/>
      <c r="NPP63" s="26"/>
      <c r="NPQ63" s="26"/>
      <c r="NPR63" s="26"/>
      <c r="NPS63" s="26"/>
      <c r="NPT63" s="26"/>
      <c r="NPU63" s="26"/>
      <c r="NPV63" s="26"/>
      <c r="NPW63" s="26"/>
      <c r="NPX63" s="26"/>
      <c r="NPY63" s="26"/>
      <c r="NPZ63" s="26"/>
      <c r="NQA63" s="26"/>
      <c r="NQB63" s="26"/>
      <c r="NQC63" s="26"/>
      <c r="NQD63" s="26"/>
      <c r="NQE63" s="26"/>
      <c r="NQF63" s="26"/>
      <c r="NQG63" s="26"/>
      <c r="NQH63" s="26"/>
      <c r="NQI63" s="26"/>
      <c r="NQJ63" s="26"/>
      <c r="NQK63" s="26"/>
      <c r="NQL63" s="26"/>
      <c r="NQM63" s="26"/>
      <c r="NQN63" s="26"/>
      <c r="NQO63" s="26"/>
      <c r="NQP63" s="26"/>
      <c r="NQQ63" s="26"/>
      <c r="NQR63" s="26"/>
      <c r="NQS63" s="26"/>
      <c r="NQT63" s="26"/>
      <c r="NQU63" s="26"/>
      <c r="NQV63" s="26"/>
      <c r="NQW63" s="26"/>
      <c r="NQX63" s="26"/>
      <c r="NQY63" s="26"/>
      <c r="NQZ63" s="26"/>
      <c r="NRA63" s="26"/>
      <c r="NRB63" s="26"/>
      <c r="NRC63" s="26"/>
      <c r="NRD63" s="26"/>
      <c r="NRE63" s="26"/>
      <c r="NRF63" s="26"/>
      <c r="NRG63" s="26"/>
      <c r="NRH63" s="26"/>
      <c r="NRI63" s="26"/>
      <c r="NRJ63" s="26"/>
      <c r="NRK63" s="26"/>
      <c r="NRL63" s="26"/>
      <c r="NRM63" s="26"/>
      <c r="NRN63" s="26"/>
      <c r="NRO63" s="26"/>
      <c r="NRP63" s="26"/>
      <c r="NRQ63" s="26"/>
      <c r="NRR63" s="26"/>
      <c r="NRS63" s="26"/>
      <c r="NRT63" s="26"/>
      <c r="NRU63" s="26"/>
      <c r="NRV63" s="26"/>
      <c r="NRW63" s="26"/>
      <c r="NRX63" s="26"/>
      <c r="NRY63" s="26"/>
      <c r="NRZ63" s="26"/>
      <c r="NSA63" s="26"/>
      <c r="NSB63" s="26"/>
      <c r="NSC63" s="26"/>
      <c r="NSD63" s="26"/>
      <c r="NSE63" s="26"/>
      <c r="NSF63" s="26"/>
      <c r="NSG63" s="26"/>
      <c r="NSH63" s="26"/>
      <c r="NSI63" s="26"/>
      <c r="NSJ63" s="26"/>
      <c r="NSK63" s="26"/>
      <c r="NSL63" s="26"/>
      <c r="NSM63" s="26"/>
      <c r="NSN63" s="26"/>
      <c r="NSO63" s="26"/>
      <c r="NSP63" s="26"/>
      <c r="NSQ63" s="26"/>
      <c r="NSR63" s="26"/>
      <c r="NSS63" s="26"/>
      <c r="NST63" s="26"/>
      <c r="NSU63" s="26"/>
      <c r="NSV63" s="26"/>
      <c r="NSW63" s="26"/>
      <c r="NSX63" s="26"/>
      <c r="NSY63" s="26"/>
      <c r="NSZ63" s="26"/>
      <c r="NTA63" s="26"/>
      <c r="NTB63" s="26"/>
      <c r="NTC63" s="26"/>
      <c r="NTD63" s="26"/>
      <c r="NTE63" s="26"/>
      <c r="NTF63" s="26"/>
      <c r="NTG63" s="26"/>
      <c r="NTH63" s="26"/>
      <c r="NTI63" s="26"/>
      <c r="NTJ63" s="26"/>
      <c r="NTK63" s="26"/>
      <c r="NTL63" s="26"/>
      <c r="NTM63" s="26"/>
      <c r="NTN63" s="26"/>
      <c r="NTO63" s="26"/>
      <c r="NTP63" s="26"/>
      <c r="NTQ63" s="26"/>
      <c r="NTR63" s="26"/>
      <c r="NTS63" s="26"/>
      <c r="NTT63" s="26"/>
      <c r="NTU63" s="26"/>
      <c r="NTV63" s="26"/>
      <c r="NTW63" s="26"/>
      <c r="NTX63" s="26"/>
      <c r="NTY63" s="26"/>
      <c r="NTZ63" s="26"/>
      <c r="NUA63" s="26"/>
      <c r="NUB63" s="26"/>
      <c r="NUC63" s="26"/>
      <c r="NUD63" s="26"/>
      <c r="NUE63" s="26"/>
      <c r="NUF63" s="26"/>
      <c r="NUG63" s="26"/>
      <c r="NUH63" s="26"/>
      <c r="NUI63" s="26"/>
      <c r="NUJ63" s="26"/>
      <c r="NUK63" s="26"/>
      <c r="NUL63" s="26"/>
      <c r="NUM63" s="26"/>
      <c r="NUN63" s="26"/>
      <c r="NUO63" s="26"/>
      <c r="NUP63" s="26"/>
      <c r="NUQ63" s="26"/>
      <c r="NUR63" s="26"/>
      <c r="NUS63" s="26"/>
      <c r="NUT63" s="26"/>
      <c r="NUU63" s="26"/>
      <c r="NUV63" s="26"/>
      <c r="NUW63" s="26"/>
      <c r="NUX63" s="26"/>
      <c r="NUY63" s="26"/>
      <c r="NUZ63" s="26"/>
      <c r="NVA63" s="26"/>
      <c r="NVB63" s="26"/>
      <c r="NVC63" s="26"/>
      <c r="NVD63" s="26"/>
      <c r="NVE63" s="26"/>
      <c r="NVF63" s="26"/>
      <c r="NVG63" s="26"/>
      <c r="NVH63" s="26"/>
      <c r="NVI63" s="26"/>
      <c r="NVJ63" s="26"/>
      <c r="NVK63" s="26"/>
      <c r="NVL63" s="26"/>
      <c r="NVM63" s="26"/>
      <c r="NVN63" s="26"/>
      <c r="NVO63" s="26"/>
      <c r="NVP63" s="26"/>
      <c r="NVQ63" s="26"/>
      <c r="NVR63" s="26"/>
      <c r="NVS63" s="26"/>
      <c r="NVT63" s="26"/>
      <c r="NVU63" s="26"/>
      <c r="NVV63" s="26"/>
      <c r="NVW63" s="26"/>
      <c r="NVX63" s="26"/>
      <c r="NVY63" s="26"/>
      <c r="NVZ63" s="26"/>
      <c r="NWA63" s="26"/>
      <c r="NWB63" s="26"/>
      <c r="NWC63" s="26"/>
      <c r="NWD63" s="26"/>
      <c r="NWE63" s="26"/>
      <c r="NWF63" s="26"/>
      <c r="NWG63" s="26"/>
      <c r="NWH63" s="26"/>
      <c r="NWI63" s="26"/>
      <c r="NWJ63" s="26"/>
      <c r="NWK63" s="26"/>
      <c r="NWL63" s="26"/>
      <c r="NWM63" s="26"/>
      <c r="NWN63" s="26"/>
      <c r="NWO63" s="26"/>
      <c r="NWP63" s="26"/>
      <c r="NWQ63" s="26"/>
      <c r="NWR63" s="26"/>
      <c r="NWS63" s="26"/>
      <c r="NWT63" s="26"/>
      <c r="NWU63" s="26"/>
      <c r="NWV63" s="26"/>
      <c r="NWW63" s="26"/>
      <c r="NWX63" s="26"/>
      <c r="NWY63" s="26"/>
      <c r="NWZ63" s="26"/>
      <c r="NXA63" s="26"/>
      <c r="NXB63" s="26"/>
      <c r="NXC63" s="26"/>
      <c r="NXD63" s="26"/>
      <c r="NXE63" s="26"/>
      <c r="NXF63" s="26"/>
      <c r="NXG63" s="26"/>
      <c r="NXH63" s="26"/>
      <c r="NXI63" s="26"/>
      <c r="NXJ63" s="26"/>
      <c r="NXK63" s="26"/>
      <c r="NXL63" s="26"/>
      <c r="NXM63" s="26"/>
      <c r="NXN63" s="26"/>
      <c r="NXO63" s="26"/>
      <c r="NXP63" s="26"/>
      <c r="NXQ63" s="26"/>
      <c r="NXR63" s="26"/>
      <c r="NXS63" s="26"/>
      <c r="NXT63" s="26"/>
      <c r="NXU63" s="26"/>
      <c r="NXV63" s="26"/>
      <c r="NXW63" s="26"/>
      <c r="NXX63" s="26"/>
      <c r="NXY63" s="26"/>
      <c r="NXZ63" s="26"/>
      <c r="NYA63" s="26"/>
      <c r="NYB63" s="26"/>
      <c r="NYC63" s="26"/>
      <c r="NYD63" s="26"/>
      <c r="NYE63" s="26"/>
      <c r="NYF63" s="26"/>
      <c r="NYG63" s="26"/>
      <c r="NYH63" s="26"/>
      <c r="NYI63" s="26"/>
      <c r="NYJ63" s="26"/>
      <c r="NYK63" s="26"/>
      <c r="NYL63" s="26"/>
      <c r="NYM63" s="26"/>
      <c r="NYN63" s="26"/>
      <c r="NYO63" s="26"/>
      <c r="NYP63" s="26"/>
      <c r="NYQ63" s="26"/>
      <c r="NYR63" s="26"/>
      <c r="NYS63" s="26"/>
      <c r="NYT63" s="26"/>
      <c r="NYU63" s="26"/>
      <c r="NYV63" s="26"/>
      <c r="NYW63" s="26"/>
      <c r="NYX63" s="26"/>
      <c r="NYY63" s="26"/>
      <c r="NYZ63" s="26"/>
      <c r="NZA63" s="26"/>
      <c r="NZB63" s="26"/>
      <c r="NZC63" s="26"/>
      <c r="NZD63" s="26"/>
      <c r="NZE63" s="26"/>
      <c r="NZF63" s="26"/>
      <c r="NZG63" s="26"/>
      <c r="NZH63" s="26"/>
      <c r="NZI63" s="26"/>
      <c r="NZJ63" s="26"/>
      <c r="NZK63" s="26"/>
      <c r="NZL63" s="26"/>
      <c r="NZM63" s="26"/>
      <c r="NZN63" s="26"/>
      <c r="NZO63" s="26"/>
      <c r="NZP63" s="26"/>
      <c r="NZQ63" s="26"/>
      <c r="NZR63" s="26"/>
      <c r="NZS63" s="26"/>
      <c r="NZT63" s="26"/>
      <c r="NZU63" s="26"/>
      <c r="NZV63" s="26"/>
      <c r="NZW63" s="26"/>
      <c r="NZX63" s="26"/>
      <c r="NZY63" s="26"/>
      <c r="NZZ63" s="26"/>
      <c r="OAA63" s="26"/>
      <c r="OAB63" s="26"/>
      <c r="OAC63" s="26"/>
      <c r="OAD63" s="26"/>
      <c r="OAE63" s="26"/>
      <c r="OAF63" s="26"/>
      <c r="OAG63" s="26"/>
      <c r="OAH63" s="26"/>
      <c r="OAI63" s="26"/>
      <c r="OAJ63" s="26"/>
      <c r="OAK63" s="26"/>
      <c r="OAL63" s="26"/>
      <c r="OAM63" s="26"/>
      <c r="OAN63" s="26"/>
      <c r="OAO63" s="26"/>
      <c r="OAP63" s="26"/>
      <c r="OAQ63" s="26"/>
      <c r="OAR63" s="26"/>
      <c r="OAS63" s="26"/>
      <c r="OAT63" s="26"/>
      <c r="OAU63" s="26"/>
      <c r="OAV63" s="26"/>
      <c r="OAW63" s="26"/>
      <c r="OAX63" s="26"/>
      <c r="OAY63" s="26"/>
      <c r="OAZ63" s="26"/>
      <c r="OBA63" s="26"/>
      <c r="OBB63" s="26"/>
      <c r="OBC63" s="26"/>
      <c r="OBD63" s="26"/>
      <c r="OBE63" s="26"/>
      <c r="OBF63" s="26"/>
      <c r="OBG63" s="26"/>
      <c r="OBH63" s="26"/>
      <c r="OBI63" s="26"/>
      <c r="OBJ63" s="26"/>
      <c r="OBK63" s="26"/>
      <c r="OBL63" s="26"/>
      <c r="OBM63" s="26"/>
      <c r="OBN63" s="26"/>
      <c r="OBO63" s="26"/>
      <c r="OBP63" s="26"/>
      <c r="OBQ63" s="26"/>
      <c r="OBR63" s="26"/>
      <c r="OBS63" s="26"/>
      <c r="OBT63" s="26"/>
      <c r="OBU63" s="26"/>
      <c r="OBV63" s="26"/>
      <c r="OBW63" s="26"/>
      <c r="OBX63" s="26"/>
      <c r="OBY63" s="26"/>
      <c r="OBZ63" s="26"/>
      <c r="OCA63" s="26"/>
      <c r="OCB63" s="26"/>
      <c r="OCC63" s="26"/>
      <c r="OCD63" s="26"/>
      <c r="OCE63" s="26"/>
      <c r="OCF63" s="26"/>
      <c r="OCG63" s="26"/>
      <c r="OCH63" s="26"/>
      <c r="OCI63" s="26"/>
      <c r="OCJ63" s="26"/>
      <c r="OCK63" s="26"/>
      <c r="OCL63" s="26"/>
      <c r="OCM63" s="26"/>
      <c r="OCN63" s="26"/>
      <c r="OCO63" s="26"/>
      <c r="OCP63" s="26"/>
      <c r="OCQ63" s="26"/>
      <c r="OCR63" s="26"/>
      <c r="OCS63" s="26"/>
      <c r="OCT63" s="26"/>
      <c r="OCU63" s="26"/>
      <c r="OCV63" s="26"/>
      <c r="OCW63" s="26"/>
      <c r="OCX63" s="26"/>
      <c r="OCY63" s="26"/>
      <c r="OCZ63" s="26"/>
      <c r="ODA63" s="26"/>
      <c r="ODB63" s="26"/>
      <c r="ODC63" s="26"/>
      <c r="ODD63" s="26"/>
      <c r="ODE63" s="26"/>
      <c r="ODF63" s="26"/>
      <c r="ODG63" s="26"/>
      <c r="ODH63" s="26"/>
      <c r="ODI63" s="26"/>
      <c r="ODJ63" s="26"/>
      <c r="ODK63" s="26"/>
      <c r="ODL63" s="26"/>
      <c r="ODM63" s="26"/>
      <c r="ODN63" s="26"/>
      <c r="ODO63" s="26"/>
      <c r="ODP63" s="26"/>
      <c r="ODQ63" s="26"/>
      <c r="ODR63" s="26"/>
      <c r="ODS63" s="26"/>
      <c r="ODT63" s="26"/>
      <c r="ODU63" s="26"/>
      <c r="ODV63" s="26"/>
      <c r="ODW63" s="26"/>
      <c r="ODX63" s="26"/>
      <c r="ODY63" s="26"/>
      <c r="ODZ63" s="26"/>
      <c r="OEA63" s="26"/>
      <c r="OEB63" s="26"/>
      <c r="OEC63" s="26"/>
      <c r="OED63" s="26"/>
      <c r="OEE63" s="26"/>
      <c r="OEF63" s="26"/>
      <c r="OEG63" s="26"/>
      <c r="OEH63" s="26"/>
      <c r="OEI63" s="26"/>
      <c r="OEJ63" s="26"/>
      <c r="OEK63" s="26"/>
      <c r="OEL63" s="26"/>
      <c r="OEM63" s="26"/>
      <c r="OEN63" s="26"/>
      <c r="OEO63" s="26"/>
      <c r="OEP63" s="26"/>
      <c r="OEQ63" s="26"/>
      <c r="OER63" s="26"/>
      <c r="OES63" s="26"/>
      <c r="OET63" s="26"/>
      <c r="OEU63" s="26"/>
      <c r="OEV63" s="26"/>
      <c r="OEW63" s="26"/>
      <c r="OEX63" s="26"/>
      <c r="OEY63" s="26"/>
      <c r="OEZ63" s="26"/>
      <c r="OFA63" s="26"/>
      <c r="OFB63" s="26"/>
      <c r="OFC63" s="26"/>
      <c r="OFD63" s="26"/>
      <c r="OFE63" s="26"/>
      <c r="OFF63" s="26"/>
      <c r="OFG63" s="26"/>
      <c r="OFH63" s="26"/>
      <c r="OFI63" s="26"/>
      <c r="OFJ63" s="26"/>
      <c r="OFK63" s="26"/>
      <c r="OFL63" s="26"/>
      <c r="OFM63" s="26"/>
      <c r="OFN63" s="26"/>
      <c r="OFO63" s="26"/>
      <c r="OFP63" s="26"/>
      <c r="OFQ63" s="26"/>
      <c r="OFR63" s="26"/>
      <c r="OFS63" s="26"/>
      <c r="OFT63" s="26"/>
      <c r="OFU63" s="26"/>
      <c r="OFV63" s="26"/>
      <c r="OFW63" s="26"/>
      <c r="OFX63" s="26"/>
      <c r="OFY63" s="26"/>
      <c r="OFZ63" s="26"/>
      <c r="OGA63" s="26"/>
      <c r="OGB63" s="26"/>
      <c r="OGC63" s="26"/>
      <c r="OGD63" s="26"/>
      <c r="OGE63" s="26"/>
      <c r="OGF63" s="26"/>
      <c r="OGG63" s="26"/>
      <c r="OGH63" s="26"/>
      <c r="OGI63" s="26"/>
      <c r="OGJ63" s="26"/>
      <c r="OGK63" s="26"/>
      <c r="OGL63" s="26"/>
      <c r="OGM63" s="26"/>
      <c r="OGN63" s="26"/>
      <c r="OGO63" s="26"/>
      <c r="OGP63" s="26"/>
      <c r="OGQ63" s="26"/>
      <c r="OGR63" s="26"/>
      <c r="OGS63" s="26"/>
      <c r="OGT63" s="26"/>
      <c r="OGU63" s="26"/>
      <c r="OGV63" s="26"/>
      <c r="OGW63" s="26"/>
      <c r="OGX63" s="26"/>
      <c r="OGY63" s="26"/>
      <c r="OGZ63" s="26"/>
      <c r="OHA63" s="26"/>
      <c r="OHB63" s="26"/>
      <c r="OHC63" s="26"/>
      <c r="OHD63" s="26"/>
      <c r="OHE63" s="26"/>
      <c r="OHF63" s="26"/>
      <c r="OHG63" s="26"/>
      <c r="OHH63" s="26"/>
      <c r="OHI63" s="26"/>
      <c r="OHJ63" s="26"/>
      <c r="OHK63" s="26"/>
      <c r="OHL63" s="26"/>
      <c r="OHM63" s="26"/>
      <c r="OHN63" s="26"/>
      <c r="OHO63" s="26"/>
      <c r="OHP63" s="26"/>
      <c r="OHQ63" s="26"/>
      <c r="OHR63" s="26"/>
      <c r="OHS63" s="26"/>
      <c r="OHT63" s="26"/>
      <c r="OHU63" s="26"/>
      <c r="OHV63" s="26"/>
      <c r="OHW63" s="26"/>
      <c r="OHX63" s="26"/>
      <c r="OHY63" s="26"/>
      <c r="OHZ63" s="26"/>
      <c r="OIA63" s="26"/>
      <c r="OIB63" s="26"/>
      <c r="OIC63" s="26"/>
      <c r="OID63" s="26"/>
      <c r="OIE63" s="26"/>
      <c r="OIF63" s="26"/>
      <c r="OIG63" s="26"/>
      <c r="OIH63" s="26"/>
      <c r="OII63" s="26"/>
      <c r="OIJ63" s="26"/>
      <c r="OIK63" s="26"/>
      <c r="OIL63" s="26"/>
      <c r="OIM63" s="26"/>
      <c r="OIN63" s="26"/>
      <c r="OIO63" s="26"/>
      <c r="OIP63" s="26"/>
      <c r="OIQ63" s="26"/>
      <c r="OIR63" s="26"/>
      <c r="OIS63" s="26"/>
      <c r="OIT63" s="26"/>
      <c r="OIU63" s="26"/>
      <c r="OIV63" s="26"/>
      <c r="OIW63" s="26"/>
      <c r="OIX63" s="26"/>
      <c r="OIY63" s="26"/>
      <c r="OIZ63" s="26"/>
      <c r="OJA63" s="26"/>
      <c r="OJB63" s="26"/>
      <c r="OJC63" s="26"/>
      <c r="OJD63" s="26"/>
      <c r="OJE63" s="26"/>
      <c r="OJF63" s="26"/>
      <c r="OJG63" s="26"/>
      <c r="OJH63" s="26"/>
      <c r="OJI63" s="26"/>
      <c r="OJJ63" s="26"/>
      <c r="OJK63" s="26"/>
      <c r="OJL63" s="26"/>
      <c r="OJM63" s="26"/>
      <c r="OJN63" s="26"/>
      <c r="OJO63" s="26"/>
      <c r="OJP63" s="26"/>
      <c r="OJQ63" s="26"/>
      <c r="OJR63" s="26"/>
      <c r="OJS63" s="26"/>
      <c r="OJT63" s="26"/>
      <c r="OJU63" s="26"/>
      <c r="OJV63" s="26"/>
      <c r="OJW63" s="26"/>
      <c r="OJX63" s="26"/>
      <c r="OJY63" s="26"/>
      <c r="OJZ63" s="26"/>
      <c r="OKA63" s="26"/>
      <c r="OKB63" s="26"/>
      <c r="OKC63" s="26"/>
      <c r="OKD63" s="26"/>
      <c r="OKE63" s="26"/>
      <c r="OKF63" s="26"/>
      <c r="OKG63" s="26"/>
      <c r="OKH63" s="26"/>
      <c r="OKI63" s="26"/>
      <c r="OKJ63" s="26"/>
      <c r="OKK63" s="26"/>
      <c r="OKL63" s="26"/>
      <c r="OKM63" s="26"/>
      <c r="OKN63" s="26"/>
      <c r="OKO63" s="26"/>
      <c r="OKP63" s="26"/>
      <c r="OKQ63" s="26"/>
      <c r="OKR63" s="26"/>
      <c r="OKS63" s="26"/>
      <c r="OKT63" s="26"/>
      <c r="OKU63" s="26"/>
      <c r="OKV63" s="26"/>
      <c r="OKW63" s="26"/>
      <c r="OKX63" s="26"/>
      <c r="OKY63" s="26"/>
      <c r="OKZ63" s="26"/>
      <c r="OLA63" s="26"/>
      <c r="OLB63" s="26"/>
      <c r="OLC63" s="26"/>
      <c r="OLD63" s="26"/>
      <c r="OLE63" s="26"/>
      <c r="OLF63" s="26"/>
      <c r="OLG63" s="26"/>
      <c r="OLH63" s="26"/>
      <c r="OLI63" s="26"/>
      <c r="OLJ63" s="26"/>
      <c r="OLK63" s="26"/>
      <c r="OLL63" s="26"/>
      <c r="OLM63" s="26"/>
      <c r="OLN63" s="26"/>
      <c r="OLO63" s="26"/>
      <c r="OLP63" s="26"/>
      <c r="OLQ63" s="26"/>
      <c r="OLR63" s="26"/>
      <c r="OLS63" s="26"/>
      <c r="OLT63" s="26"/>
      <c r="OLU63" s="26"/>
      <c r="OLV63" s="26"/>
      <c r="OLW63" s="26"/>
      <c r="OLX63" s="26"/>
      <c r="OLY63" s="26"/>
      <c r="OLZ63" s="26"/>
      <c r="OMA63" s="26"/>
      <c r="OMB63" s="26"/>
      <c r="OMC63" s="26"/>
      <c r="OMD63" s="26"/>
      <c r="OME63" s="26"/>
      <c r="OMF63" s="26"/>
      <c r="OMG63" s="26"/>
      <c r="OMH63" s="26"/>
      <c r="OMI63" s="26"/>
      <c r="OMJ63" s="26"/>
      <c r="OMK63" s="26"/>
      <c r="OML63" s="26"/>
      <c r="OMM63" s="26"/>
      <c r="OMN63" s="26"/>
      <c r="OMO63" s="26"/>
      <c r="OMP63" s="26"/>
      <c r="OMQ63" s="26"/>
      <c r="OMR63" s="26"/>
      <c r="OMS63" s="26"/>
      <c r="OMT63" s="26"/>
      <c r="OMU63" s="26"/>
      <c r="OMV63" s="26"/>
      <c r="OMW63" s="26"/>
      <c r="OMX63" s="26"/>
      <c r="OMY63" s="26"/>
      <c r="OMZ63" s="26"/>
      <c r="ONA63" s="26"/>
      <c r="ONB63" s="26"/>
      <c r="ONC63" s="26"/>
      <c r="OND63" s="26"/>
      <c r="ONE63" s="26"/>
      <c r="ONF63" s="26"/>
      <c r="ONG63" s="26"/>
      <c r="ONH63" s="26"/>
      <c r="ONI63" s="26"/>
      <c r="ONJ63" s="26"/>
      <c r="ONK63" s="26"/>
      <c r="ONL63" s="26"/>
      <c r="ONM63" s="26"/>
      <c r="ONN63" s="26"/>
      <c r="ONO63" s="26"/>
      <c r="ONP63" s="26"/>
      <c r="ONQ63" s="26"/>
      <c r="ONR63" s="26"/>
      <c r="ONS63" s="26"/>
      <c r="ONT63" s="26"/>
      <c r="ONU63" s="26"/>
      <c r="ONV63" s="26"/>
      <c r="ONW63" s="26"/>
      <c r="ONX63" s="26"/>
      <c r="ONY63" s="26"/>
      <c r="ONZ63" s="26"/>
      <c r="OOA63" s="26"/>
      <c r="OOB63" s="26"/>
      <c r="OOC63" s="26"/>
      <c r="OOD63" s="26"/>
      <c r="OOE63" s="26"/>
      <c r="OOF63" s="26"/>
      <c r="OOG63" s="26"/>
      <c r="OOH63" s="26"/>
      <c r="OOI63" s="26"/>
      <c r="OOJ63" s="26"/>
      <c r="OOK63" s="26"/>
      <c r="OOL63" s="26"/>
      <c r="OOM63" s="26"/>
      <c r="OON63" s="26"/>
      <c r="OOO63" s="26"/>
      <c r="OOP63" s="26"/>
      <c r="OOQ63" s="26"/>
      <c r="OOR63" s="26"/>
      <c r="OOS63" s="26"/>
      <c r="OOT63" s="26"/>
      <c r="OOU63" s="26"/>
      <c r="OOV63" s="26"/>
      <c r="OOW63" s="26"/>
      <c r="OOX63" s="26"/>
      <c r="OOY63" s="26"/>
      <c r="OOZ63" s="26"/>
      <c r="OPA63" s="26"/>
      <c r="OPB63" s="26"/>
      <c r="OPC63" s="26"/>
      <c r="OPD63" s="26"/>
      <c r="OPE63" s="26"/>
      <c r="OPF63" s="26"/>
      <c r="OPG63" s="26"/>
      <c r="OPH63" s="26"/>
      <c r="OPI63" s="26"/>
      <c r="OPJ63" s="26"/>
      <c r="OPK63" s="26"/>
      <c r="OPL63" s="26"/>
      <c r="OPM63" s="26"/>
      <c r="OPN63" s="26"/>
      <c r="OPO63" s="26"/>
      <c r="OPP63" s="26"/>
      <c r="OPQ63" s="26"/>
      <c r="OPR63" s="26"/>
      <c r="OPS63" s="26"/>
      <c r="OPT63" s="26"/>
      <c r="OPU63" s="26"/>
      <c r="OPV63" s="26"/>
      <c r="OPW63" s="26"/>
      <c r="OPX63" s="26"/>
      <c r="OPY63" s="26"/>
      <c r="OPZ63" s="26"/>
      <c r="OQA63" s="26"/>
      <c r="OQB63" s="26"/>
      <c r="OQC63" s="26"/>
      <c r="OQD63" s="26"/>
      <c r="OQE63" s="26"/>
      <c r="OQF63" s="26"/>
      <c r="OQG63" s="26"/>
      <c r="OQH63" s="26"/>
      <c r="OQI63" s="26"/>
      <c r="OQJ63" s="26"/>
      <c r="OQK63" s="26"/>
      <c r="OQL63" s="26"/>
      <c r="OQM63" s="26"/>
      <c r="OQN63" s="26"/>
      <c r="OQO63" s="26"/>
      <c r="OQP63" s="26"/>
      <c r="OQQ63" s="26"/>
      <c r="OQR63" s="26"/>
      <c r="OQS63" s="26"/>
      <c r="OQT63" s="26"/>
      <c r="OQU63" s="26"/>
      <c r="OQV63" s="26"/>
      <c r="OQW63" s="26"/>
      <c r="OQX63" s="26"/>
      <c r="OQY63" s="26"/>
      <c r="OQZ63" s="26"/>
      <c r="ORA63" s="26"/>
      <c r="ORB63" s="26"/>
      <c r="ORC63" s="26"/>
      <c r="ORD63" s="26"/>
      <c r="ORE63" s="26"/>
      <c r="ORF63" s="26"/>
      <c r="ORG63" s="26"/>
      <c r="ORH63" s="26"/>
      <c r="ORI63" s="26"/>
      <c r="ORJ63" s="26"/>
      <c r="ORK63" s="26"/>
      <c r="ORL63" s="26"/>
      <c r="ORM63" s="26"/>
      <c r="ORN63" s="26"/>
      <c r="ORO63" s="26"/>
      <c r="ORP63" s="26"/>
      <c r="ORQ63" s="26"/>
      <c r="ORR63" s="26"/>
      <c r="ORS63" s="26"/>
      <c r="ORT63" s="26"/>
      <c r="ORU63" s="26"/>
      <c r="ORV63" s="26"/>
      <c r="ORW63" s="26"/>
      <c r="ORX63" s="26"/>
      <c r="ORY63" s="26"/>
      <c r="ORZ63" s="26"/>
      <c r="OSA63" s="26"/>
      <c r="OSB63" s="26"/>
      <c r="OSC63" s="26"/>
      <c r="OSD63" s="26"/>
      <c r="OSE63" s="26"/>
      <c r="OSF63" s="26"/>
      <c r="OSG63" s="26"/>
      <c r="OSH63" s="26"/>
      <c r="OSI63" s="26"/>
      <c r="OSJ63" s="26"/>
      <c r="OSK63" s="26"/>
      <c r="OSL63" s="26"/>
      <c r="OSM63" s="26"/>
      <c r="OSN63" s="26"/>
      <c r="OSO63" s="26"/>
      <c r="OSP63" s="26"/>
      <c r="OSQ63" s="26"/>
      <c r="OSR63" s="26"/>
      <c r="OSS63" s="26"/>
      <c r="OST63" s="26"/>
      <c r="OSU63" s="26"/>
      <c r="OSV63" s="26"/>
      <c r="OSW63" s="26"/>
      <c r="OSX63" s="26"/>
      <c r="OSY63" s="26"/>
      <c r="OSZ63" s="26"/>
      <c r="OTA63" s="26"/>
      <c r="OTB63" s="26"/>
      <c r="OTC63" s="26"/>
      <c r="OTD63" s="26"/>
      <c r="OTE63" s="26"/>
      <c r="OTF63" s="26"/>
      <c r="OTG63" s="26"/>
      <c r="OTH63" s="26"/>
      <c r="OTI63" s="26"/>
      <c r="OTJ63" s="26"/>
      <c r="OTK63" s="26"/>
      <c r="OTL63" s="26"/>
      <c r="OTM63" s="26"/>
      <c r="OTN63" s="26"/>
      <c r="OTO63" s="26"/>
      <c r="OTP63" s="26"/>
      <c r="OTQ63" s="26"/>
      <c r="OTR63" s="26"/>
      <c r="OTS63" s="26"/>
      <c r="OTT63" s="26"/>
      <c r="OTU63" s="26"/>
      <c r="OTV63" s="26"/>
      <c r="OTW63" s="26"/>
      <c r="OTX63" s="26"/>
      <c r="OTY63" s="26"/>
      <c r="OTZ63" s="26"/>
      <c r="OUA63" s="26"/>
      <c r="OUB63" s="26"/>
      <c r="OUC63" s="26"/>
      <c r="OUD63" s="26"/>
      <c r="OUE63" s="26"/>
      <c r="OUF63" s="26"/>
      <c r="OUG63" s="26"/>
      <c r="OUH63" s="26"/>
      <c r="OUI63" s="26"/>
      <c r="OUJ63" s="26"/>
      <c r="OUK63" s="26"/>
      <c r="OUL63" s="26"/>
      <c r="OUM63" s="26"/>
      <c r="OUN63" s="26"/>
      <c r="OUO63" s="26"/>
      <c r="OUP63" s="26"/>
      <c r="OUQ63" s="26"/>
      <c r="OUR63" s="26"/>
      <c r="OUS63" s="26"/>
      <c r="OUT63" s="26"/>
      <c r="OUU63" s="26"/>
      <c r="OUV63" s="26"/>
      <c r="OUW63" s="26"/>
      <c r="OUX63" s="26"/>
      <c r="OUY63" s="26"/>
      <c r="OUZ63" s="26"/>
      <c r="OVA63" s="26"/>
      <c r="OVB63" s="26"/>
      <c r="OVC63" s="26"/>
      <c r="OVD63" s="26"/>
      <c r="OVE63" s="26"/>
      <c r="OVF63" s="26"/>
      <c r="OVG63" s="26"/>
      <c r="OVH63" s="26"/>
      <c r="OVI63" s="26"/>
      <c r="OVJ63" s="26"/>
      <c r="OVK63" s="26"/>
      <c r="OVL63" s="26"/>
      <c r="OVM63" s="26"/>
      <c r="OVN63" s="26"/>
      <c r="OVO63" s="26"/>
      <c r="OVP63" s="26"/>
      <c r="OVQ63" s="26"/>
      <c r="OVR63" s="26"/>
      <c r="OVS63" s="26"/>
      <c r="OVT63" s="26"/>
      <c r="OVU63" s="26"/>
      <c r="OVV63" s="26"/>
      <c r="OVW63" s="26"/>
      <c r="OVX63" s="26"/>
      <c r="OVY63" s="26"/>
      <c r="OVZ63" s="26"/>
      <c r="OWA63" s="26"/>
      <c r="OWB63" s="26"/>
      <c r="OWC63" s="26"/>
      <c r="OWD63" s="26"/>
      <c r="OWE63" s="26"/>
      <c r="OWF63" s="26"/>
      <c r="OWG63" s="26"/>
      <c r="OWH63" s="26"/>
      <c r="OWI63" s="26"/>
      <c r="OWJ63" s="26"/>
      <c r="OWK63" s="26"/>
      <c r="OWL63" s="26"/>
      <c r="OWM63" s="26"/>
      <c r="OWN63" s="26"/>
      <c r="OWO63" s="26"/>
      <c r="OWP63" s="26"/>
      <c r="OWQ63" s="26"/>
      <c r="OWR63" s="26"/>
      <c r="OWS63" s="26"/>
      <c r="OWT63" s="26"/>
      <c r="OWU63" s="26"/>
      <c r="OWV63" s="26"/>
      <c r="OWW63" s="26"/>
      <c r="OWX63" s="26"/>
      <c r="OWY63" s="26"/>
      <c r="OWZ63" s="26"/>
      <c r="OXA63" s="26"/>
      <c r="OXB63" s="26"/>
      <c r="OXC63" s="26"/>
      <c r="OXD63" s="26"/>
      <c r="OXE63" s="26"/>
      <c r="OXF63" s="26"/>
      <c r="OXG63" s="26"/>
      <c r="OXH63" s="26"/>
      <c r="OXI63" s="26"/>
      <c r="OXJ63" s="26"/>
      <c r="OXK63" s="26"/>
      <c r="OXL63" s="26"/>
      <c r="OXM63" s="26"/>
      <c r="OXN63" s="26"/>
      <c r="OXO63" s="26"/>
      <c r="OXP63" s="26"/>
      <c r="OXQ63" s="26"/>
      <c r="OXR63" s="26"/>
      <c r="OXS63" s="26"/>
      <c r="OXT63" s="26"/>
      <c r="OXU63" s="26"/>
      <c r="OXV63" s="26"/>
      <c r="OXW63" s="26"/>
      <c r="OXX63" s="26"/>
      <c r="OXY63" s="26"/>
      <c r="OXZ63" s="26"/>
      <c r="OYA63" s="26"/>
      <c r="OYB63" s="26"/>
      <c r="OYC63" s="26"/>
      <c r="OYD63" s="26"/>
      <c r="OYE63" s="26"/>
      <c r="OYF63" s="26"/>
      <c r="OYG63" s="26"/>
      <c r="OYH63" s="26"/>
      <c r="OYI63" s="26"/>
      <c r="OYJ63" s="26"/>
      <c r="OYK63" s="26"/>
      <c r="OYL63" s="26"/>
      <c r="OYM63" s="26"/>
      <c r="OYN63" s="26"/>
      <c r="OYO63" s="26"/>
      <c r="OYP63" s="26"/>
      <c r="OYQ63" s="26"/>
      <c r="OYR63" s="26"/>
      <c r="OYS63" s="26"/>
      <c r="OYT63" s="26"/>
      <c r="OYU63" s="26"/>
      <c r="OYV63" s="26"/>
      <c r="OYW63" s="26"/>
      <c r="OYX63" s="26"/>
      <c r="OYY63" s="26"/>
      <c r="OYZ63" s="26"/>
      <c r="OZA63" s="26"/>
      <c r="OZB63" s="26"/>
      <c r="OZC63" s="26"/>
      <c r="OZD63" s="26"/>
      <c r="OZE63" s="26"/>
      <c r="OZF63" s="26"/>
      <c r="OZG63" s="26"/>
      <c r="OZH63" s="26"/>
      <c r="OZI63" s="26"/>
      <c r="OZJ63" s="26"/>
      <c r="OZK63" s="26"/>
      <c r="OZL63" s="26"/>
      <c r="OZM63" s="26"/>
      <c r="OZN63" s="26"/>
      <c r="OZO63" s="26"/>
      <c r="OZP63" s="26"/>
      <c r="OZQ63" s="26"/>
      <c r="OZR63" s="26"/>
      <c r="OZS63" s="26"/>
      <c r="OZT63" s="26"/>
      <c r="OZU63" s="26"/>
      <c r="OZV63" s="26"/>
      <c r="OZW63" s="26"/>
      <c r="OZX63" s="26"/>
      <c r="OZY63" s="26"/>
      <c r="OZZ63" s="26"/>
      <c r="PAA63" s="26"/>
      <c r="PAB63" s="26"/>
      <c r="PAC63" s="26"/>
      <c r="PAD63" s="26"/>
      <c r="PAE63" s="26"/>
      <c r="PAF63" s="26"/>
      <c r="PAG63" s="26"/>
      <c r="PAH63" s="26"/>
      <c r="PAI63" s="26"/>
      <c r="PAJ63" s="26"/>
      <c r="PAK63" s="26"/>
      <c r="PAL63" s="26"/>
      <c r="PAM63" s="26"/>
      <c r="PAN63" s="26"/>
      <c r="PAO63" s="26"/>
      <c r="PAP63" s="26"/>
      <c r="PAQ63" s="26"/>
      <c r="PAR63" s="26"/>
      <c r="PAS63" s="26"/>
      <c r="PAT63" s="26"/>
      <c r="PAU63" s="26"/>
      <c r="PAV63" s="26"/>
      <c r="PAW63" s="26"/>
      <c r="PAX63" s="26"/>
      <c r="PAY63" s="26"/>
      <c r="PAZ63" s="26"/>
      <c r="PBA63" s="26"/>
      <c r="PBB63" s="26"/>
      <c r="PBC63" s="26"/>
      <c r="PBD63" s="26"/>
      <c r="PBE63" s="26"/>
      <c r="PBF63" s="26"/>
      <c r="PBG63" s="26"/>
      <c r="PBH63" s="26"/>
      <c r="PBI63" s="26"/>
      <c r="PBJ63" s="26"/>
      <c r="PBK63" s="26"/>
      <c r="PBL63" s="26"/>
      <c r="PBM63" s="26"/>
      <c r="PBN63" s="26"/>
      <c r="PBO63" s="26"/>
      <c r="PBP63" s="26"/>
      <c r="PBQ63" s="26"/>
      <c r="PBR63" s="26"/>
      <c r="PBS63" s="26"/>
      <c r="PBT63" s="26"/>
      <c r="PBU63" s="26"/>
      <c r="PBV63" s="26"/>
      <c r="PBW63" s="26"/>
      <c r="PBX63" s="26"/>
      <c r="PBY63" s="26"/>
      <c r="PBZ63" s="26"/>
      <c r="PCA63" s="26"/>
      <c r="PCB63" s="26"/>
      <c r="PCC63" s="26"/>
      <c r="PCD63" s="26"/>
      <c r="PCE63" s="26"/>
      <c r="PCF63" s="26"/>
      <c r="PCG63" s="26"/>
      <c r="PCH63" s="26"/>
      <c r="PCI63" s="26"/>
      <c r="PCJ63" s="26"/>
      <c r="PCK63" s="26"/>
      <c r="PCL63" s="26"/>
      <c r="PCM63" s="26"/>
      <c r="PCN63" s="26"/>
      <c r="PCO63" s="26"/>
      <c r="PCP63" s="26"/>
      <c r="PCQ63" s="26"/>
      <c r="PCR63" s="26"/>
      <c r="PCS63" s="26"/>
      <c r="PCT63" s="26"/>
      <c r="PCU63" s="26"/>
      <c r="PCV63" s="26"/>
      <c r="PCW63" s="26"/>
      <c r="PCX63" s="26"/>
      <c r="PCY63" s="26"/>
      <c r="PCZ63" s="26"/>
      <c r="PDA63" s="26"/>
      <c r="PDB63" s="26"/>
      <c r="PDC63" s="26"/>
      <c r="PDD63" s="26"/>
      <c r="PDE63" s="26"/>
      <c r="PDF63" s="26"/>
      <c r="PDG63" s="26"/>
      <c r="PDH63" s="26"/>
      <c r="PDI63" s="26"/>
      <c r="PDJ63" s="26"/>
      <c r="PDK63" s="26"/>
      <c r="PDL63" s="26"/>
      <c r="PDM63" s="26"/>
      <c r="PDN63" s="26"/>
      <c r="PDO63" s="26"/>
      <c r="PDP63" s="26"/>
      <c r="PDQ63" s="26"/>
      <c r="PDR63" s="26"/>
      <c r="PDS63" s="26"/>
      <c r="PDT63" s="26"/>
      <c r="PDU63" s="26"/>
      <c r="PDV63" s="26"/>
      <c r="PDW63" s="26"/>
      <c r="PDX63" s="26"/>
      <c r="PDY63" s="26"/>
      <c r="PDZ63" s="26"/>
      <c r="PEA63" s="26"/>
      <c r="PEB63" s="26"/>
      <c r="PEC63" s="26"/>
      <c r="PED63" s="26"/>
      <c r="PEE63" s="26"/>
      <c r="PEF63" s="26"/>
      <c r="PEG63" s="26"/>
      <c r="PEH63" s="26"/>
      <c r="PEI63" s="26"/>
      <c r="PEJ63" s="26"/>
      <c r="PEK63" s="26"/>
      <c r="PEL63" s="26"/>
      <c r="PEM63" s="26"/>
      <c r="PEN63" s="26"/>
      <c r="PEO63" s="26"/>
      <c r="PEP63" s="26"/>
      <c r="PEQ63" s="26"/>
      <c r="PER63" s="26"/>
      <c r="PES63" s="26"/>
      <c r="PET63" s="26"/>
      <c r="PEU63" s="26"/>
      <c r="PEV63" s="26"/>
      <c r="PEW63" s="26"/>
      <c r="PEX63" s="26"/>
      <c r="PEY63" s="26"/>
      <c r="PEZ63" s="26"/>
      <c r="PFA63" s="26"/>
      <c r="PFB63" s="26"/>
      <c r="PFC63" s="26"/>
      <c r="PFD63" s="26"/>
      <c r="PFE63" s="26"/>
      <c r="PFF63" s="26"/>
      <c r="PFG63" s="26"/>
      <c r="PFH63" s="26"/>
      <c r="PFI63" s="26"/>
      <c r="PFJ63" s="26"/>
      <c r="PFK63" s="26"/>
      <c r="PFL63" s="26"/>
      <c r="PFM63" s="26"/>
      <c r="PFN63" s="26"/>
      <c r="PFO63" s="26"/>
      <c r="PFP63" s="26"/>
      <c r="PFQ63" s="26"/>
      <c r="PFR63" s="26"/>
      <c r="PFS63" s="26"/>
      <c r="PFT63" s="26"/>
      <c r="PFU63" s="26"/>
      <c r="PFV63" s="26"/>
      <c r="PFW63" s="26"/>
      <c r="PFX63" s="26"/>
      <c r="PFY63" s="26"/>
      <c r="PFZ63" s="26"/>
      <c r="PGA63" s="26"/>
      <c r="PGB63" s="26"/>
      <c r="PGC63" s="26"/>
      <c r="PGD63" s="26"/>
      <c r="PGE63" s="26"/>
      <c r="PGF63" s="26"/>
      <c r="PGG63" s="26"/>
      <c r="PGH63" s="26"/>
      <c r="PGI63" s="26"/>
      <c r="PGJ63" s="26"/>
      <c r="PGK63" s="26"/>
      <c r="PGL63" s="26"/>
      <c r="PGM63" s="26"/>
      <c r="PGN63" s="26"/>
      <c r="PGO63" s="26"/>
      <c r="PGP63" s="26"/>
      <c r="PGQ63" s="26"/>
      <c r="PGR63" s="26"/>
      <c r="PGS63" s="26"/>
      <c r="PGT63" s="26"/>
      <c r="PGU63" s="26"/>
      <c r="PGV63" s="26"/>
      <c r="PGW63" s="26"/>
      <c r="PGX63" s="26"/>
      <c r="PGY63" s="26"/>
      <c r="PGZ63" s="26"/>
      <c r="PHA63" s="26"/>
      <c r="PHB63" s="26"/>
      <c r="PHC63" s="26"/>
      <c r="PHD63" s="26"/>
      <c r="PHE63" s="26"/>
      <c r="PHF63" s="26"/>
      <c r="PHG63" s="26"/>
      <c r="PHH63" s="26"/>
      <c r="PHI63" s="26"/>
      <c r="PHJ63" s="26"/>
      <c r="PHK63" s="26"/>
      <c r="PHL63" s="26"/>
      <c r="PHM63" s="26"/>
      <c r="PHN63" s="26"/>
      <c r="PHO63" s="26"/>
      <c r="PHP63" s="26"/>
      <c r="PHQ63" s="26"/>
      <c r="PHR63" s="26"/>
      <c r="PHS63" s="26"/>
      <c r="PHT63" s="26"/>
      <c r="PHU63" s="26"/>
      <c r="PHV63" s="26"/>
      <c r="PHW63" s="26"/>
      <c r="PHX63" s="26"/>
      <c r="PHY63" s="26"/>
      <c r="PHZ63" s="26"/>
      <c r="PIA63" s="26"/>
      <c r="PIB63" s="26"/>
      <c r="PIC63" s="26"/>
      <c r="PID63" s="26"/>
      <c r="PIE63" s="26"/>
      <c r="PIF63" s="26"/>
      <c r="PIG63" s="26"/>
      <c r="PIH63" s="26"/>
      <c r="PII63" s="26"/>
      <c r="PIJ63" s="26"/>
      <c r="PIK63" s="26"/>
      <c r="PIL63" s="26"/>
      <c r="PIM63" s="26"/>
      <c r="PIN63" s="26"/>
      <c r="PIO63" s="26"/>
      <c r="PIP63" s="26"/>
      <c r="PIQ63" s="26"/>
      <c r="PIR63" s="26"/>
      <c r="PIS63" s="26"/>
      <c r="PIT63" s="26"/>
      <c r="PIU63" s="26"/>
      <c r="PIV63" s="26"/>
      <c r="PIW63" s="26"/>
      <c r="PIX63" s="26"/>
      <c r="PIY63" s="26"/>
      <c r="PIZ63" s="26"/>
      <c r="PJA63" s="26"/>
      <c r="PJB63" s="26"/>
      <c r="PJC63" s="26"/>
      <c r="PJD63" s="26"/>
      <c r="PJE63" s="26"/>
      <c r="PJF63" s="26"/>
      <c r="PJG63" s="26"/>
      <c r="PJH63" s="26"/>
      <c r="PJI63" s="26"/>
      <c r="PJJ63" s="26"/>
      <c r="PJK63" s="26"/>
      <c r="PJL63" s="26"/>
      <c r="PJM63" s="26"/>
      <c r="PJN63" s="26"/>
      <c r="PJO63" s="26"/>
      <c r="PJP63" s="26"/>
      <c r="PJQ63" s="26"/>
      <c r="PJR63" s="26"/>
      <c r="PJS63" s="26"/>
      <c r="PJT63" s="26"/>
      <c r="PJU63" s="26"/>
      <c r="PJV63" s="26"/>
      <c r="PJW63" s="26"/>
      <c r="PJX63" s="26"/>
      <c r="PJY63" s="26"/>
      <c r="PJZ63" s="26"/>
      <c r="PKA63" s="26"/>
      <c r="PKB63" s="26"/>
      <c r="PKC63" s="26"/>
      <c r="PKD63" s="26"/>
      <c r="PKE63" s="26"/>
      <c r="PKF63" s="26"/>
      <c r="PKG63" s="26"/>
      <c r="PKH63" s="26"/>
      <c r="PKI63" s="26"/>
      <c r="PKJ63" s="26"/>
      <c r="PKK63" s="26"/>
      <c r="PKL63" s="26"/>
      <c r="PKM63" s="26"/>
      <c r="PKN63" s="26"/>
      <c r="PKO63" s="26"/>
      <c r="PKP63" s="26"/>
      <c r="PKQ63" s="26"/>
      <c r="PKR63" s="26"/>
      <c r="PKS63" s="26"/>
      <c r="PKT63" s="26"/>
      <c r="PKU63" s="26"/>
      <c r="PKV63" s="26"/>
      <c r="PKW63" s="26"/>
      <c r="PKX63" s="26"/>
      <c r="PKY63" s="26"/>
      <c r="PKZ63" s="26"/>
      <c r="PLA63" s="26"/>
      <c r="PLB63" s="26"/>
      <c r="PLC63" s="26"/>
      <c r="PLD63" s="26"/>
      <c r="PLE63" s="26"/>
      <c r="PLF63" s="26"/>
      <c r="PLG63" s="26"/>
      <c r="PLH63" s="26"/>
      <c r="PLI63" s="26"/>
      <c r="PLJ63" s="26"/>
      <c r="PLK63" s="26"/>
      <c r="PLL63" s="26"/>
      <c r="PLM63" s="26"/>
      <c r="PLN63" s="26"/>
      <c r="PLO63" s="26"/>
      <c r="PLP63" s="26"/>
      <c r="PLQ63" s="26"/>
      <c r="PLR63" s="26"/>
      <c r="PLS63" s="26"/>
      <c r="PLT63" s="26"/>
      <c r="PLU63" s="26"/>
      <c r="PLV63" s="26"/>
      <c r="PLW63" s="26"/>
      <c r="PLX63" s="26"/>
      <c r="PLY63" s="26"/>
      <c r="PLZ63" s="26"/>
      <c r="PMA63" s="26"/>
      <c r="PMB63" s="26"/>
      <c r="PMC63" s="26"/>
      <c r="PMD63" s="26"/>
      <c r="PME63" s="26"/>
      <c r="PMF63" s="26"/>
      <c r="PMG63" s="26"/>
      <c r="PMH63" s="26"/>
      <c r="PMI63" s="26"/>
      <c r="PMJ63" s="26"/>
      <c r="PMK63" s="26"/>
      <c r="PML63" s="26"/>
      <c r="PMM63" s="26"/>
      <c r="PMN63" s="26"/>
      <c r="PMO63" s="26"/>
      <c r="PMP63" s="26"/>
      <c r="PMQ63" s="26"/>
      <c r="PMR63" s="26"/>
      <c r="PMS63" s="26"/>
      <c r="PMT63" s="26"/>
      <c r="PMU63" s="26"/>
      <c r="PMV63" s="26"/>
      <c r="PMW63" s="26"/>
      <c r="PMX63" s="26"/>
      <c r="PMY63" s="26"/>
      <c r="PMZ63" s="26"/>
      <c r="PNA63" s="26"/>
      <c r="PNB63" s="26"/>
      <c r="PNC63" s="26"/>
      <c r="PND63" s="26"/>
      <c r="PNE63" s="26"/>
      <c r="PNF63" s="26"/>
      <c r="PNG63" s="26"/>
      <c r="PNH63" s="26"/>
      <c r="PNI63" s="26"/>
      <c r="PNJ63" s="26"/>
      <c r="PNK63" s="26"/>
      <c r="PNL63" s="26"/>
      <c r="PNM63" s="26"/>
      <c r="PNN63" s="26"/>
      <c r="PNO63" s="26"/>
      <c r="PNP63" s="26"/>
      <c r="PNQ63" s="26"/>
      <c r="PNR63" s="26"/>
      <c r="PNS63" s="26"/>
      <c r="PNT63" s="26"/>
      <c r="PNU63" s="26"/>
      <c r="PNV63" s="26"/>
      <c r="PNW63" s="26"/>
      <c r="PNX63" s="26"/>
      <c r="PNY63" s="26"/>
      <c r="PNZ63" s="26"/>
      <c r="POA63" s="26"/>
      <c r="POB63" s="26"/>
      <c r="POC63" s="26"/>
      <c r="POD63" s="26"/>
      <c r="POE63" s="26"/>
      <c r="POF63" s="26"/>
      <c r="POG63" s="26"/>
      <c r="POH63" s="26"/>
      <c r="POI63" s="26"/>
      <c r="POJ63" s="26"/>
      <c r="POK63" s="26"/>
      <c r="POL63" s="26"/>
      <c r="POM63" s="26"/>
      <c r="PON63" s="26"/>
      <c r="POO63" s="26"/>
      <c r="POP63" s="26"/>
      <c r="POQ63" s="26"/>
      <c r="POR63" s="26"/>
      <c r="POS63" s="26"/>
      <c r="POT63" s="26"/>
      <c r="POU63" s="26"/>
      <c r="POV63" s="26"/>
      <c r="POW63" s="26"/>
      <c r="POX63" s="26"/>
      <c r="POY63" s="26"/>
      <c r="POZ63" s="26"/>
      <c r="PPA63" s="26"/>
      <c r="PPB63" s="26"/>
      <c r="PPC63" s="26"/>
      <c r="PPD63" s="26"/>
      <c r="PPE63" s="26"/>
      <c r="PPF63" s="26"/>
      <c r="PPG63" s="26"/>
      <c r="PPH63" s="26"/>
      <c r="PPI63" s="26"/>
      <c r="PPJ63" s="26"/>
      <c r="PPK63" s="26"/>
      <c r="PPL63" s="26"/>
      <c r="PPM63" s="26"/>
      <c r="PPN63" s="26"/>
      <c r="PPO63" s="26"/>
      <c r="PPP63" s="26"/>
      <c r="PPQ63" s="26"/>
      <c r="PPR63" s="26"/>
      <c r="PPS63" s="26"/>
      <c r="PPT63" s="26"/>
      <c r="PPU63" s="26"/>
      <c r="PPV63" s="26"/>
      <c r="PPW63" s="26"/>
      <c r="PPX63" s="26"/>
      <c r="PPY63" s="26"/>
      <c r="PPZ63" s="26"/>
      <c r="PQA63" s="26"/>
      <c r="PQB63" s="26"/>
      <c r="PQC63" s="26"/>
      <c r="PQD63" s="26"/>
      <c r="PQE63" s="26"/>
      <c r="PQF63" s="26"/>
      <c r="PQG63" s="26"/>
      <c r="PQH63" s="26"/>
      <c r="PQI63" s="26"/>
      <c r="PQJ63" s="26"/>
      <c r="PQK63" s="26"/>
      <c r="PQL63" s="26"/>
      <c r="PQM63" s="26"/>
      <c r="PQN63" s="26"/>
      <c r="PQO63" s="26"/>
      <c r="PQP63" s="26"/>
      <c r="PQQ63" s="26"/>
      <c r="PQR63" s="26"/>
      <c r="PQS63" s="26"/>
      <c r="PQT63" s="26"/>
      <c r="PQU63" s="26"/>
      <c r="PQV63" s="26"/>
      <c r="PQW63" s="26"/>
      <c r="PQX63" s="26"/>
      <c r="PQY63" s="26"/>
      <c r="PQZ63" s="26"/>
      <c r="PRA63" s="26"/>
      <c r="PRB63" s="26"/>
      <c r="PRC63" s="26"/>
      <c r="PRD63" s="26"/>
      <c r="PRE63" s="26"/>
      <c r="PRF63" s="26"/>
      <c r="PRG63" s="26"/>
      <c r="PRH63" s="26"/>
      <c r="PRI63" s="26"/>
      <c r="PRJ63" s="26"/>
      <c r="PRK63" s="26"/>
      <c r="PRL63" s="26"/>
      <c r="PRM63" s="26"/>
      <c r="PRN63" s="26"/>
      <c r="PRO63" s="26"/>
      <c r="PRP63" s="26"/>
      <c r="PRQ63" s="26"/>
      <c r="PRR63" s="26"/>
      <c r="PRS63" s="26"/>
      <c r="PRT63" s="26"/>
      <c r="PRU63" s="26"/>
      <c r="PRV63" s="26"/>
      <c r="PRW63" s="26"/>
      <c r="PRX63" s="26"/>
      <c r="PRY63" s="26"/>
      <c r="PRZ63" s="26"/>
      <c r="PSA63" s="26"/>
      <c r="PSB63" s="26"/>
      <c r="PSC63" s="26"/>
      <c r="PSD63" s="26"/>
      <c r="PSE63" s="26"/>
      <c r="PSF63" s="26"/>
      <c r="PSG63" s="26"/>
      <c r="PSH63" s="26"/>
      <c r="PSI63" s="26"/>
      <c r="PSJ63" s="26"/>
      <c r="PSK63" s="26"/>
      <c r="PSL63" s="26"/>
      <c r="PSM63" s="26"/>
      <c r="PSN63" s="26"/>
      <c r="PSO63" s="26"/>
      <c r="PSP63" s="26"/>
      <c r="PSQ63" s="26"/>
      <c r="PSR63" s="26"/>
      <c r="PSS63" s="26"/>
      <c r="PST63" s="26"/>
      <c r="PSU63" s="26"/>
      <c r="PSV63" s="26"/>
      <c r="PSW63" s="26"/>
      <c r="PSX63" s="26"/>
      <c r="PSY63" s="26"/>
      <c r="PSZ63" s="26"/>
      <c r="PTA63" s="26"/>
      <c r="PTB63" s="26"/>
      <c r="PTC63" s="26"/>
      <c r="PTD63" s="26"/>
      <c r="PTE63" s="26"/>
      <c r="PTF63" s="26"/>
      <c r="PTG63" s="26"/>
      <c r="PTH63" s="26"/>
      <c r="PTI63" s="26"/>
      <c r="PTJ63" s="26"/>
      <c r="PTK63" s="26"/>
      <c r="PTL63" s="26"/>
      <c r="PTM63" s="26"/>
      <c r="PTN63" s="26"/>
      <c r="PTO63" s="26"/>
      <c r="PTP63" s="26"/>
      <c r="PTQ63" s="26"/>
      <c r="PTR63" s="26"/>
      <c r="PTS63" s="26"/>
      <c r="PTT63" s="26"/>
      <c r="PTU63" s="26"/>
      <c r="PTV63" s="26"/>
      <c r="PTW63" s="26"/>
      <c r="PTX63" s="26"/>
      <c r="PTY63" s="26"/>
      <c r="PTZ63" s="26"/>
      <c r="PUA63" s="26"/>
      <c r="PUB63" s="26"/>
      <c r="PUC63" s="26"/>
      <c r="PUD63" s="26"/>
      <c r="PUE63" s="26"/>
      <c r="PUF63" s="26"/>
      <c r="PUG63" s="26"/>
      <c r="PUH63" s="26"/>
      <c r="PUI63" s="26"/>
      <c r="PUJ63" s="26"/>
      <c r="PUK63" s="26"/>
      <c r="PUL63" s="26"/>
      <c r="PUM63" s="26"/>
      <c r="PUN63" s="26"/>
      <c r="PUO63" s="26"/>
      <c r="PUP63" s="26"/>
      <c r="PUQ63" s="26"/>
      <c r="PUR63" s="26"/>
      <c r="PUS63" s="26"/>
      <c r="PUT63" s="26"/>
      <c r="PUU63" s="26"/>
      <c r="PUV63" s="26"/>
      <c r="PUW63" s="26"/>
      <c r="PUX63" s="26"/>
      <c r="PUY63" s="26"/>
      <c r="PUZ63" s="26"/>
      <c r="PVA63" s="26"/>
      <c r="PVB63" s="26"/>
      <c r="PVC63" s="26"/>
      <c r="PVD63" s="26"/>
      <c r="PVE63" s="26"/>
      <c r="PVF63" s="26"/>
      <c r="PVG63" s="26"/>
      <c r="PVH63" s="26"/>
      <c r="PVI63" s="26"/>
      <c r="PVJ63" s="26"/>
      <c r="PVK63" s="26"/>
      <c r="PVL63" s="26"/>
      <c r="PVM63" s="26"/>
      <c r="PVN63" s="26"/>
      <c r="PVO63" s="26"/>
      <c r="PVP63" s="26"/>
      <c r="PVQ63" s="26"/>
      <c r="PVR63" s="26"/>
      <c r="PVS63" s="26"/>
      <c r="PVT63" s="26"/>
      <c r="PVU63" s="26"/>
      <c r="PVV63" s="26"/>
      <c r="PVW63" s="26"/>
      <c r="PVX63" s="26"/>
      <c r="PVY63" s="26"/>
      <c r="PVZ63" s="26"/>
      <c r="PWA63" s="26"/>
      <c r="PWB63" s="26"/>
      <c r="PWC63" s="26"/>
      <c r="PWD63" s="26"/>
      <c r="PWE63" s="26"/>
      <c r="PWF63" s="26"/>
      <c r="PWG63" s="26"/>
      <c r="PWH63" s="26"/>
      <c r="PWI63" s="26"/>
      <c r="PWJ63" s="26"/>
      <c r="PWK63" s="26"/>
      <c r="PWL63" s="26"/>
      <c r="PWM63" s="26"/>
      <c r="PWN63" s="26"/>
      <c r="PWO63" s="26"/>
      <c r="PWP63" s="26"/>
      <c r="PWQ63" s="26"/>
      <c r="PWR63" s="26"/>
      <c r="PWS63" s="26"/>
      <c r="PWT63" s="26"/>
      <c r="PWU63" s="26"/>
      <c r="PWV63" s="26"/>
      <c r="PWW63" s="26"/>
      <c r="PWX63" s="26"/>
      <c r="PWY63" s="26"/>
      <c r="PWZ63" s="26"/>
      <c r="PXA63" s="26"/>
      <c r="PXB63" s="26"/>
      <c r="PXC63" s="26"/>
      <c r="PXD63" s="26"/>
      <c r="PXE63" s="26"/>
      <c r="PXF63" s="26"/>
      <c r="PXG63" s="26"/>
      <c r="PXH63" s="26"/>
      <c r="PXI63" s="26"/>
      <c r="PXJ63" s="26"/>
      <c r="PXK63" s="26"/>
      <c r="PXL63" s="26"/>
      <c r="PXM63" s="26"/>
      <c r="PXN63" s="26"/>
      <c r="PXO63" s="26"/>
      <c r="PXP63" s="26"/>
      <c r="PXQ63" s="26"/>
      <c r="PXR63" s="26"/>
      <c r="PXS63" s="26"/>
      <c r="PXT63" s="26"/>
      <c r="PXU63" s="26"/>
      <c r="PXV63" s="26"/>
      <c r="PXW63" s="26"/>
      <c r="PXX63" s="26"/>
      <c r="PXY63" s="26"/>
      <c r="PXZ63" s="26"/>
      <c r="PYA63" s="26"/>
      <c r="PYB63" s="26"/>
      <c r="PYC63" s="26"/>
      <c r="PYD63" s="26"/>
      <c r="PYE63" s="26"/>
      <c r="PYF63" s="26"/>
      <c r="PYG63" s="26"/>
      <c r="PYH63" s="26"/>
      <c r="PYI63" s="26"/>
      <c r="PYJ63" s="26"/>
      <c r="PYK63" s="26"/>
      <c r="PYL63" s="26"/>
      <c r="PYM63" s="26"/>
      <c r="PYN63" s="26"/>
      <c r="PYO63" s="26"/>
      <c r="PYP63" s="26"/>
      <c r="PYQ63" s="26"/>
      <c r="PYR63" s="26"/>
      <c r="PYS63" s="26"/>
      <c r="PYT63" s="26"/>
      <c r="PYU63" s="26"/>
      <c r="PYV63" s="26"/>
      <c r="PYW63" s="26"/>
      <c r="PYX63" s="26"/>
      <c r="PYY63" s="26"/>
      <c r="PYZ63" s="26"/>
      <c r="PZA63" s="26"/>
      <c r="PZB63" s="26"/>
      <c r="PZC63" s="26"/>
      <c r="PZD63" s="26"/>
      <c r="PZE63" s="26"/>
      <c r="PZF63" s="26"/>
      <c r="PZG63" s="26"/>
      <c r="PZH63" s="26"/>
      <c r="PZI63" s="26"/>
      <c r="PZJ63" s="26"/>
      <c r="PZK63" s="26"/>
      <c r="PZL63" s="26"/>
      <c r="PZM63" s="26"/>
      <c r="PZN63" s="26"/>
      <c r="PZO63" s="26"/>
      <c r="PZP63" s="26"/>
      <c r="PZQ63" s="26"/>
      <c r="PZR63" s="26"/>
      <c r="PZS63" s="26"/>
      <c r="PZT63" s="26"/>
      <c r="PZU63" s="26"/>
      <c r="PZV63" s="26"/>
      <c r="PZW63" s="26"/>
      <c r="PZX63" s="26"/>
      <c r="PZY63" s="26"/>
      <c r="PZZ63" s="26"/>
      <c r="QAA63" s="26"/>
      <c r="QAB63" s="26"/>
      <c r="QAC63" s="26"/>
      <c r="QAD63" s="26"/>
      <c r="QAE63" s="26"/>
      <c r="QAF63" s="26"/>
      <c r="QAG63" s="26"/>
      <c r="QAH63" s="26"/>
      <c r="QAI63" s="26"/>
      <c r="QAJ63" s="26"/>
      <c r="QAK63" s="26"/>
      <c r="QAL63" s="26"/>
      <c r="QAM63" s="26"/>
      <c r="QAN63" s="26"/>
      <c r="QAO63" s="26"/>
      <c r="QAP63" s="26"/>
      <c r="QAQ63" s="26"/>
      <c r="QAR63" s="26"/>
      <c r="QAS63" s="26"/>
      <c r="QAT63" s="26"/>
      <c r="QAU63" s="26"/>
      <c r="QAV63" s="26"/>
      <c r="QAW63" s="26"/>
      <c r="QAX63" s="26"/>
      <c r="QAY63" s="26"/>
      <c r="QAZ63" s="26"/>
      <c r="QBA63" s="26"/>
      <c r="QBB63" s="26"/>
      <c r="QBC63" s="26"/>
      <c r="QBD63" s="26"/>
      <c r="QBE63" s="26"/>
      <c r="QBF63" s="26"/>
      <c r="QBG63" s="26"/>
      <c r="QBH63" s="26"/>
      <c r="QBI63" s="26"/>
      <c r="QBJ63" s="26"/>
      <c r="QBK63" s="26"/>
      <c r="QBL63" s="26"/>
      <c r="QBM63" s="26"/>
      <c r="QBN63" s="26"/>
      <c r="QBO63" s="26"/>
      <c r="QBP63" s="26"/>
      <c r="QBQ63" s="26"/>
      <c r="QBR63" s="26"/>
      <c r="QBS63" s="26"/>
      <c r="QBT63" s="26"/>
      <c r="QBU63" s="26"/>
      <c r="QBV63" s="26"/>
      <c r="QBW63" s="26"/>
      <c r="QBX63" s="26"/>
      <c r="QBY63" s="26"/>
      <c r="QBZ63" s="26"/>
      <c r="QCA63" s="26"/>
      <c r="QCB63" s="26"/>
      <c r="QCC63" s="26"/>
      <c r="QCD63" s="26"/>
      <c r="QCE63" s="26"/>
      <c r="QCF63" s="26"/>
      <c r="QCG63" s="26"/>
      <c r="QCH63" s="26"/>
      <c r="QCI63" s="26"/>
      <c r="QCJ63" s="26"/>
      <c r="QCK63" s="26"/>
      <c r="QCL63" s="26"/>
      <c r="QCM63" s="26"/>
      <c r="QCN63" s="26"/>
      <c r="QCO63" s="26"/>
      <c r="QCP63" s="26"/>
      <c r="QCQ63" s="26"/>
      <c r="QCR63" s="26"/>
      <c r="QCS63" s="26"/>
      <c r="QCT63" s="26"/>
      <c r="QCU63" s="26"/>
      <c r="QCV63" s="26"/>
      <c r="QCW63" s="26"/>
      <c r="QCX63" s="26"/>
      <c r="QCY63" s="26"/>
      <c r="QCZ63" s="26"/>
      <c r="QDA63" s="26"/>
      <c r="QDB63" s="26"/>
      <c r="QDC63" s="26"/>
      <c r="QDD63" s="26"/>
      <c r="QDE63" s="26"/>
      <c r="QDF63" s="26"/>
      <c r="QDG63" s="26"/>
      <c r="QDH63" s="26"/>
      <c r="QDI63" s="26"/>
      <c r="QDJ63" s="26"/>
      <c r="QDK63" s="26"/>
      <c r="QDL63" s="26"/>
      <c r="QDM63" s="26"/>
      <c r="QDN63" s="26"/>
      <c r="QDO63" s="26"/>
      <c r="QDP63" s="26"/>
      <c r="QDQ63" s="26"/>
      <c r="QDR63" s="26"/>
      <c r="QDS63" s="26"/>
      <c r="QDT63" s="26"/>
      <c r="QDU63" s="26"/>
      <c r="QDV63" s="26"/>
      <c r="QDW63" s="26"/>
      <c r="QDX63" s="26"/>
      <c r="QDY63" s="26"/>
      <c r="QDZ63" s="26"/>
      <c r="QEA63" s="26"/>
      <c r="QEB63" s="26"/>
      <c r="QEC63" s="26"/>
      <c r="QED63" s="26"/>
      <c r="QEE63" s="26"/>
      <c r="QEF63" s="26"/>
      <c r="QEG63" s="26"/>
      <c r="QEH63" s="26"/>
      <c r="QEI63" s="26"/>
      <c r="QEJ63" s="26"/>
      <c r="QEK63" s="26"/>
      <c r="QEL63" s="26"/>
      <c r="QEM63" s="26"/>
      <c r="QEN63" s="26"/>
      <c r="QEO63" s="26"/>
      <c r="QEP63" s="26"/>
      <c r="QEQ63" s="26"/>
      <c r="QER63" s="26"/>
      <c r="QES63" s="26"/>
      <c r="QET63" s="26"/>
      <c r="QEU63" s="26"/>
      <c r="QEV63" s="26"/>
      <c r="QEW63" s="26"/>
      <c r="QEX63" s="26"/>
      <c r="QEY63" s="26"/>
      <c r="QEZ63" s="26"/>
      <c r="QFA63" s="26"/>
      <c r="QFB63" s="26"/>
      <c r="QFC63" s="26"/>
      <c r="QFD63" s="26"/>
      <c r="QFE63" s="26"/>
      <c r="QFF63" s="26"/>
      <c r="QFG63" s="26"/>
      <c r="QFH63" s="26"/>
      <c r="QFI63" s="26"/>
      <c r="QFJ63" s="26"/>
      <c r="QFK63" s="26"/>
      <c r="QFL63" s="26"/>
      <c r="QFM63" s="26"/>
      <c r="QFN63" s="26"/>
      <c r="QFO63" s="26"/>
      <c r="QFP63" s="26"/>
      <c r="QFQ63" s="26"/>
      <c r="QFR63" s="26"/>
      <c r="QFS63" s="26"/>
      <c r="QFT63" s="26"/>
      <c r="QFU63" s="26"/>
      <c r="QFV63" s="26"/>
      <c r="QFW63" s="26"/>
      <c r="QFX63" s="26"/>
      <c r="QFY63" s="26"/>
      <c r="QFZ63" s="26"/>
      <c r="QGA63" s="26"/>
      <c r="QGB63" s="26"/>
      <c r="QGC63" s="26"/>
      <c r="QGD63" s="26"/>
      <c r="QGE63" s="26"/>
      <c r="QGF63" s="26"/>
      <c r="QGG63" s="26"/>
      <c r="QGH63" s="26"/>
      <c r="QGI63" s="26"/>
      <c r="QGJ63" s="26"/>
      <c r="QGK63" s="26"/>
      <c r="QGL63" s="26"/>
      <c r="QGM63" s="26"/>
      <c r="QGN63" s="26"/>
      <c r="QGO63" s="26"/>
      <c r="QGP63" s="26"/>
      <c r="QGQ63" s="26"/>
      <c r="QGR63" s="26"/>
      <c r="QGS63" s="26"/>
      <c r="QGT63" s="26"/>
      <c r="QGU63" s="26"/>
      <c r="QGV63" s="26"/>
      <c r="QGW63" s="26"/>
      <c r="QGX63" s="26"/>
      <c r="QGY63" s="26"/>
      <c r="QGZ63" s="26"/>
      <c r="QHA63" s="26"/>
      <c r="QHB63" s="26"/>
      <c r="QHC63" s="26"/>
      <c r="QHD63" s="26"/>
      <c r="QHE63" s="26"/>
      <c r="QHF63" s="26"/>
      <c r="QHG63" s="26"/>
      <c r="QHH63" s="26"/>
      <c r="QHI63" s="26"/>
      <c r="QHJ63" s="26"/>
      <c r="QHK63" s="26"/>
      <c r="QHL63" s="26"/>
      <c r="QHM63" s="26"/>
      <c r="QHN63" s="26"/>
      <c r="QHO63" s="26"/>
      <c r="QHP63" s="26"/>
      <c r="QHQ63" s="26"/>
      <c r="QHR63" s="26"/>
      <c r="QHS63" s="26"/>
      <c r="QHT63" s="26"/>
      <c r="QHU63" s="26"/>
      <c r="QHV63" s="26"/>
      <c r="QHW63" s="26"/>
      <c r="QHX63" s="26"/>
      <c r="QHY63" s="26"/>
      <c r="QHZ63" s="26"/>
      <c r="QIA63" s="26"/>
      <c r="QIB63" s="26"/>
      <c r="QIC63" s="26"/>
      <c r="QID63" s="26"/>
      <c r="QIE63" s="26"/>
      <c r="QIF63" s="26"/>
      <c r="QIG63" s="26"/>
      <c r="QIH63" s="26"/>
      <c r="QII63" s="26"/>
      <c r="QIJ63" s="26"/>
      <c r="QIK63" s="26"/>
      <c r="QIL63" s="26"/>
      <c r="QIM63" s="26"/>
      <c r="QIN63" s="26"/>
      <c r="QIO63" s="26"/>
      <c r="QIP63" s="26"/>
      <c r="QIQ63" s="26"/>
      <c r="QIR63" s="26"/>
      <c r="QIS63" s="26"/>
      <c r="QIT63" s="26"/>
      <c r="QIU63" s="26"/>
      <c r="QIV63" s="26"/>
      <c r="QIW63" s="26"/>
      <c r="QIX63" s="26"/>
      <c r="QIY63" s="26"/>
      <c r="QIZ63" s="26"/>
      <c r="QJA63" s="26"/>
      <c r="QJB63" s="26"/>
      <c r="QJC63" s="26"/>
      <c r="QJD63" s="26"/>
      <c r="QJE63" s="26"/>
      <c r="QJF63" s="26"/>
      <c r="QJG63" s="26"/>
      <c r="QJH63" s="26"/>
      <c r="QJI63" s="26"/>
      <c r="QJJ63" s="26"/>
      <c r="QJK63" s="26"/>
      <c r="QJL63" s="26"/>
      <c r="QJM63" s="26"/>
      <c r="QJN63" s="26"/>
      <c r="QJO63" s="26"/>
      <c r="QJP63" s="26"/>
      <c r="QJQ63" s="26"/>
      <c r="QJR63" s="26"/>
      <c r="QJS63" s="26"/>
      <c r="QJT63" s="26"/>
      <c r="QJU63" s="26"/>
      <c r="QJV63" s="26"/>
      <c r="QJW63" s="26"/>
      <c r="QJX63" s="26"/>
      <c r="QJY63" s="26"/>
      <c r="QJZ63" s="26"/>
      <c r="QKA63" s="26"/>
      <c r="QKB63" s="26"/>
      <c r="QKC63" s="26"/>
      <c r="QKD63" s="26"/>
      <c r="QKE63" s="26"/>
      <c r="QKF63" s="26"/>
      <c r="QKG63" s="26"/>
      <c r="QKH63" s="26"/>
      <c r="QKI63" s="26"/>
      <c r="QKJ63" s="26"/>
      <c r="QKK63" s="26"/>
      <c r="QKL63" s="26"/>
      <c r="QKM63" s="26"/>
      <c r="QKN63" s="26"/>
      <c r="QKO63" s="26"/>
      <c r="QKP63" s="26"/>
      <c r="QKQ63" s="26"/>
      <c r="QKR63" s="26"/>
      <c r="QKS63" s="26"/>
      <c r="QKT63" s="26"/>
      <c r="QKU63" s="26"/>
      <c r="QKV63" s="26"/>
      <c r="QKW63" s="26"/>
      <c r="QKX63" s="26"/>
      <c r="QKY63" s="26"/>
      <c r="QKZ63" s="26"/>
      <c r="QLA63" s="26"/>
      <c r="QLB63" s="26"/>
      <c r="QLC63" s="26"/>
      <c r="QLD63" s="26"/>
      <c r="QLE63" s="26"/>
      <c r="QLF63" s="26"/>
      <c r="QLG63" s="26"/>
      <c r="QLH63" s="26"/>
      <c r="QLI63" s="26"/>
      <c r="QLJ63" s="26"/>
      <c r="QLK63" s="26"/>
      <c r="QLL63" s="26"/>
      <c r="QLM63" s="26"/>
      <c r="QLN63" s="26"/>
      <c r="QLO63" s="26"/>
      <c r="QLP63" s="26"/>
      <c r="QLQ63" s="26"/>
      <c r="QLR63" s="26"/>
      <c r="QLS63" s="26"/>
      <c r="QLT63" s="26"/>
      <c r="QLU63" s="26"/>
      <c r="QLV63" s="26"/>
      <c r="QLW63" s="26"/>
      <c r="QLX63" s="26"/>
      <c r="QLY63" s="26"/>
      <c r="QLZ63" s="26"/>
      <c r="QMA63" s="26"/>
      <c r="QMB63" s="26"/>
      <c r="QMC63" s="26"/>
      <c r="QMD63" s="26"/>
      <c r="QME63" s="26"/>
      <c r="QMF63" s="26"/>
      <c r="QMG63" s="26"/>
      <c r="QMH63" s="26"/>
      <c r="QMI63" s="26"/>
      <c r="QMJ63" s="26"/>
      <c r="QMK63" s="26"/>
      <c r="QML63" s="26"/>
      <c r="QMM63" s="26"/>
      <c r="QMN63" s="26"/>
      <c r="QMO63" s="26"/>
      <c r="QMP63" s="26"/>
      <c r="QMQ63" s="26"/>
      <c r="QMR63" s="26"/>
      <c r="QMS63" s="26"/>
      <c r="QMT63" s="26"/>
      <c r="QMU63" s="26"/>
      <c r="QMV63" s="26"/>
      <c r="QMW63" s="26"/>
      <c r="QMX63" s="26"/>
      <c r="QMY63" s="26"/>
      <c r="QMZ63" s="26"/>
      <c r="QNA63" s="26"/>
      <c r="QNB63" s="26"/>
      <c r="QNC63" s="26"/>
      <c r="QND63" s="26"/>
      <c r="QNE63" s="26"/>
      <c r="QNF63" s="26"/>
      <c r="QNG63" s="26"/>
      <c r="QNH63" s="26"/>
      <c r="QNI63" s="26"/>
      <c r="QNJ63" s="26"/>
      <c r="QNK63" s="26"/>
      <c r="QNL63" s="26"/>
      <c r="QNM63" s="26"/>
      <c r="QNN63" s="26"/>
      <c r="QNO63" s="26"/>
      <c r="QNP63" s="26"/>
      <c r="QNQ63" s="26"/>
      <c r="QNR63" s="26"/>
      <c r="QNS63" s="26"/>
      <c r="QNT63" s="26"/>
      <c r="QNU63" s="26"/>
      <c r="QNV63" s="26"/>
      <c r="QNW63" s="26"/>
      <c r="QNX63" s="26"/>
      <c r="QNY63" s="26"/>
      <c r="QNZ63" s="26"/>
      <c r="QOA63" s="26"/>
      <c r="QOB63" s="26"/>
      <c r="QOC63" s="26"/>
      <c r="QOD63" s="26"/>
      <c r="QOE63" s="26"/>
      <c r="QOF63" s="26"/>
      <c r="QOG63" s="26"/>
      <c r="QOH63" s="26"/>
      <c r="QOI63" s="26"/>
      <c r="QOJ63" s="26"/>
      <c r="QOK63" s="26"/>
      <c r="QOL63" s="26"/>
      <c r="QOM63" s="26"/>
      <c r="QON63" s="26"/>
      <c r="QOO63" s="26"/>
      <c r="QOP63" s="26"/>
      <c r="QOQ63" s="26"/>
      <c r="QOR63" s="26"/>
      <c r="QOS63" s="26"/>
      <c r="QOT63" s="26"/>
      <c r="QOU63" s="26"/>
      <c r="QOV63" s="26"/>
      <c r="QOW63" s="26"/>
      <c r="QOX63" s="26"/>
      <c r="QOY63" s="26"/>
      <c r="QOZ63" s="26"/>
      <c r="QPA63" s="26"/>
      <c r="QPB63" s="26"/>
      <c r="QPC63" s="26"/>
      <c r="QPD63" s="26"/>
      <c r="QPE63" s="26"/>
      <c r="QPF63" s="26"/>
      <c r="QPG63" s="26"/>
      <c r="QPH63" s="26"/>
      <c r="QPI63" s="26"/>
      <c r="QPJ63" s="26"/>
      <c r="QPK63" s="26"/>
      <c r="QPL63" s="26"/>
      <c r="QPM63" s="26"/>
      <c r="QPN63" s="26"/>
      <c r="QPO63" s="26"/>
      <c r="QPP63" s="26"/>
      <c r="QPQ63" s="26"/>
      <c r="QPR63" s="26"/>
      <c r="QPS63" s="26"/>
      <c r="QPT63" s="26"/>
      <c r="QPU63" s="26"/>
      <c r="QPV63" s="26"/>
      <c r="QPW63" s="26"/>
      <c r="QPX63" s="26"/>
      <c r="QPY63" s="26"/>
      <c r="QPZ63" s="26"/>
      <c r="QQA63" s="26"/>
      <c r="QQB63" s="26"/>
      <c r="QQC63" s="26"/>
      <c r="QQD63" s="26"/>
      <c r="QQE63" s="26"/>
      <c r="QQF63" s="26"/>
      <c r="QQG63" s="26"/>
      <c r="QQH63" s="26"/>
      <c r="QQI63" s="26"/>
      <c r="QQJ63" s="26"/>
      <c r="QQK63" s="26"/>
      <c r="QQL63" s="26"/>
      <c r="QQM63" s="26"/>
      <c r="QQN63" s="26"/>
      <c r="QQO63" s="26"/>
      <c r="QQP63" s="26"/>
      <c r="QQQ63" s="26"/>
      <c r="QQR63" s="26"/>
      <c r="QQS63" s="26"/>
      <c r="QQT63" s="26"/>
      <c r="QQU63" s="26"/>
      <c r="QQV63" s="26"/>
      <c r="QQW63" s="26"/>
      <c r="QQX63" s="26"/>
      <c r="QQY63" s="26"/>
      <c r="QQZ63" s="26"/>
      <c r="QRA63" s="26"/>
      <c r="QRB63" s="26"/>
      <c r="QRC63" s="26"/>
      <c r="QRD63" s="26"/>
      <c r="QRE63" s="26"/>
      <c r="QRF63" s="26"/>
      <c r="QRG63" s="26"/>
      <c r="QRH63" s="26"/>
      <c r="QRI63" s="26"/>
      <c r="QRJ63" s="26"/>
      <c r="QRK63" s="26"/>
      <c r="QRL63" s="26"/>
      <c r="QRM63" s="26"/>
      <c r="QRN63" s="26"/>
      <c r="QRO63" s="26"/>
      <c r="QRP63" s="26"/>
      <c r="QRQ63" s="26"/>
      <c r="QRR63" s="26"/>
      <c r="QRS63" s="26"/>
      <c r="QRT63" s="26"/>
      <c r="QRU63" s="26"/>
      <c r="QRV63" s="26"/>
      <c r="QRW63" s="26"/>
      <c r="QRX63" s="26"/>
      <c r="QRY63" s="26"/>
      <c r="QRZ63" s="26"/>
      <c r="QSA63" s="26"/>
      <c r="QSB63" s="26"/>
      <c r="QSC63" s="26"/>
      <c r="QSD63" s="26"/>
      <c r="QSE63" s="26"/>
      <c r="QSF63" s="26"/>
      <c r="QSG63" s="26"/>
      <c r="QSH63" s="26"/>
      <c r="QSI63" s="26"/>
      <c r="QSJ63" s="26"/>
      <c r="QSK63" s="26"/>
      <c r="QSL63" s="26"/>
      <c r="QSM63" s="26"/>
      <c r="QSN63" s="26"/>
      <c r="QSO63" s="26"/>
      <c r="QSP63" s="26"/>
      <c r="QSQ63" s="26"/>
      <c r="QSR63" s="26"/>
      <c r="QSS63" s="26"/>
      <c r="QST63" s="26"/>
      <c r="QSU63" s="26"/>
      <c r="QSV63" s="26"/>
      <c r="QSW63" s="26"/>
      <c r="QSX63" s="26"/>
      <c r="QSY63" s="26"/>
      <c r="QSZ63" s="26"/>
      <c r="QTA63" s="26"/>
      <c r="QTB63" s="26"/>
      <c r="QTC63" s="26"/>
      <c r="QTD63" s="26"/>
      <c r="QTE63" s="26"/>
      <c r="QTF63" s="26"/>
      <c r="QTG63" s="26"/>
      <c r="QTH63" s="26"/>
      <c r="QTI63" s="26"/>
      <c r="QTJ63" s="26"/>
      <c r="QTK63" s="26"/>
      <c r="QTL63" s="26"/>
      <c r="QTM63" s="26"/>
      <c r="QTN63" s="26"/>
      <c r="QTO63" s="26"/>
      <c r="QTP63" s="26"/>
      <c r="QTQ63" s="26"/>
      <c r="QTR63" s="26"/>
      <c r="QTS63" s="26"/>
      <c r="QTT63" s="26"/>
      <c r="QTU63" s="26"/>
      <c r="QTV63" s="26"/>
      <c r="QTW63" s="26"/>
      <c r="QTX63" s="26"/>
      <c r="QTY63" s="26"/>
      <c r="QTZ63" s="26"/>
      <c r="QUA63" s="26"/>
      <c r="QUB63" s="26"/>
      <c r="QUC63" s="26"/>
      <c r="QUD63" s="26"/>
      <c r="QUE63" s="26"/>
      <c r="QUF63" s="26"/>
      <c r="QUG63" s="26"/>
      <c r="QUH63" s="26"/>
      <c r="QUI63" s="26"/>
      <c r="QUJ63" s="26"/>
      <c r="QUK63" s="26"/>
      <c r="QUL63" s="26"/>
      <c r="QUM63" s="26"/>
      <c r="QUN63" s="26"/>
      <c r="QUO63" s="26"/>
      <c r="QUP63" s="26"/>
      <c r="QUQ63" s="26"/>
      <c r="QUR63" s="26"/>
      <c r="QUS63" s="26"/>
      <c r="QUT63" s="26"/>
      <c r="QUU63" s="26"/>
      <c r="QUV63" s="26"/>
      <c r="QUW63" s="26"/>
      <c r="QUX63" s="26"/>
      <c r="QUY63" s="26"/>
      <c r="QUZ63" s="26"/>
      <c r="QVA63" s="26"/>
      <c r="QVB63" s="26"/>
      <c r="QVC63" s="26"/>
      <c r="QVD63" s="26"/>
      <c r="QVE63" s="26"/>
      <c r="QVF63" s="26"/>
      <c r="QVG63" s="26"/>
      <c r="QVH63" s="26"/>
      <c r="QVI63" s="26"/>
      <c r="QVJ63" s="26"/>
      <c r="QVK63" s="26"/>
      <c r="QVL63" s="26"/>
      <c r="QVM63" s="26"/>
      <c r="QVN63" s="26"/>
      <c r="QVO63" s="26"/>
      <c r="QVP63" s="26"/>
      <c r="QVQ63" s="26"/>
      <c r="QVR63" s="26"/>
      <c r="QVS63" s="26"/>
      <c r="QVT63" s="26"/>
      <c r="QVU63" s="26"/>
      <c r="QVV63" s="26"/>
      <c r="QVW63" s="26"/>
      <c r="QVX63" s="26"/>
      <c r="QVY63" s="26"/>
      <c r="QVZ63" s="26"/>
      <c r="QWA63" s="26"/>
      <c r="QWB63" s="26"/>
      <c r="QWC63" s="26"/>
      <c r="QWD63" s="26"/>
      <c r="QWE63" s="26"/>
      <c r="QWF63" s="26"/>
      <c r="QWG63" s="26"/>
      <c r="QWH63" s="26"/>
      <c r="QWI63" s="26"/>
      <c r="QWJ63" s="26"/>
      <c r="QWK63" s="26"/>
      <c r="QWL63" s="26"/>
      <c r="QWM63" s="26"/>
      <c r="QWN63" s="26"/>
      <c r="QWO63" s="26"/>
      <c r="QWP63" s="26"/>
      <c r="QWQ63" s="26"/>
      <c r="QWR63" s="26"/>
      <c r="QWS63" s="26"/>
      <c r="QWT63" s="26"/>
      <c r="QWU63" s="26"/>
      <c r="QWV63" s="26"/>
      <c r="QWW63" s="26"/>
      <c r="QWX63" s="26"/>
      <c r="QWY63" s="26"/>
      <c r="QWZ63" s="26"/>
      <c r="QXA63" s="26"/>
      <c r="QXB63" s="26"/>
      <c r="QXC63" s="26"/>
      <c r="QXD63" s="26"/>
      <c r="QXE63" s="26"/>
      <c r="QXF63" s="26"/>
      <c r="QXG63" s="26"/>
      <c r="QXH63" s="26"/>
      <c r="QXI63" s="26"/>
      <c r="QXJ63" s="26"/>
      <c r="QXK63" s="26"/>
      <c r="QXL63" s="26"/>
      <c r="QXM63" s="26"/>
      <c r="QXN63" s="26"/>
      <c r="QXO63" s="26"/>
      <c r="QXP63" s="26"/>
      <c r="QXQ63" s="26"/>
      <c r="QXR63" s="26"/>
      <c r="QXS63" s="26"/>
      <c r="QXT63" s="26"/>
      <c r="QXU63" s="26"/>
      <c r="QXV63" s="26"/>
      <c r="QXW63" s="26"/>
      <c r="QXX63" s="26"/>
      <c r="QXY63" s="26"/>
      <c r="QXZ63" s="26"/>
      <c r="QYA63" s="26"/>
      <c r="QYB63" s="26"/>
      <c r="QYC63" s="26"/>
      <c r="QYD63" s="26"/>
      <c r="QYE63" s="26"/>
      <c r="QYF63" s="26"/>
      <c r="QYG63" s="26"/>
      <c r="QYH63" s="26"/>
      <c r="QYI63" s="26"/>
      <c r="QYJ63" s="26"/>
      <c r="QYK63" s="26"/>
      <c r="QYL63" s="26"/>
      <c r="QYM63" s="26"/>
      <c r="QYN63" s="26"/>
      <c r="QYO63" s="26"/>
      <c r="QYP63" s="26"/>
      <c r="QYQ63" s="26"/>
      <c r="QYR63" s="26"/>
      <c r="QYS63" s="26"/>
      <c r="QYT63" s="26"/>
      <c r="QYU63" s="26"/>
      <c r="QYV63" s="26"/>
      <c r="QYW63" s="26"/>
      <c r="QYX63" s="26"/>
      <c r="QYY63" s="26"/>
      <c r="QYZ63" s="26"/>
      <c r="QZA63" s="26"/>
      <c r="QZB63" s="26"/>
      <c r="QZC63" s="26"/>
      <c r="QZD63" s="26"/>
      <c r="QZE63" s="26"/>
      <c r="QZF63" s="26"/>
      <c r="QZG63" s="26"/>
      <c r="QZH63" s="26"/>
      <c r="QZI63" s="26"/>
      <c r="QZJ63" s="26"/>
      <c r="QZK63" s="26"/>
      <c r="QZL63" s="26"/>
      <c r="QZM63" s="26"/>
      <c r="QZN63" s="26"/>
      <c r="QZO63" s="26"/>
      <c r="QZP63" s="26"/>
      <c r="QZQ63" s="26"/>
      <c r="QZR63" s="26"/>
      <c r="QZS63" s="26"/>
      <c r="QZT63" s="26"/>
      <c r="QZU63" s="26"/>
      <c r="QZV63" s="26"/>
      <c r="QZW63" s="26"/>
      <c r="QZX63" s="26"/>
      <c r="QZY63" s="26"/>
      <c r="QZZ63" s="26"/>
      <c r="RAA63" s="26"/>
      <c r="RAB63" s="26"/>
      <c r="RAC63" s="26"/>
      <c r="RAD63" s="26"/>
      <c r="RAE63" s="26"/>
      <c r="RAF63" s="26"/>
      <c r="RAG63" s="26"/>
      <c r="RAH63" s="26"/>
      <c r="RAI63" s="26"/>
      <c r="RAJ63" s="26"/>
      <c r="RAK63" s="26"/>
      <c r="RAL63" s="26"/>
      <c r="RAM63" s="26"/>
      <c r="RAN63" s="26"/>
      <c r="RAO63" s="26"/>
      <c r="RAP63" s="26"/>
      <c r="RAQ63" s="26"/>
      <c r="RAR63" s="26"/>
      <c r="RAS63" s="26"/>
      <c r="RAT63" s="26"/>
      <c r="RAU63" s="26"/>
      <c r="RAV63" s="26"/>
      <c r="RAW63" s="26"/>
      <c r="RAX63" s="26"/>
      <c r="RAY63" s="26"/>
      <c r="RAZ63" s="26"/>
      <c r="RBA63" s="26"/>
      <c r="RBB63" s="26"/>
      <c r="RBC63" s="26"/>
      <c r="RBD63" s="26"/>
      <c r="RBE63" s="26"/>
      <c r="RBF63" s="26"/>
      <c r="RBG63" s="26"/>
      <c r="RBH63" s="26"/>
      <c r="RBI63" s="26"/>
      <c r="RBJ63" s="26"/>
      <c r="RBK63" s="26"/>
      <c r="RBL63" s="26"/>
      <c r="RBM63" s="26"/>
      <c r="RBN63" s="26"/>
      <c r="RBO63" s="26"/>
      <c r="RBP63" s="26"/>
      <c r="RBQ63" s="26"/>
      <c r="RBR63" s="26"/>
      <c r="RBS63" s="26"/>
      <c r="RBT63" s="26"/>
      <c r="RBU63" s="26"/>
      <c r="RBV63" s="26"/>
      <c r="RBW63" s="26"/>
      <c r="RBX63" s="26"/>
      <c r="RBY63" s="26"/>
      <c r="RBZ63" s="26"/>
      <c r="RCA63" s="26"/>
      <c r="RCB63" s="26"/>
      <c r="RCC63" s="26"/>
      <c r="RCD63" s="26"/>
      <c r="RCE63" s="26"/>
      <c r="RCF63" s="26"/>
      <c r="RCG63" s="26"/>
      <c r="RCH63" s="26"/>
      <c r="RCI63" s="26"/>
      <c r="RCJ63" s="26"/>
      <c r="RCK63" s="26"/>
      <c r="RCL63" s="26"/>
      <c r="RCM63" s="26"/>
      <c r="RCN63" s="26"/>
      <c r="RCO63" s="26"/>
      <c r="RCP63" s="26"/>
      <c r="RCQ63" s="26"/>
      <c r="RCR63" s="26"/>
      <c r="RCS63" s="26"/>
      <c r="RCT63" s="26"/>
      <c r="RCU63" s="26"/>
      <c r="RCV63" s="26"/>
      <c r="RCW63" s="26"/>
      <c r="RCX63" s="26"/>
      <c r="RCY63" s="26"/>
      <c r="RCZ63" s="26"/>
      <c r="RDA63" s="26"/>
      <c r="RDB63" s="26"/>
      <c r="RDC63" s="26"/>
      <c r="RDD63" s="26"/>
      <c r="RDE63" s="26"/>
      <c r="RDF63" s="26"/>
      <c r="RDG63" s="26"/>
      <c r="RDH63" s="26"/>
      <c r="RDI63" s="26"/>
      <c r="RDJ63" s="26"/>
      <c r="RDK63" s="26"/>
      <c r="RDL63" s="26"/>
      <c r="RDM63" s="26"/>
      <c r="RDN63" s="26"/>
      <c r="RDO63" s="26"/>
      <c r="RDP63" s="26"/>
      <c r="RDQ63" s="26"/>
      <c r="RDR63" s="26"/>
      <c r="RDS63" s="26"/>
      <c r="RDT63" s="26"/>
      <c r="RDU63" s="26"/>
      <c r="RDV63" s="26"/>
      <c r="RDW63" s="26"/>
      <c r="RDX63" s="26"/>
      <c r="RDY63" s="26"/>
      <c r="RDZ63" s="26"/>
      <c r="REA63" s="26"/>
      <c r="REB63" s="26"/>
      <c r="REC63" s="26"/>
      <c r="RED63" s="26"/>
      <c r="REE63" s="26"/>
      <c r="REF63" s="26"/>
      <c r="REG63" s="26"/>
      <c r="REH63" s="26"/>
      <c r="REI63" s="26"/>
      <c r="REJ63" s="26"/>
      <c r="REK63" s="26"/>
      <c r="REL63" s="26"/>
      <c r="REM63" s="26"/>
      <c r="REN63" s="26"/>
      <c r="REO63" s="26"/>
      <c r="REP63" s="26"/>
      <c r="REQ63" s="26"/>
      <c r="RER63" s="26"/>
      <c r="RES63" s="26"/>
      <c r="RET63" s="26"/>
      <c r="REU63" s="26"/>
      <c r="REV63" s="26"/>
      <c r="REW63" s="26"/>
      <c r="REX63" s="26"/>
      <c r="REY63" s="26"/>
      <c r="REZ63" s="26"/>
      <c r="RFA63" s="26"/>
      <c r="RFB63" s="26"/>
      <c r="RFC63" s="26"/>
      <c r="RFD63" s="26"/>
      <c r="RFE63" s="26"/>
      <c r="RFF63" s="26"/>
      <c r="RFG63" s="26"/>
      <c r="RFH63" s="26"/>
      <c r="RFI63" s="26"/>
      <c r="RFJ63" s="26"/>
      <c r="RFK63" s="26"/>
      <c r="RFL63" s="26"/>
      <c r="RFM63" s="26"/>
      <c r="RFN63" s="26"/>
      <c r="RFO63" s="26"/>
      <c r="RFP63" s="26"/>
      <c r="RFQ63" s="26"/>
      <c r="RFR63" s="26"/>
      <c r="RFS63" s="26"/>
      <c r="RFT63" s="26"/>
      <c r="RFU63" s="26"/>
      <c r="RFV63" s="26"/>
      <c r="RFW63" s="26"/>
      <c r="RFX63" s="26"/>
      <c r="RFY63" s="26"/>
      <c r="RFZ63" s="26"/>
      <c r="RGA63" s="26"/>
      <c r="RGB63" s="26"/>
      <c r="RGC63" s="26"/>
      <c r="RGD63" s="26"/>
      <c r="RGE63" s="26"/>
      <c r="RGF63" s="26"/>
      <c r="RGG63" s="26"/>
      <c r="RGH63" s="26"/>
      <c r="RGI63" s="26"/>
      <c r="RGJ63" s="26"/>
      <c r="RGK63" s="26"/>
      <c r="RGL63" s="26"/>
      <c r="RGM63" s="26"/>
      <c r="RGN63" s="26"/>
      <c r="RGO63" s="26"/>
      <c r="RGP63" s="26"/>
      <c r="RGQ63" s="26"/>
      <c r="RGR63" s="26"/>
      <c r="RGS63" s="26"/>
      <c r="RGT63" s="26"/>
      <c r="RGU63" s="26"/>
      <c r="RGV63" s="26"/>
      <c r="RGW63" s="26"/>
      <c r="RGX63" s="26"/>
      <c r="RGY63" s="26"/>
      <c r="RGZ63" s="26"/>
      <c r="RHA63" s="26"/>
      <c r="RHB63" s="26"/>
      <c r="RHC63" s="26"/>
      <c r="RHD63" s="26"/>
      <c r="RHE63" s="26"/>
      <c r="RHF63" s="26"/>
      <c r="RHG63" s="26"/>
      <c r="RHH63" s="26"/>
      <c r="RHI63" s="26"/>
      <c r="RHJ63" s="26"/>
      <c r="RHK63" s="26"/>
      <c r="RHL63" s="26"/>
      <c r="RHM63" s="26"/>
      <c r="RHN63" s="26"/>
      <c r="RHO63" s="26"/>
      <c r="RHP63" s="26"/>
      <c r="RHQ63" s="26"/>
      <c r="RHR63" s="26"/>
      <c r="RHS63" s="26"/>
      <c r="RHT63" s="26"/>
      <c r="RHU63" s="26"/>
      <c r="RHV63" s="26"/>
      <c r="RHW63" s="26"/>
      <c r="RHX63" s="26"/>
      <c r="RHY63" s="26"/>
      <c r="RHZ63" s="26"/>
      <c r="RIA63" s="26"/>
      <c r="RIB63" s="26"/>
      <c r="RIC63" s="26"/>
      <c r="RID63" s="26"/>
      <c r="RIE63" s="26"/>
      <c r="RIF63" s="26"/>
      <c r="RIG63" s="26"/>
      <c r="RIH63" s="26"/>
      <c r="RII63" s="26"/>
      <c r="RIJ63" s="26"/>
      <c r="RIK63" s="26"/>
      <c r="RIL63" s="26"/>
      <c r="RIM63" s="26"/>
      <c r="RIN63" s="26"/>
      <c r="RIO63" s="26"/>
      <c r="RIP63" s="26"/>
      <c r="RIQ63" s="26"/>
      <c r="RIR63" s="26"/>
      <c r="RIS63" s="26"/>
      <c r="RIT63" s="26"/>
      <c r="RIU63" s="26"/>
      <c r="RIV63" s="26"/>
      <c r="RIW63" s="26"/>
      <c r="RIX63" s="26"/>
      <c r="RIY63" s="26"/>
      <c r="RIZ63" s="26"/>
      <c r="RJA63" s="26"/>
      <c r="RJB63" s="26"/>
      <c r="RJC63" s="26"/>
      <c r="RJD63" s="26"/>
      <c r="RJE63" s="26"/>
      <c r="RJF63" s="26"/>
      <c r="RJG63" s="26"/>
      <c r="RJH63" s="26"/>
      <c r="RJI63" s="26"/>
      <c r="RJJ63" s="26"/>
      <c r="RJK63" s="26"/>
      <c r="RJL63" s="26"/>
      <c r="RJM63" s="26"/>
      <c r="RJN63" s="26"/>
      <c r="RJO63" s="26"/>
      <c r="RJP63" s="26"/>
      <c r="RJQ63" s="26"/>
      <c r="RJR63" s="26"/>
      <c r="RJS63" s="26"/>
      <c r="RJT63" s="26"/>
      <c r="RJU63" s="26"/>
      <c r="RJV63" s="26"/>
      <c r="RJW63" s="26"/>
      <c r="RJX63" s="26"/>
      <c r="RJY63" s="26"/>
      <c r="RJZ63" s="26"/>
      <c r="RKA63" s="26"/>
      <c r="RKB63" s="26"/>
      <c r="RKC63" s="26"/>
      <c r="RKD63" s="26"/>
      <c r="RKE63" s="26"/>
      <c r="RKF63" s="26"/>
      <c r="RKG63" s="26"/>
      <c r="RKH63" s="26"/>
      <c r="RKI63" s="26"/>
      <c r="RKJ63" s="26"/>
      <c r="RKK63" s="26"/>
      <c r="RKL63" s="26"/>
      <c r="RKM63" s="26"/>
      <c r="RKN63" s="26"/>
      <c r="RKO63" s="26"/>
      <c r="RKP63" s="26"/>
      <c r="RKQ63" s="26"/>
      <c r="RKR63" s="26"/>
      <c r="RKS63" s="26"/>
      <c r="RKT63" s="26"/>
      <c r="RKU63" s="26"/>
      <c r="RKV63" s="26"/>
      <c r="RKW63" s="26"/>
      <c r="RKX63" s="26"/>
      <c r="RKY63" s="26"/>
      <c r="RKZ63" s="26"/>
      <c r="RLA63" s="26"/>
      <c r="RLB63" s="26"/>
      <c r="RLC63" s="26"/>
      <c r="RLD63" s="26"/>
      <c r="RLE63" s="26"/>
      <c r="RLF63" s="26"/>
      <c r="RLG63" s="26"/>
      <c r="RLH63" s="26"/>
      <c r="RLI63" s="26"/>
      <c r="RLJ63" s="26"/>
      <c r="RLK63" s="26"/>
      <c r="RLL63" s="26"/>
      <c r="RLM63" s="26"/>
      <c r="RLN63" s="26"/>
      <c r="RLO63" s="26"/>
      <c r="RLP63" s="26"/>
      <c r="RLQ63" s="26"/>
      <c r="RLR63" s="26"/>
      <c r="RLS63" s="26"/>
      <c r="RLT63" s="26"/>
      <c r="RLU63" s="26"/>
      <c r="RLV63" s="26"/>
      <c r="RLW63" s="26"/>
      <c r="RLX63" s="26"/>
      <c r="RLY63" s="26"/>
      <c r="RLZ63" s="26"/>
      <c r="RMA63" s="26"/>
      <c r="RMB63" s="26"/>
      <c r="RMC63" s="26"/>
      <c r="RMD63" s="26"/>
      <c r="RME63" s="26"/>
      <c r="RMF63" s="26"/>
      <c r="RMG63" s="26"/>
      <c r="RMH63" s="26"/>
      <c r="RMI63" s="26"/>
      <c r="RMJ63" s="26"/>
      <c r="RMK63" s="26"/>
      <c r="RML63" s="26"/>
      <c r="RMM63" s="26"/>
      <c r="RMN63" s="26"/>
      <c r="RMO63" s="26"/>
      <c r="RMP63" s="26"/>
      <c r="RMQ63" s="26"/>
      <c r="RMR63" s="26"/>
      <c r="RMS63" s="26"/>
      <c r="RMT63" s="26"/>
      <c r="RMU63" s="26"/>
      <c r="RMV63" s="26"/>
      <c r="RMW63" s="26"/>
      <c r="RMX63" s="26"/>
      <c r="RMY63" s="26"/>
      <c r="RMZ63" s="26"/>
      <c r="RNA63" s="26"/>
      <c r="RNB63" s="26"/>
      <c r="RNC63" s="26"/>
      <c r="RND63" s="26"/>
      <c r="RNE63" s="26"/>
      <c r="RNF63" s="26"/>
      <c r="RNG63" s="26"/>
      <c r="RNH63" s="26"/>
      <c r="RNI63" s="26"/>
      <c r="RNJ63" s="26"/>
      <c r="RNK63" s="26"/>
      <c r="RNL63" s="26"/>
      <c r="RNM63" s="26"/>
      <c r="RNN63" s="26"/>
      <c r="RNO63" s="26"/>
      <c r="RNP63" s="26"/>
      <c r="RNQ63" s="26"/>
      <c r="RNR63" s="26"/>
      <c r="RNS63" s="26"/>
      <c r="RNT63" s="26"/>
      <c r="RNU63" s="26"/>
      <c r="RNV63" s="26"/>
      <c r="RNW63" s="26"/>
      <c r="RNX63" s="26"/>
      <c r="RNY63" s="26"/>
      <c r="RNZ63" s="26"/>
      <c r="ROA63" s="26"/>
      <c r="ROB63" s="26"/>
      <c r="ROC63" s="26"/>
      <c r="ROD63" s="26"/>
      <c r="ROE63" s="26"/>
      <c r="ROF63" s="26"/>
      <c r="ROG63" s="26"/>
      <c r="ROH63" s="26"/>
      <c r="ROI63" s="26"/>
      <c r="ROJ63" s="26"/>
      <c r="ROK63" s="26"/>
      <c r="ROL63" s="26"/>
      <c r="ROM63" s="26"/>
      <c r="RON63" s="26"/>
      <c r="ROO63" s="26"/>
      <c r="ROP63" s="26"/>
      <c r="ROQ63" s="26"/>
      <c r="ROR63" s="26"/>
      <c r="ROS63" s="26"/>
      <c r="ROT63" s="26"/>
      <c r="ROU63" s="26"/>
      <c r="ROV63" s="26"/>
      <c r="ROW63" s="26"/>
      <c r="ROX63" s="26"/>
      <c r="ROY63" s="26"/>
      <c r="ROZ63" s="26"/>
      <c r="RPA63" s="26"/>
      <c r="RPB63" s="26"/>
      <c r="RPC63" s="26"/>
      <c r="RPD63" s="26"/>
      <c r="RPE63" s="26"/>
      <c r="RPF63" s="26"/>
      <c r="RPG63" s="26"/>
      <c r="RPH63" s="26"/>
      <c r="RPI63" s="26"/>
      <c r="RPJ63" s="26"/>
      <c r="RPK63" s="26"/>
      <c r="RPL63" s="26"/>
      <c r="RPM63" s="26"/>
      <c r="RPN63" s="26"/>
      <c r="RPO63" s="26"/>
      <c r="RPP63" s="26"/>
      <c r="RPQ63" s="26"/>
      <c r="RPR63" s="26"/>
      <c r="RPS63" s="26"/>
      <c r="RPT63" s="26"/>
      <c r="RPU63" s="26"/>
      <c r="RPV63" s="26"/>
      <c r="RPW63" s="26"/>
      <c r="RPX63" s="26"/>
      <c r="RPY63" s="26"/>
      <c r="RPZ63" s="26"/>
      <c r="RQA63" s="26"/>
      <c r="RQB63" s="26"/>
      <c r="RQC63" s="26"/>
      <c r="RQD63" s="26"/>
      <c r="RQE63" s="26"/>
      <c r="RQF63" s="26"/>
      <c r="RQG63" s="26"/>
      <c r="RQH63" s="26"/>
      <c r="RQI63" s="26"/>
      <c r="RQJ63" s="26"/>
      <c r="RQK63" s="26"/>
      <c r="RQL63" s="26"/>
      <c r="RQM63" s="26"/>
      <c r="RQN63" s="26"/>
      <c r="RQO63" s="26"/>
      <c r="RQP63" s="26"/>
      <c r="RQQ63" s="26"/>
      <c r="RQR63" s="26"/>
      <c r="RQS63" s="26"/>
      <c r="RQT63" s="26"/>
      <c r="RQU63" s="26"/>
      <c r="RQV63" s="26"/>
      <c r="RQW63" s="26"/>
      <c r="RQX63" s="26"/>
      <c r="RQY63" s="26"/>
      <c r="RQZ63" s="26"/>
      <c r="RRA63" s="26"/>
      <c r="RRB63" s="26"/>
      <c r="RRC63" s="26"/>
      <c r="RRD63" s="26"/>
      <c r="RRE63" s="26"/>
      <c r="RRF63" s="26"/>
      <c r="RRG63" s="26"/>
      <c r="RRH63" s="26"/>
      <c r="RRI63" s="26"/>
      <c r="RRJ63" s="26"/>
      <c r="RRK63" s="26"/>
      <c r="RRL63" s="26"/>
      <c r="RRM63" s="26"/>
      <c r="RRN63" s="26"/>
      <c r="RRO63" s="26"/>
      <c r="RRP63" s="26"/>
      <c r="RRQ63" s="26"/>
      <c r="RRR63" s="26"/>
      <c r="RRS63" s="26"/>
      <c r="RRT63" s="26"/>
      <c r="RRU63" s="26"/>
      <c r="RRV63" s="26"/>
      <c r="RRW63" s="26"/>
      <c r="RRX63" s="26"/>
      <c r="RRY63" s="26"/>
      <c r="RRZ63" s="26"/>
      <c r="RSA63" s="26"/>
      <c r="RSB63" s="26"/>
      <c r="RSC63" s="26"/>
      <c r="RSD63" s="26"/>
      <c r="RSE63" s="26"/>
      <c r="RSF63" s="26"/>
      <c r="RSG63" s="26"/>
      <c r="RSH63" s="26"/>
      <c r="RSI63" s="26"/>
      <c r="RSJ63" s="26"/>
      <c r="RSK63" s="26"/>
      <c r="RSL63" s="26"/>
      <c r="RSM63" s="26"/>
      <c r="RSN63" s="26"/>
      <c r="RSO63" s="26"/>
      <c r="RSP63" s="26"/>
      <c r="RSQ63" s="26"/>
      <c r="RSR63" s="26"/>
      <c r="RSS63" s="26"/>
      <c r="RST63" s="26"/>
      <c r="RSU63" s="26"/>
      <c r="RSV63" s="26"/>
      <c r="RSW63" s="26"/>
      <c r="RSX63" s="26"/>
      <c r="RSY63" s="26"/>
      <c r="RSZ63" s="26"/>
      <c r="RTA63" s="26"/>
      <c r="RTB63" s="26"/>
      <c r="RTC63" s="26"/>
      <c r="RTD63" s="26"/>
      <c r="RTE63" s="26"/>
      <c r="RTF63" s="26"/>
      <c r="RTG63" s="26"/>
      <c r="RTH63" s="26"/>
      <c r="RTI63" s="26"/>
      <c r="RTJ63" s="26"/>
      <c r="RTK63" s="26"/>
      <c r="RTL63" s="26"/>
      <c r="RTM63" s="26"/>
      <c r="RTN63" s="26"/>
      <c r="RTO63" s="26"/>
      <c r="RTP63" s="26"/>
      <c r="RTQ63" s="26"/>
      <c r="RTR63" s="26"/>
      <c r="RTS63" s="26"/>
      <c r="RTT63" s="26"/>
      <c r="RTU63" s="26"/>
      <c r="RTV63" s="26"/>
      <c r="RTW63" s="26"/>
      <c r="RTX63" s="26"/>
      <c r="RTY63" s="26"/>
      <c r="RTZ63" s="26"/>
      <c r="RUA63" s="26"/>
      <c r="RUB63" s="26"/>
      <c r="RUC63" s="26"/>
      <c r="RUD63" s="26"/>
      <c r="RUE63" s="26"/>
      <c r="RUF63" s="26"/>
      <c r="RUG63" s="26"/>
      <c r="RUH63" s="26"/>
      <c r="RUI63" s="26"/>
      <c r="RUJ63" s="26"/>
      <c r="RUK63" s="26"/>
      <c r="RUL63" s="26"/>
      <c r="RUM63" s="26"/>
      <c r="RUN63" s="26"/>
      <c r="RUO63" s="26"/>
      <c r="RUP63" s="26"/>
      <c r="RUQ63" s="26"/>
      <c r="RUR63" s="26"/>
      <c r="RUS63" s="26"/>
      <c r="RUT63" s="26"/>
      <c r="RUU63" s="26"/>
      <c r="RUV63" s="26"/>
      <c r="RUW63" s="26"/>
      <c r="RUX63" s="26"/>
      <c r="RUY63" s="26"/>
      <c r="RUZ63" s="26"/>
      <c r="RVA63" s="26"/>
      <c r="RVB63" s="26"/>
      <c r="RVC63" s="26"/>
      <c r="RVD63" s="26"/>
      <c r="RVE63" s="26"/>
      <c r="RVF63" s="26"/>
      <c r="RVG63" s="26"/>
      <c r="RVH63" s="26"/>
      <c r="RVI63" s="26"/>
      <c r="RVJ63" s="26"/>
      <c r="RVK63" s="26"/>
      <c r="RVL63" s="26"/>
      <c r="RVM63" s="26"/>
      <c r="RVN63" s="26"/>
      <c r="RVO63" s="26"/>
      <c r="RVP63" s="26"/>
      <c r="RVQ63" s="26"/>
      <c r="RVR63" s="26"/>
      <c r="RVS63" s="26"/>
      <c r="RVT63" s="26"/>
      <c r="RVU63" s="26"/>
      <c r="RVV63" s="26"/>
      <c r="RVW63" s="26"/>
      <c r="RVX63" s="26"/>
      <c r="RVY63" s="26"/>
      <c r="RVZ63" s="26"/>
      <c r="RWA63" s="26"/>
      <c r="RWB63" s="26"/>
      <c r="RWC63" s="26"/>
      <c r="RWD63" s="26"/>
      <c r="RWE63" s="26"/>
      <c r="RWF63" s="26"/>
      <c r="RWG63" s="26"/>
      <c r="RWH63" s="26"/>
      <c r="RWI63" s="26"/>
      <c r="RWJ63" s="26"/>
      <c r="RWK63" s="26"/>
      <c r="RWL63" s="26"/>
      <c r="RWM63" s="26"/>
      <c r="RWN63" s="26"/>
      <c r="RWO63" s="26"/>
      <c r="RWP63" s="26"/>
      <c r="RWQ63" s="26"/>
      <c r="RWR63" s="26"/>
      <c r="RWS63" s="26"/>
      <c r="RWT63" s="26"/>
      <c r="RWU63" s="26"/>
      <c r="RWV63" s="26"/>
      <c r="RWW63" s="26"/>
      <c r="RWX63" s="26"/>
      <c r="RWY63" s="26"/>
      <c r="RWZ63" s="26"/>
      <c r="RXA63" s="26"/>
      <c r="RXB63" s="26"/>
      <c r="RXC63" s="26"/>
      <c r="RXD63" s="26"/>
      <c r="RXE63" s="26"/>
      <c r="RXF63" s="26"/>
      <c r="RXG63" s="26"/>
      <c r="RXH63" s="26"/>
      <c r="RXI63" s="26"/>
      <c r="RXJ63" s="26"/>
      <c r="RXK63" s="26"/>
      <c r="RXL63" s="26"/>
      <c r="RXM63" s="26"/>
      <c r="RXN63" s="26"/>
      <c r="RXO63" s="26"/>
      <c r="RXP63" s="26"/>
      <c r="RXQ63" s="26"/>
      <c r="RXR63" s="26"/>
      <c r="RXS63" s="26"/>
      <c r="RXT63" s="26"/>
      <c r="RXU63" s="26"/>
      <c r="RXV63" s="26"/>
      <c r="RXW63" s="26"/>
      <c r="RXX63" s="26"/>
      <c r="RXY63" s="26"/>
      <c r="RXZ63" s="26"/>
      <c r="RYA63" s="26"/>
      <c r="RYB63" s="26"/>
      <c r="RYC63" s="26"/>
      <c r="RYD63" s="26"/>
      <c r="RYE63" s="26"/>
      <c r="RYF63" s="26"/>
      <c r="RYG63" s="26"/>
      <c r="RYH63" s="26"/>
      <c r="RYI63" s="26"/>
      <c r="RYJ63" s="26"/>
      <c r="RYK63" s="26"/>
      <c r="RYL63" s="26"/>
      <c r="RYM63" s="26"/>
      <c r="RYN63" s="26"/>
      <c r="RYO63" s="26"/>
      <c r="RYP63" s="26"/>
      <c r="RYQ63" s="26"/>
      <c r="RYR63" s="26"/>
      <c r="RYS63" s="26"/>
      <c r="RYT63" s="26"/>
      <c r="RYU63" s="26"/>
      <c r="RYV63" s="26"/>
      <c r="RYW63" s="26"/>
      <c r="RYX63" s="26"/>
      <c r="RYY63" s="26"/>
      <c r="RYZ63" s="26"/>
      <c r="RZA63" s="26"/>
      <c r="RZB63" s="26"/>
      <c r="RZC63" s="26"/>
      <c r="RZD63" s="26"/>
      <c r="RZE63" s="26"/>
      <c r="RZF63" s="26"/>
      <c r="RZG63" s="26"/>
      <c r="RZH63" s="26"/>
      <c r="RZI63" s="26"/>
      <c r="RZJ63" s="26"/>
      <c r="RZK63" s="26"/>
      <c r="RZL63" s="26"/>
      <c r="RZM63" s="26"/>
      <c r="RZN63" s="26"/>
      <c r="RZO63" s="26"/>
      <c r="RZP63" s="26"/>
      <c r="RZQ63" s="26"/>
      <c r="RZR63" s="26"/>
      <c r="RZS63" s="26"/>
      <c r="RZT63" s="26"/>
      <c r="RZU63" s="26"/>
      <c r="RZV63" s="26"/>
      <c r="RZW63" s="26"/>
      <c r="RZX63" s="26"/>
      <c r="RZY63" s="26"/>
      <c r="RZZ63" s="26"/>
      <c r="SAA63" s="26"/>
      <c r="SAB63" s="26"/>
      <c r="SAC63" s="26"/>
      <c r="SAD63" s="26"/>
      <c r="SAE63" s="26"/>
      <c r="SAF63" s="26"/>
      <c r="SAG63" s="26"/>
      <c r="SAH63" s="26"/>
      <c r="SAI63" s="26"/>
      <c r="SAJ63" s="26"/>
      <c r="SAK63" s="26"/>
      <c r="SAL63" s="26"/>
      <c r="SAM63" s="26"/>
      <c r="SAN63" s="26"/>
      <c r="SAO63" s="26"/>
      <c r="SAP63" s="26"/>
      <c r="SAQ63" s="26"/>
      <c r="SAR63" s="26"/>
      <c r="SAS63" s="26"/>
      <c r="SAT63" s="26"/>
      <c r="SAU63" s="26"/>
      <c r="SAV63" s="26"/>
      <c r="SAW63" s="26"/>
      <c r="SAX63" s="26"/>
      <c r="SAY63" s="26"/>
      <c r="SAZ63" s="26"/>
      <c r="SBA63" s="26"/>
      <c r="SBB63" s="26"/>
      <c r="SBC63" s="26"/>
      <c r="SBD63" s="26"/>
      <c r="SBE63" s="26"/>
      <c r="SBF63" s="26"/>
      <c r="SBG63" s="26"/>
      <c r="SBH63" s="26"/>
      <c r="SBI63" s="26"/>
      <c r="SBJ63" s="26"/>
      <c r="SBK63" s="26"/>
      <c r="SBL63" s="26"/>
      <c r="SBM63" s="26"/>
      <c r="SBN63" s="26"/>
      <c r="SBO63" s="26"/>
      <c r="SBP63" s="26"/>
      <c r="SBQ63" s="26"/>
      <c r="SBR63" s="26"/>
      <c r="SBS63" s="26"/>
      <c r="SBT63" s="26"/>
      <c r="SBU63" s="26"/>
      <c r="SBV63" s="26"/>
      <c r="SBW63" s="26"/>
      <c r="SBX63" s="26"/>
      <c r="SBY63" s="26"/>
      <c r="SBZ63" s="26"/>
      <c r="SCA63" s="26"/>
      <c r="SCB63" s="26"/>
      <c r="SCC63" s="26"/>
      <c r="SCD63" s="26"/>
      <c r="SCE63" s="26"/>
      <c r="SCF63" s="26"/>
      <c r="SCG63" s="26"/>
      <c r="SCH63" s="26"/>
      <c r="SCI63" s="26"/>
      <c r="SCJ63" s="26"/>
      <c r="SCK63" s="26"/>
      <c r="SCL63" s="26"/>
      <c r="SCM63" s="26"/>
      <c r="SCN63" s="26"/>
      <c r="SCO63" s="26"/>
      <c r="SCP63" s="26"/>
      <c r="SCQ63" s="26"/>
      <c r="SCR63" s="26"/>
      <c r="SCS63" s="26"/>
      <c r="SCT63" s="26"/>
      <c r="SCU63" s="26"/>
      <c r="SCV63" s="26"/>
      <c r="SCW63" s="26"/>
      <c r="SCX63" s="26"/>
      <c r="SCY63" s="26"/>
      <c r="SCZ63" s="26"/>
      <c r="SDA63" s="26"/>
      <c r="SDB63" s="26"/>
      <c r="SDC63" s="26"/>
      <c r="SDD63" s="26"/>
      <c r="SDE63" s="26"/>
      <c r="SDF63" s="26"/>
      <c r="SDG63" s="26"/>
      <c r="SDH63" s="26"/>
      <c r="SDI63" s="26"/>
      <c r="SDJ63" s="26"/>
      <c r="SDK63" s="26"/>
      <c r="SDL63" s="26"/>
      <c r="SDM63" s="26"/>
      <c r="SDN63" s="26"/>
      <c r="SDO63" s="26"/>
      <c r="SDP63" s="26"/>
      <c r="SDQ63" s="26"/>
      <c r="SDR63" s="26"/>
      <c r="SDS63" s="26"/>
      <c r="SDT63" s="26"/>
      <c r="SDU63" s="26"/>
      <c r="SDV63" s="26"/>
      <c r="SDW63" s="26"/>
      <c r="SDX63" s="26"/>
      <c r="SDY63" s="26"/>
      <c r="SDZ63" s="26"/>
      <c r="SEA63" s="26"/>
      <c r="SEB63" s="26"/>
      <c r="SEC63" s="26"/>
      <c r="SED63" s="26"/>
      <c r="SEE63" s="26"/>
      <c r="SEF63" s="26"/>
      <c r="SEG63" s="26"/>
      <c r="SEH63" s="26"/>
      <c r="SEI63" s="26"/>
      <c r="SEJ63" s="26"/>
      <c r="SEK63" s="26"/>
      <c r="SEL63" s="26"/>
      <c r="SEM63" s="26"/>
      <c r="SEN63" s="26"/>
      <c r="SEO63" s="26"/>
      <c r="SEP63" s="26"/>
      <c r="SEQ63" s="26"/>
      <c r="SER63" s="26"/>
      <c r="SES63" s="26"/>
      <c r="SET63" s="26"/>
      <c r="SEU63" s="26"/>
      <c r="SEV63" s="26"/>
      <c r="SEW63" s="26"/>
      <c r="SEX63" s="26"/>
      <c r="SEY63" s="26"/>
      <c r="SEZ63" s="26"/>
      <c r="SFA63" s="26"/>
      <c r="SFB63" s="26"/>
      <c r="SFC63" s="26"/>
      <c r="SFD63" s="26"/>
      <c r="SFE63" s="26"/>
      <c r="SFF63" s="26"/>
      <c r="SFG63" s="26"/>
      <c r="SFH63" s="26"/>
      <c r="SFI63" s="26"/>
      <c r="SFJ63" s="26"/>
      <c r="SFK63" s="26"/>
      <c r="SFL63" s="26"/>
      <c r="SFM63" s="26"/>
      <c r="SFN63" s="26"/>
      <c r="SFO63" s="26"/>
      <c r="SFP63" s="26"/>
      <c r="SFQ63" s="26"/>
      <c r="SFR63" s="26"/>
      <c r="SFS63" s="26"/>
      <c r="SFT63" s="26"/>
      <c r="SFU63" s="26"/>
      <c r="SFV63" s="26"/>
      <c r="SFW63" s="26"/>
      <c r="SFX63" s="26"/>
      <c r="SFY63" s="26"/>
      <c r="SFZ63" s="26"/>
      <c r="SGA63" s="26"/>
      <c r="SGB63" s="26"/>
      <c r="SGC63" s="26"/>
      <c r="SGD63" s="26"/>
      <c r="SGE63" s="26"/>
      <c r="SGF63" s="26"/>
      <c r="SGG63" s="26"/>
      <c r="SGH63" s="26"/>
      <c r="SGI63" s="26"/>
      <c r="SGJ63" s="26"/>
      <c r="SGK63" s="26"/>
      <c r="SGL63" s="26"/>
      <c r="SGM63" s="26"/>
      <c r="SGN63" s="26"/>
      <c r="SGO63" s="26"/>
      <c r="SGP63" s="26"/>
      <c r="SGQ63" s="26"/>
      <c r="SGR63" s="26"/>
      <c r="SGS63" s="26"/>
      <c r="SGT63" s="26"/>
      <c r="SGU63" s="26"/>
      <c r="SGV63" s="26"/>
      <c r="SGW63" s="26"/>
      <c r="SGX63" s="26"/>
      <c r="SGY63" s="26"/>
      <c r="SGZ63" s="26"/>
      <c r="SHA63" s="26"/>
      <c r="SHB63" s="26"/>
      <c r="SHC63" s="26"/>
      <c r="SHD63" s="26"/>
      <c r="SHE63" s="26"/>
      <c r="SHF63" s="26"/>
      <c r="SHG63" s="26"/>
      <c r="SHH63" s="26"/>
      <c r="SHI63" s="26"/>
      <c r="SHJ63" s="26"/>
      <c r="SHK63" s="26"/>
      <c r="SHL63" s="26"/>
      <c r="SHM63" s="26"/>
      <c r="SHN63" s="26"/>
      <c r="SHO63" s="26"/>
      <c r="SHP63" s="26"/>
      <c r="SHQ63" s="26"/>
      <c r="SHR63" s="26"/>
      <c r="SHS63" s="26"/>
      <c r="SHT63" s="26"/>
      <c r="SHU63" s="26"/>
      <c r="SHV63" s="26"/>
      <c r="SHW63" s="26"/>
      <c r="SHX63" s="26"/>
      <c r="SHY63" s="26"/>
      <c r="SHZ63" s="26"/>
      <c r="SIA63" s="26"/>
      <c r="SIB63" s="26"/>
      <c r="SIC63" s="26"/>
      <c r="SID63" s="26"/>
      <c r="SIE63" s="26"/>
      <c r="SIF63" s="26"/>
      <c r="SIG63" s="26"/>
      <c r="SIH63" s="26"/>
      <c r="SII63" s="26"/>
      <c r="SIJ63" s="26"/>
      <c r="SIK63" s="26"/>
      <c r="SIL63" s="26"/>
      <c r="SIM63" s="26"/>
      <c r="SIN63" s="26"/>
      <c r="SIO63" s="26"/>
      <c r="SIP63" s="26"/>
      <c r="SIQ63" s="26"/>
      <c r="SIR63" s="26"/>
      <c r="SIS63" s="26"/>
      <c r="SIT63" s="26"/>
      <c r="SIU63" s="26"/>
      <c r="SIV63" s="26"/>
      <c r="SIW63" s="26"/>
      <c r="SIX63" s="26"/>
      <c r="SIY63" s="26"/>
      <c r="SIZ63" s="26"/>
      <c r="SJA63" s="26"/>
      <c r="SJB63" s="26"/>
      <c r="SJC63" s="26"/>
      <c r="SJD63" s="26"/>
      <c r="SJE63" s="26"/>
      <c r="SJF63" s="26"/>
      <c r="SJG63" s="26"/>
      <c r="SJH63" s="26"/>
      <c r="SJI63" s="26"/>
      <c r="SJJ63" s="26"/>
      <c r="SJK63" s="26"/>
      <c r="SJL63" s="26"/>
      <c r="SJM63" s="26"/>
      <c r="SJN63" s="26"/>
      <c r="SJO63" s="26"/>
      <c r="SJP63" s="26"/>
      <c r="SJQ63" s="26"/>
      <c r="SJR63" s="26"/>
      <c r="SJS63" s="26"/>
      <c r="SJT63" s="26"/>
      <c r="SJU63" s="26"/>
      <c r="SJV63" s="26"/>
      <c r="SJW63" s="26"/>
      <c r="SJX63" s="26"/>
      <c r="SJY63" s="26"/>
      <c r="SJZ63" s="26"/>
      <c r="SKA63" s="26"/>
      <c r="SKB63" s="26"/>
      <c r="SKC63" s="26"/>
      <c r="SKD63" s="26"/>
      <c r="SKE63" s="26"/>
      <c r="SKF63" s="26"/>
      <c r="SKG63" s="26"/>
      <c r="SKH63" s="26"/>
      <c r="SKI63" s="26"/>
      <c r="SKJ63" s="26"/>
      <c r="SKK63" s="26"/>
      <c r="SKL63" s="26"/>
      <c r="SKM63" s="26"/>
      <c r="SKN63" s="26"/>
      <c r="SKO63" s="26"/>
      <c r="SKP63" s="26"/>
      <c r="SKQ63" s="26"/>
      <c r="SKR63" s="26"/>
      <c r="SKS63" s="26"/>
      <c r="SKT63" s="26"/>
      <c r="SKU63" s="26"/>
      <c r="SKV63" s="26"/>
      <c r="SKW63" s="26"/>
      <c r="SKX63" s="26"/>
      <c r="SKY63" s="26"/>
      <c r="SKZ63" s="26"/>
      <c r="SLA63" s="26"/>
      <c r="SLB63" s="26"/>
      <c r="SLC63" s="26"/>
      <c r="SLD63" s="26"/>
      <c r="SLE63" s="26"/>
      <c r="SLF63" s="26"/>
      <c r="SLG63" s="26"/>
      <c r="SLH63" s="26"/>
      <c r="SLI63" s="26"/>
      <c r="SLJ63" s="26"/>
      <c r="SLK63" s="26"/>
      <c r="SLL63" s="26"/>
      <c r="SLM63" s="26"/>
      <c r="SLN63" s="26"/>
      <c r="SLO63" s="26"/>
      <c r="SLP63" s="26"/>
      <c r="SLQ63" s="26"/>
      <c r="SLR63" s="26"/>
      <c r="SLS63" s="26"/>
      <c r="SLT63" s="26"/>
      <c r="SLU63" s="26"/>
      <c r="SLV63" s="26"/>
      <c r="SLW63" s="26"/>
      <c r="SLX63" s="26"/>
      <c r="SLY63" s="26"/>
      <c r="SLZ63" s="26"/>
      <c r="SMA63" s="26"/>
      <c r="SMB63" s="26"/>
      <c r="SMC63" s="26"/>
      <c r="SMD63" s="26"/>
      <c r="SME63" s="26"/>
      <c r="SMF63" s="26"/>
      <c r="SMG63" s="26"/>
      <c r="SMH63" s="26"/>
      <c r="SMI63" s="26"/>
      <c r="SMJ63" s="26"/>
      <c r="SMK63" s="26"/>
      <c r="SML63" s="26"/>
      <c r="SMM63" s="26"/>
      <c r="SMN63" s="26"/>
      <c r="SMO63" s="26"/>
      <c r="SMP63" s="26"/>
      <c r="SMQ63" s="26"/>
      <c r="SMR63" s="26"/>
      <c r="SMS63" s="26"/>
      <c r="SMT63" s="26"/>
      <c r="SMU63" s="26"/>
      <c r="SMV63" s="26"/>
      <c r="SMW63" s="26"/>
      <c r="SMX63" s="26"/>
      <c r="SMY63" s="26"/>
      <c r="SMZ63" s="26"/>
      <c r="SNA63" s="26"/>
      <c r="SNB63" s="26"/>
      <c r="SNC63" s="26"/>
      <c r="SND63" s="26"/>
      <c r="SNE63" s="26"/>
      <c r="SNF63" s="26"/>
      <c r="SNG63" s="26"/>
      <c r="SNH63" s="26"/>
      <c r="SNI63" s="26"/>
      <c r="SNJ63" s="26"/>
      <c r="SNK63" s="26"/>
      <c r="SNL63" s="26"/>
      <c r="SNM63" s="26"/>
      <c r="SNN63" s="26"/>
      <c r="SNO63" s="26"/>
      <c r="SNP63" s="26"/>
      <c r="SNQ63" s="26"/>
      <c r="SNR63" s="26"/>
      <c r="SNS63" s="26"/>
      <c r="SNT63" s="26"/>
      <c r="SNU63" s="26"/>
      <c r="SNV63" s="26"/>
      <c r="SNW63" s="26"/>
      <c r="SNX63" s="26"/>
      <c r="SNY63" s="26"/>
      <c r="SNZ63" s="26"/>
      <c r="SOA63" s="26"/>
      <c r="SOB63" s="26"/>
      <c r="SOC63" s="26"/>
      <c r="SOD63" s="26"/>
      <c r="SOE63" s="26"/>
      <c r="SOF63" s="26"/>
      <c r="SOG63" s="26"/>
      <c r="SOH63" s="26"/>
      <c r="SOI63" s="26"/>
      <c r="SOJ63" s="26"/>
      <c r="SOK63" s="26"/>
      <c r="SOL63" s="26"/>
      <c r="SOM63" s="26"/>
      <c r="SON63" s="26"/>
      <c r="SOO63" s="26"/>
      <c r="SOP63" s="26"/>
      <c r="SOQ63" s="26"/>
      <c r="SOR63" s="26"/>
      <c r="SOS63" s="26"/>
      <c r="SOT63" s="26"/>
      <c r="SOU63" s="26"/>
      <c r="SOV63" s="26"/>
      <c r="SOW63" s="26"/>
      <c r="SOX63" s="26"/>
      <c r="SOY63" s="26"/>
      <c r="SOZ63" s="26"/>
      <c r="SPA63" s="26"/>
      <c r="SPB63" s="26"/>
      <c r="SPC63" s="26"/>
      <c r="SPD63" s="26"/>
      <c r="SPE63" s="26"/>
      <c r="SPF63" s="26"/>
      <c r="SPG63" s="26"/>
      <c r="SPH63" s="26"/>
      <c r="SPI63" s="26"/>
      <c r="SPJ63" s="26"/>
      <c r="SPK63" s="26"/>
      <c r="SPL63" s="26"/>
      <c r="SPM63" s="26"/>
      <c r="SPN63" s="26"/>
      <c r="SPO63" s="26"/>
      <c r="SPP63" s="26"/>
      <c r="SPQ63" s="26"/>
      <c r="SPR63" s="26"/>
      <c r="SPS63" s="26"/>
      <c r="SPT63" s="26"/>
      <c r="SPU63" s="26"/>
      <c r="SPV63" s="26"/>
      <c r="SPW63" s="26"/>
      <c r="SPX63" s="26"/>
      <c r="SPY63" s="26"/>
      <c r="SPZ63" s="26"/>
      <c r="SQA63" s="26"/>
      <c r="SQB63" s="26"/>
      <c r="SQC63" s="26"/>
      <c r="SQD63" s="26"/>
      <c r="SQE63" s="26"/>
      <c r="SQF63" s="26"/>
      <c r="SQG63" s="26"/>
      <c r="SQH63" s="26"/>
      <c r="SQI63" s="26"/>
      <c r="SQJ63" s="26"/>
      <c r="SQK63" s="26"/>
      <c r="SQL63" s="26"/>
      <c r="SQM63" s="26"/>
      <c r="SQN63" s="26"/>
      <c r="SQO63" s="26"/>
      <c r="SQP63" s="26"/>
      <c r="SQQ63" s="26"/>
      <c r="SQR63" s="26"/>
      <c r="SQS63" s="26"/>
      <c r="SQT63" s="26"/>
      <c r="SQU63" s="26"/>
      <c r="SQV63" s="26"/>
      <c r="SQW63" s="26"/>
      <c r="SQX63" s="26"/>
      <c r="SQY63" s="26"/>
      <c r="SQZ63" s="26"/>
      <c r="SRA63" s="26"/>
      <c r="SRB63" s="26"/>
      <c r="SRC63" s="26"/>
      <c r="SRD63" s="26"/>
      <c r="SRE63" s="26"/>
      <c r="SRF63" s="26"/>
      <c r="SRG63" s="26"/>
      <c r="SRH63" s="26"/>
      <c r="SRI63" s="26"/>
      <c r="SRJ63" s="26"/>
      <c r="SRK63" s="26"/>
      <c r="SRL63" s="26"/>
      <c r="SRM63" s="26"/>
      <c r="SRN63" s="26"/>
      <c r="SRO63" s="26"/>
      <c r="SRP63" s="26"/>
      <c r="SRQ63" s="26"/>
      <c r="SRR63" s="26"/>
      <c r="SRS63" s="26"/>
      <c r="SRT63" s="26"/>
      <c r="SRU63" s="26"/>
      <c r="SRV63" s="26"/>
      <c r="SRW63" s="26"/>
      <c r="SRX63" s="26"/>
      <c r="SRY63" s="26"/>
      <c r="SRZ63" s="26"/>
      <c r="SSA63" s="26"/>
      <c r="SSB63" s="26"/>
      <c r="SSC63" s="26"/>
      <c r="SSD63" s="26"/>
      <c r="SSE63" s="26"/>
      <c r="SSF63" s="26"/>
      <c r="SSG63" s="26"/>
      <c r="SSH63" s="26"/>
      <c r="SSI63" s="26"/>
      <c r="SSJ63" s="26"/>
      <c r="SSK63" s="26"/>
      <c r="SSL63" s="26"/>
      <c r="SSM63" s="26"/>
      <c r="SSN63" s="26"/>
      <c r="SSO63" s="26"/>
      <c r="SSP63" s="26"/>
      <c r="SSQ63" s="26"/>
      <c r="SSR63" s="26"/>
      <c r="SSS63" s="26"/>
      <c r="SST63" s="26"/>
      <c r="SSU63" s="26"/>
      <c r="SSV63" s="26"/>
      <c r="SSW63" s="26"/>
      <c r="SSX63" s="26"/>
      <c r="SSY63" s="26"/>
      <c r="SSZ63" s="26"/>
      <c r="STA63" s="26"/>
      <c r="STB63" s="26"/>
      <c r="STC63" s="26"/>
      <c r="STD63" s="26"/>
      <c r="STE63" s="26"/>
      <c r="STF63" s="26"/>
      <c r="STG63" s="26"/>
      <c r="STH63" s="26"/>
      <c r="STI63" s="26"/>
      <c r="STJ63" s="26"/>
      <c r="STK63" s="26"/>
      <c r="STL63" s="26"/>
      <c r="STM63" s="26"/>
      <c r="STN63" s="26"/>
      <c r="STO63" s="26"/>
      <c r="STP63" s="26"/>
      <c r="STQ63" s="26"/>
      <c r="STR63" s="26"/>
      <c r="STS63" s="26"/>
      <c r="STT63" s="26"/>
      <c r="STU63" s="26"/>
      <c r="STV63" s="26"/>
      <c r="STW63" s="26"/>
      <c r="STX63" s="26"/>
      <c r="STY63" s="26"/>
      <c r="STZ63" s="26"/>
      <c r="SUA63" s="26"/>
      <c r="SUB63" s="26"/>
      <c r="SUC63" s="26"/>
      <c r="SUD63" s="26"/>
      <c r="SUE63" s="26"/>
      <c r="SUF63" s="26"/>
      <c r="SUG63" s="26"/>
      <c r="SUH63" s="26"/>
      <c r="SUI63" s="26"/>
      <c r="SUJ63" s="26"/>
      <c r="SUK63" s="26"/>
      <c r="SUL63" s="26"/>
      <c r="SUM63" s="26"/>
      <c r="SUN63" s="26"/>
      <c r="SUO63" s="26"/>
      <c r="SUP63" s="26"/>
      <c r="SUQ63" s="26"/>
      <c r="SUR63" s="26"/>
      <c r="SUS63" s="26"/>
      <c r="SUT63" s="26"/>
      <c r="SUU63" s="26"/>
      <c r="SUV63" s="26"/>
      <c r="SUW63" s="26"/>
      <c r="SUX63" s="26"/>
      <c r="SUY63" s="26"/>
      <c r="SUZ63" s="26"/>
      <c r="SVA63" s="26"/>
      <c r="SVB63" s="26"/>
      <c r="SVC63" s="26"/>
      <c r="SVD63" s="26"/>
      <c r="SVE63" s="26"/>
      <c r="SVF63" s="26"/>
      <c r="SVG63" s="26"/>
      <c r="SVH63" s="26"/>
      <c r="SVI63" s="26"/>
      <c r="SVJ63" s="26"/>
      <c r="SVK63" s="26"/>
      <c r="SVL63" s="26"/>
      <c r="SVM63" s="26"/>
      <c r="SVN63" s="26"/>
      <c r="SVO63" s="26"/>
      <c r="SVP63" s="26"/>
      <c r="SVQ63" s="26"/>
      <c r="SVR63" s="26"/>
      <c r="SVS63" s="26"/>
      <c r="SVT63" s="26"/>
      <c r="SVU63" s="26"/>
      <c r="SVV63" s="26"/>
      <c r="SVW63" s="26"/>
      <c r="SVX63" s="26"/>
      <c r="SVY63" s="26"/>
      <c r="SVZ63" s="26"/>
      <c r="SWA63" s="26"/>
      <c r="SWB63" s="26"/>
      <c r="SWC63" s="26"/>
      <c r="SWD63" s="26"/>
      <c r="SWE63" s="26"/>
      <c r="SWF63" s="26"/>
      <c r="SWG63" s="26"/>
      <c r="SWH63" s="26"/>
      <c r="SWI63" s="26"/>
      <c r="SWJ63" s="26"/>
      <c r="SWK63" s="26"/>
      <c r="SWL63" s="26"/>
      <c r="SWM63" s="26"/>
      <c r="SWN63" s="26"/>
      <c r="SWO63" s="26"/>
      <c r="SWP63" s="26"/>
      <c r="SWQ63" s="26"/>
      <c r="SWR63" s="26"/>
      <c r="SWS63" s="26"/>
      <c r="SWT63" s="26"/>
      <c r="SWU63" s="26"/>
      <c r="SWV63" s="26"/>
      <c r="SWW63" s="26"/>
      <c r="SWX63" s="26"/>
      <c r="SWY63" s="26"/>
      <c r="SWZ63" s="26"/>
      <c r="SXA63" s="26"/>
      <c r="SXB63" s="26"/>
      <c r="SXC63" s="26"/>
      <c r="SXD63" s="26"/>
      <c r="SXE63" s="26"/>
      <c r="SXF63" s="26"/>
      <c r="SXG63" s="26"/>
      <c r="SXH63" s="26"/>
      <c r="SXI63" s="26"/>
      <c r="SXJ63" s="26"/>
      <c r="SXK63" s="26"/>
      <c r="SXL63" s="26"/>
      <c r="SXM63" s="26"/>
      <c r="SXN63" s="26"/>
      <c r="SXO63" s="26"/>
      <c r="SXP63" s="26"/>
      <c r="SXQ63" s="26"/>
      <c r="SXR63" s="26"/>
      <c r="SXS63" s="26"/>
      <c r="SXT63" s="26"/>
      <c r="SXU63" s="26"/>
      <c r="SXV63" s="26"/>
      <c r="SXW63" s="26"/>
      <c r="SXX63" s="26"/>
      <c r="SXY63" s="26"/>
      <c r="SXZ63" s="26"/>
      <c r="SYA63" s="26"/>
      <c r="SYB63" s="26"/>
      <c r="SYC63" s="26"/>
      <c r="SYD63" s="26"/>
      <c r="SYE63" s="26"/>
      <c r="SYF63" s="26"/>
      <c r="SYG63" s="26"/>
      <c r="SYH63" s="26"/>
      <c r="SYI63" s="26"/>
      <c r="SYJ63" s="26"/>
      <c r="SYK63" s="26"/>
      <c r="SYL63" s="26"/>
      <c r="SYM63" s="26"/>
      <c r="SYN63" s="26"/>
      <c r="SYO63" s="26"/>
      <c r="SYP63" s="26"/>
      <c r="SYQ63" s="26"/>
      <c r="SYR63" s="26"/>
      <c r="SYS63" s="26"/>
      <c r="SYT63" s="26"/>
      <c r="SYU63" s="26"/>
      <c r="SYV63" s="26"/>
      <c r="SYW63" s="26"/>
      <c r="SYX63" s="26"/>
      <c r="SYY63" s="26"/>
      <c r="SYZ63" s="26"/>
      <c r="SZA63" s="26"/>
      <c r="SZB63" s="26"/>
      <c r="SZC63" s="26"/>
      <c r="SZD63" s="26"/>
      <c r="SZE63" s="26"/>
      <c r="SZF63" s="26"/>
      <c r="SZG63" s="26"/>
      <c r="SZH63" s="26"/>
      <c r="SZI63" s="26"/>
      <c r="SZJ63" s="26"/>
      <c r="SZK63" s="26"/>
      <c r="SZL63" s="26"/>
      <c r="SZM63" s="26"/>
      <c r="SZN63" s="26"/>
      <c r="SZO63" s="26"/>
      <c r="SZP63" s="26"/>
      <c r="SZQ63" s="26"/>
      <c r="SZR63" s="26"/>
      <c r="SZS63" s="26"/>
      <c r="SZT63" s="26"/>
      <c r="SZU63" s="26"/>
      <c r="SZV63" s="26"/>
      <c r="SZW63" s="26"/>
      <c r="SZX63" s="26"/>
      <c r="SZY63" s="26"/>
      <c r="SZZ63" s="26"/>
      <c r="TAA63" s="26"/>
      <c r="TAB63" s="26"/>
      <c r="TAC63" s="26"/>
      <c r="TAD63" s="26"/>
      <c r="TAE63" s="26"/>
      <c r="TAF63" s="26"/>
      <c r="TAG63" s="26"/>
      <c r="TAH63" s="26"/>
      <c r="TAI63" s="26"/>
      <c r="TAJ63" s="26"/>
      <c r="TAK63" s="26"/>
      <c r="TAL63" s="26"/>
      <c r="TAM63" s="26"/>
      <c r="TAN63" s="26"/>
      <c r="TAO63" s="26"/>
      <c r="TAP63" s="26"/>
      <c r="TAQ63" s="26"/>
      <c r="TAR63" s="26"/>
      <c r="TAS63" s="26"/>
      <c r="TAT63" s="26"/>
      <c r="TAU63" s="26"/>
      <c r="TAV63" s="26"/>
      <c r="TAW63" s="26"/>
      <c r="TAX63" s="26"/>
      <c r="TAY63" s="26"/>
      <c r="TAZ63" s="26"/>
      <c r="TBA63" s="26"/>
      <c r="TBB63" s="26"/>
      <c r="TBC63" s="26"/>
      <c r="TBD63" s="26"/>
      <c r="TBE63" s="26"/>
      <c r="TBF63" s="26"/>
      <c r="TBG63" s="26"/>
      <c r="TBH63" s="26"/>
      <c r="TBI63" s="26"/>
      <c r="TBJ63" s="26"/>
      <c r="TBK63" s="26"/>
      <c r="TBL63" s="26"/>
      <c r="TBM63" s="26"/>
      <c r="TBN63" s="26"/>
      <c r="TBO63" s="26"/>
      <c r="TBP63" s="26"/>
      <c r="TBQ63" s="26"/>
      <c r="TBR63" s="26"/>
      <c r="TBS63" s="26"/>
      <c r="TBT63" s="26"/>
      <c r="TBU63" s="26"/>
      <c r="TBV63" s="26"/>
      <c r="TBW63" s="26"/>
      <c r="TBX63" s="26"/>
      <c r="TBY63" s="26"/>
      <c r="TBZ63" s="26"/>
      <c r="TCA63" s="26"/>
      <c r="TCB63" s="26"/>
      <c r="TCC63" s="26"/>
      <c r="TCD63" s="26"/>
      <c r="TCE63" s="26"/>
      <c r="TCF63" s="26"/>
      <c r="TCG63" s="26"/>
      <c r="TCH63" s="26"/>
      <c r="TCI63" s="26"/>
      <c r="TCJ63" s="26"/>
      <c r="TCK63" s="26"/>
      <c r="TCL63" s="26"/>
      <c r="TCM63" s="26"/>
      <c r="TCN63" s="26"/>
      <c r="TCO63" s="26"/>
      <c r="TCP63" s="26"/>
      <c r="TCQ63" s="26"/>
      <c r="TCR63" s="26"/>
      <c r="TCS63" s="26"/>
      <c r="TCT63" s="26"/>
      <c r="TCU63" s="26"/>
      <c r="TCV63" s="26"/>
      <c r="TCW63" s="26"/>
      <c r="TCX63" s="26"/>
      <c r="TCY63" s="26"/>
      <c r="TCZ63" s="26"/>
      <c r="TDA63" s="26"/>
      <c r="TDB63" s="26"/>
      <c r="TDC63" s="26"/>
      <c r="TDD63" s="26"/>
      <c r="TDE63" s="26"/>
      <c r="TDF63" s="26"/>
      <c r="TDG63" s="26"/>
      <c r="TDH63" s="26"/>
      <c r="TDI63" s="26"/>
      <c r="TDJ63" s="26"/>
      <c r="TDK63" s="26"/>
      <c r="TDL63" s="26"/>
      <c r="TDM63" s="26"/>
      <c r="TDN63" s="26"/>
      <c r="TDO63" s="26"/>
      <c r="TDP63" s="26"/>
      <c r="TDQ63" s="26"/>
      <c r="TDR63" s="26"/>
      <c r="TDS63" s="26"/>
      <c r="TDT63" s="26"/>
      <c r="TDU63" s="26"/>
      <c r="TDV63" s="26"/>
      <c r="TDW63" s="26"/>
      <c r="TDX63" s="26"/>
      <c r="TDY63" s="26"/>
      <c r="TDZ63" s="26"/>
      <c r="TEA63" s="26"/>
      <c r="TEB63" s="26"/>
      <c r="TEC63" s="26"/>
      <c r="TED63" s="26"/>
      <c r="TEE63" s="26"/>
      <c r="TEF63" s="26"/>
      <c r="TEG63" s="26"/>
      <c r="TEH63" s="26"/>
      <c r="TEI63" s="26"/>
      <c r="TEJ63" s="26"/>
      <c r="TEK63" s="26"/>
      <c r="TEL63" s="26"/>
      <c r="TEM63" s="26"/>
      <c r="TEN63" s="26"/>
      <c r="TEO63" s="26"/>
      <c r="TEP63" s="26"/>
      <c r="TEQ63" s="26"/>
      <c r="TER63" s="26"/>
      <c r="TES63" s="26"/>
      <c r="TET63" s="26"/>
      <c r="TEU63" s="26"/>
      <c r="TEV63" s="26"/>
      <c r="TEW63" s="26"/>
      <c r="TEX63" s="26"/>
      <c r="TEY63" s="26"/>
      <c r="TEZ63" s="26"/>
      <c r="TFA63" s="26"/>
      <c r="TFB63" s="26"/>
      <c r="TFC63" s="26"/>
      <c r="TFD63" s="26"/>
      <c r="TFE63" s="26"/>
      <c r="TFF63" s="26"/>
      <c r="TFG63" s="26"/>
      <c r="TFH63" s="26"/>
      <c r="TFI63" s="26"/>
      <c r="TFJ63" s="26"/>
      <c r="TFK63" s="26"/>
      <c r="TFL63" s="26"/>
      <c r="TFM63" s="26"/>
      <c r="TFN63" s="26"/>
      <c r="TFO63" s="26"/>
      <c r="TFP63" s="26"/>
      <c r="TFQ63" s="26"/>
      <c r="TFR63" s="26"/>
      <c r="TFS63" s="26"/>
      <c r="TFT63" s="26"/>
      <c r="TFU63" s="26"/>
      <c r="TFV63" s="26"/>
      <c r="TFW63" s="26"/>
      <c r="TFX63" s="26"/>
      <c r="TFY63" s="26"/>
      <c r="TFZ63" s="26"/>
      <c r="TGA63" s="26"/>
      <c r="TGB63" s="26"/>
      <c r="TGC63" s="26"/>
      <c r="TGD63" s="26"/>
      <c r="TGE63" s="26"/>
      <c r="TGF63" s="26"/>
      <c r="TGG63" s="26"/>
      <c r="TGH63" s="26"/>
      <c r="TGI63" s="26"/>
      <c r="TGJ63" s="26"/>
      <c r="TGK63" s="26"/>
      <c r="TGL63" s="26"/>
      <c r="TGM63" s="26"/>
      <c r="TGN63" s="26"/>
      <c r="TGO63" s="26"/>
      <c r="TGP63" s="26"/>
      <c r="TGQ63" s="26"/>
      <c r="TGR63" s="26"/>
      <c r="TGS63" s="26"/>
      <c r="TGT63" s="26"/>
      <c r="TGU63" s="26"/>
      <c r="TGV63" s="26"/>
      <c r="TGW63" s="26"/>
      <c r="TGX63" s="26"/>
      <c r="TGY63" s="26"/>
      <c r="TGZ63" s="26"/>
      <c r="THA63" s="26"/>
      <c r="THB63" s="26"/>
      <c r="THC63" s="26"/>
      <c r="THD63" s="26"/>
      <c r="THE63" s="26"/>
      <c r="THF63" s="26"/>
      <c r="THG63" s="26"/>
      <c r="THH63" s="26"/>
      <c r="THI63" s="26"/>
      <c r="THJ63" s="26"/>
      <c r="THK63" s="26"/>
      <c r="THL63" s="26"/>
      <c r="THM63" s="26"/>
      <c r="THN63" s="26"/>
      <c r="THO63" s="26"/>
      <c r="THP63" s="26"/>
      <c r="THQ63" s="26"/>
      <c r="THR63" s="26"/>
      <c r="THS63" s="26"/>
      <c r="THT63" s="26"/>
      <c r="THU63" s="26"/>
      <c r="THV63" s="26"/>
      <c r="THW63" s="26"/>
      <c r="THX63" s="26"/>
      <c r="THY63" s="26"/>
      <c r="THZ63" s="26"/>
      <c r="TIA63" s="26"/>
      <c r="TIB63" s="26"/>
      <c r="TIC63" s="26"/>
      <c r="TID63" s="26"/>
      <c r="TIE63" s="26"/>
      <c r="TIF63" s="26"/>
      <c r="TIG63" s="26"/>
      <c r="TIH63" s="26"/>
      <c r="TII63" s="26"/>
      <c r="TIJ63" s="26"/>
      <c r="TIK63" s="26"/>
      <c r="TIL63" s="26"/>
      <c r="TIM63" s="26"/>
      <c r="TIN63" s="26"/>
      <c r="TIO63" s="26"/>
      <c r="TIP63" s="26"/>
      <c r="TIQ63" s="26"/>
      <c r="TIR63" s="26"/>
      <c r="TIS63" s="26"/>
      <c r="TIT63" s="26"/>
      <c r="TIU63" s="26"/>
      <c r="TIV63" s="26"/>
      <c r="TIW63" s="26"/>
      <c r="TIX63" s="26"/>
      <c r="TIY63" s="26"/>
      <c r="TIZ63" s="26"/>
      <c r="TJA63" s="26"/>
      <c r="TJB63" s="26"/>
      <c r="TJC63" s="26"/>
      <c r="TJD63" s="26"/>
      <c r="TJE63" s="26"/>
      <c r="TJF63" s="26"/>
      <c r="TJG63" s="26"/>
      <c r="TJH63" s="26"/>
      <c r="TJI63" s="26"/>
      <c r="TJJ63" s="26"/>
      <c r="TJK63" s="26"/>
      <c r="TJL63" s="26"/>
      <c r="TJM63" s="26"/>
      <c r="TJN63" s="26"/>
      <c r="TJO63" s="26"/>
      <c r="TJP63" s="26"/>
      <c r="TJQ63" s="26"/>
      <c r="TJR63" s="26"/>
      <c r="TJS63" s="26"/>
      <c r="TJT63" s="26"/>
      <c r="TJU63" s="26"/>
      <c r="TJV63" s="26"/>
      <c r="TJW63" s="26"/>
      <c r="TJX63" s="26"/>
      <c r="TJY63" s="26"/>
      <c r="TJZ63" s="26"/>
      <c r="TKA63" s="26"/>
      <c r="TKB63" s="26"/>
      <c r="TKC63" s="26"/>
      <c r="TKD63" s="26"/>
      <c r="TKE63" s="26"/>
      <c r="TKF63" s="26"/>
      <c r="TKG63" s="26"/>
      <c r="TKH63" s="26"/>
      <c r="TKI63" s="26"/>
      <c r="TKJ63" s="26"/>
      <c r="TKK63" s="26"/>
      <c r="TKL63" s="26"/>
      <c r="TKM63" s="26"/>
      <c r="TKN63" s="26"/>
      <c r="TKO63" s="26"/>
      <c r="TKP63" s="26"/>
      <c r="TKQ63" s="26"/>
      <c r="TKR63" s="26"/>
      <c r="TKS63" s="26"/>
      <c r="TKT63" s="26"/>
      <c r="TKU63" s="26"/>
      <c r="TKV63" s="26"/>
      <c r="TKW63" s="26"/>
      <c r="TKX63" s="26"/>
      <c r="TKY63" s="26"/>
      <c r="TKZ63" s="26"/>
      <c r="TLA63" s="26"/>
      <c r="TLB63" s="26"/>
      <c r="TLC63" s="26"/>
      <c r="TLD63" s="26"/>
      <c r="TLE63" s="26"/>
      <c r="TLF63" s="26"/>
      <c r="TLG63" s="26"/>
      <c r="TLH63" s="26"/>
      <c r="TLI63" s="26"/>
      <c r="TLJ63" s="26"/>
      <c r="TLK63" s="26"/>
      <c r="TLL63" s="26"/>
      <c r="TLM63" s="26"/>
      <c r="TLN63" s="26"/>
      <c r="TLO63" s="26"/>
      <c r="TLP63" s="26"/>
      <c r="TLQ63" s="26"/>
      <c r="TLR63" s="26"/>
      <c r="TLS63" s="26"/>
      <c r="TLT63" s="26"/>
      <c r="TLU63" s="26"/>
      <c r="TLV63" s="26"/>
      <c r="TLW63" s="26"/>
      <c r="TLX63" s="26"/>
      <c r="TLY63" s="26"/>
      <c r="TLZ63" s="26"/>
      <c r="TMA63" s="26"/>
      <c r="TMB63" s="26"/>
      <c r="TMC63" s="26"/>
      <c r="TMD63" s="26"/>
      <c r="TME63" s="26"/>
      <c r="TMF63" s="26"/>
      <c r="TMG63" s="26"/>
      <c r="TMH63" s="26"/>
      <c r="TMI63" s="26"/>
      <c r="TMJ63" s="26"/>
      <c r="TMK63" s="26"/>
      <c r="TML63" s="26"/>
      <c r="TMM63" s="26"/>
      <c r="TMN63" s="26"/>
      <c r="TMO63" s="26"/>
      <c r="TMP63" s="26"/>
      <c r="TMQ63" s="26"/>
      <c r="TMR63" s="26"/>
      <c r="TMS63" s="26"/>
      <c r="TMT63" s="26"/>
      <c r="TMU63" s="26"/>
      <c r="TMV63" s="26"/>
      <c r="TMW63" s="26"/>
      <c r="TMX63" s="26"/>
      <c r="TMY63" s="26"/>
      <c r="TMZ63" s="26"/>
      <c r="TNA63" s="26"/>
      <c r="TNB63" s="26"/>
      <c r="TNC63" s="26"/>
      <c r="TND63" s="26"/>
      <c r="TNE63" s="26"/>
      <c r="TNF63" s="26"/>
      <c r="TNG63" s="26"/>
      <c r="TNH63" s="26"/>
      <c r="TNI63" s="26"/>
      <c r="TNJ63" s="26"/>
      <c r="TNK63" s="26"/>
      <c r="TNL63" s="26"/>
      <c r="TNM63" s="26"/>
      <c r="TNN63" s="26"/>
      <c r="TNO63" s="26"/>
      <c r="TNP63" s="26"/>
      <c r="TNQ63" s="26"/>
      <c r="TNR63" s="26"/>
      <c r="TNS63" s="26"/>
      <c r="TNT63" s="26"/>
      <c r="TNU63" s="26"/>
      <c r="TNV63" s="26"/>
      <c r="TNW63" s="26"/>
      <c r="TNX63" s="26"/>
      <c r="TNY63" s="26"/>
      <c r="TNZ63" s="26"/>
      <c r="TOA63" s="26"/>
      <c r="TOB63" s="26"/>
      <c r="TOC63" s="26"/>
      <c r="TOD63" s="26"/>
      <c r="TOE63" s="26"/>
      <c r="TOF63" s="26"/>
      <c r="TOG63" s="26"/>
      <c r="TOH63" s="26"/>
      <c r="TOI63" s="26"/>
      <c r="TOJ63" s="26"/>
      <c r="TOK63" s="26"/>
      <c r="TOL63" s="26"/>
      <c r="TOM63" s="26"/>
      <c r="TON63" s="26"/>
      <c r="TOO63" s="26"/>
      <c r="TOP63" s="26"/>
      <c r="TOQ63" s="26"/>
      <c r="TOR63" s="26"/>
      <c r="TOS63" s="26"/>
      <c r="TOT63" s="26"/>
      <c r="TOU63" s="26"/>
      <c r="TOV63" s="26"/>
      <c r="TOW63" s="26"/>
      <c r="TOX63" s="26"/>
      <c r="TOY63" s="26"/>
      <c r="TOZ63" s="26"/>
      <c r="TPA63" s="26"/>
      <c r="TPB63" s="26"/>
      <c r="TPC63" s="26"/>
      <c r="TPD63" s="26"/>
      <c r="TPE63" s="26"/>
      <c r="TPF63" s="26"/>
      <c r="TPG63" s="26"/>
      <c r="TPH63" s="26"/>
      <c r="TPI63" s="26"/>
      <c r="TPJ63" s="26"/>
      <c r="TPK63" s="26"/>
      <c r="TPL63" s="26"/>
      <c r="TPM63" s="26"/>
      <c r="TPN63" s="26"/>
      <c r="TPO63" s="26"/>
      <c r="TPP63" s="26"/>
      <c r="TPQ63" s="26"/>
      <c r="TPR63" s="26"/>
      <c r="TPS63" s="26"/>
      <c r="TPT63" s="26"/>
      <c r="TPU63" s="26"/>
      <c r="TPV63" s="26"/>
      <c r="TPW63" s="26"/>
      <c r="TPX63" s="26"/>
      <c r="TPY63" s="26"/>
      <c r="TPZ63" s="26"/>
      <c r="TQA63" s="26"/>
      <c r="TQB63" s="26"/>
      <c r="TQC63" s="26"/>
      <c r="TQD63" s="26"/>
      <c r="TQE63" s="26"/>
      <c r="TQF63" s="26"/>
      <c r="TQG63" s="26"/>
      <c r="TQH63" s="26"/>
      <c r="TQI63" s="26"/>
      <c r="TQJ63" s="26"/>
      <c r="TQK63" s="26"/>
      <c r="TQL63" s="26"/>
      <c r="TQM63" s="26"/>
      <c r="TQN63" s="26"/>
      <c r="TQO63" s="26"/>
      <c r="TQP63" s="26"/>
      <c r="TQQ63" s="26"/>
      <c r="TQR63" s="26"/>
      <c r="TQS63" s="26"/>
      <c r="TQT63" s="26"/>
      <c r="TQU63" s="26"/>
      <c r="TQV63" s="26"/>
      <c r="TQW63" s="26"/>
      <c r="TQX63" s="26"/>
      <c r="TQY63" s="26"/>
      <c r="TQZ63" s="26"/>
      <c r="TRA63" s="26"/>
      <c r="TRB63" s="26"/>
      <c r="TRC63" s="26"/>
      <c r="TRD63" s="26"/>
      <c r="TRE63" s="26"/>
      <c r="TRF63" s="26"/>
      <c r="TRG63" s="26"/>
      <c r="TRH63" s="26"/>
      <c r="TRI63" s="26"/>
      <c r="TRJ63" s="26"/>
      <c r="TRK63" s="26"/>
      <c r="TRL63" s="26"/>
      <c r="TRM63" s="26"/>
      <c r="TRN63" s="26"/>
      <c r="TRO63" s="26"/>
      <c r="TRP63" s="26"/>
      <c r="TRQ63" s="26"/>
      <c r="TRR63" s="26"/>
      <c r="TRS63" s="26"/>
      <c r="TRT63" s="26"/>
      <c r="TRU63" s="26"/>
      <c r="TRV63" s="26"/>
      <c r="TRW63" s="26"/>
      <c r="TRX63" s="26"/>
      <c r="TRY63" s="26"/>
      <c r="TRZ63" s="26"/>
      <c r="TSA63" s="26"/>
      <c r="TSB63" s="26"/>
      <c r="TSC63" s="26"/>
      <c r="TSD63" s="26"/>
      <c r="TSE63" s="26"/>
      <c r="TSF63" s="26"/>
      <c r="TSG63" s="26"/>
      <c r="TSH63" s="26"/>
      <c r="TSI63" s="26"/>
      <c r="TSJ63" s="26"/>
      <c r="TSK63" s="26"/>
      <c r="TSL63" s="26"/>
      <c r="TSM63" s="26"/>
      <c r="TSN63" s="26"/>
      <c r="TSO63" s="26"/>
      <c r="TSP63" s="26"/>
      <c r="TSQ63" s="26"/>
      <c r="TSR63" s="26"/>
      <c r="TSS63" s="26"/>
      <c r="TST63" s="26"/>
      <c r="TSU63" s="26"/>
      <c r="TSV63" s="26"/>
      <c r="TSW63" s="26"/>
      <c r="TSX63" s="26"/>
      <c r="TSY63" s="26"/>
      <c r="TSZ63" s="26"/>
      <c r="TTA63" s="26"/>
      <c r="TTB63" s="26"/>
      <c r="TTC63" s="26"/>
      <c r="TTD63" s="26"/>
      <c r="TTE63" s="26"/>
      <c r="TTF63" s="26"/>
      <c r="TTG63" s="26"/>
      <c r="TTH63" s="26"/>
      <c r="TTI63" s="26"/>
      <c r="TTJ63" s="26"/>
      <c r="TTK63" s="26"/>
      <c r="TTL63" s="26"/>
      <c r="TTM63" s="26"/>
      <c r="TTN63" s="26"/>
      <c r="TTO63" s="26"/>
      <c r="TTP63" s="26"/>
      <c r="TTQ63" s="26"/>
      <c r="TTR63" s="26"/>
      <c r="TTS63" s="26"/>
      <c r="TTT63" s="26"/>
      <c r="TTU63" s="26"/>
      <c r="TTV63" s="26"/>
      <c r="TTW63" s="26"/>
      <c r="TTX63" s="26"/>
      <c r="TTY63" s="26"/>
      <c r="TTZ63" s="26"/>
      <c r="TUA63" s="26"/>
      <c r="TUB63" s="26"/>
      <c r="TUC63" s="26"/>
      <c r="TUD63" s="26"/>
      <c r="TUE63" s="26"/>
      <c r="TUF63" s="26"/>
      <c r="TUG63" s="26"/>
      <c r="TUH63" s="26"/>
      <c r="TUI63" s="26"/>
      <c r="TUJ63" s="26"/>
      <c r="TUK63" s="26"/>
      <c r="TUL63" s="26"/>
      <c r="TUM63" s="26"/>
      <c r="TUN63" s="26"/>
      <c r="TUO63" s="26"/>
      <c r="TUP63" s="26"/>
      <c r="TUQ63" s="26"/>
      <c r="TUR63" s="26"/>
      <c r="TUS63" s="26"/>
      <c r="TUT63" s="26"/>
      <c r="TUU63" s="26"/>
      <c r="TUV63" s="26"/>
      <c r="TUW63" s="26"/>
      <c r="TUX63" s="26"/>
      <c r="TUY63" s="26"/>
      <c r="TUZ63" s="26"/>
      <c r="TVA63" s="26"/>
      <c r="TVB63" s="26"/>
      <c r="TVC63" s="26"/>
      <c r="TVD63" s="26"/>
      <c r="TVE63" s="26"/>
      <c r="TVF63" s="26"/>
      <c r="TVG63" s="26"/>
      <c r="TVH63" s="26"/>
      <c r="TVI63" s="26"/>
      <c r="TVJ63" s="26"/>
      <c r="TVK63" s="26"/>
      <c r="TVL63" s="26"/>
      <c r="TVM63" s="26"/>
      <c r="TVN63" s="26"/>
      <c r="TVO63" s="26"/>
      <c r="TVP63" s="26"/>
      <c r="TVQ63" s="26"/>
      <c r="TVR63" s="26"/>
      <c r="TVS63" s="26"/>
      <c r="TVT63" s="26"/>
      <c r="TVU63" s="26"/>
      <c r="TVV63" s="26"/>
      <c r="TVW63" s="26"/>
      <c r="TVX63" s="26"/>
      <c r="TVY63" s="26"/>
      <c r="TVZ63" s="26"/>
      <c r="TWA63" s="26"/>
      <c r="TWB63" s="26"/>
      <c r="TWC63" s="26"/>
      <c r="TWD63" s="26"/>
      <c r="TWE63" s="26"/>
      <c r="TWF63" s="26"/>
      <c r="TWG63" s="26"/>
      <c r="TWH63" s="26"/>
      <c r="TWI63" s="26"/>
      <c r="TWJ63" s="26"/>
      <c r="TWK63" s="26"/>
      <c r="TWL63" s="26"/>
      <c r="TWM63" s="26"/>
      <c r="TWN63" s="26"/>
      <c r="TWO63" s="26"/>
      <c r="TWP63" s="26"/>
      <c r="TWQ63" s="26"/>
      <c r="TWR63" s="26"/>
      <c r="TWS63" s="26"/>
      <c r="TWT63" s="26"/>
      <c r="TWU63" s="26"/>
      <c r="TWV63" s="26"/>
      <c r="TWW63" s="26"/>
      <c r="TWX63" s="26"/>
      <c r="TWY63" s="26"/>
      <c r="TWZ63" s="26"/>
      <c r="TXA63" s="26"/>
      <c r="TXB63" s="26"/>
      <c r="TXC63" s="26"/>
      <c r="TXD63" s="26"/>
      <c r="TXE63" s="26"/>
      <c r="TXF63" s="26"/>
      <c r="TXG63" s="26"/>
      <c r="TXH63" s="26"/>
      <c r="TXI63" s="26"/>
      <c r="TXJ63" s="26"/>
      <c r="TXK63" s="26"/>
      <c r="TXL63" s="26"/>
      <c r="TXM63" s="26"/>
      <c r="TXN63" s="26"/>
      <c r="TXO63" s="26"/>
      <c r="TXP63" s="26"/>
      <c r="TXQ63" s="26"/>
      <c r="TXR63" s="26"/>
      <c r="TXS63" s="26"/>
      <c r="TXT63" s="26"/>
      <c r="TXU63" s="26"/>
      <c r="TXV63" s="26"/>
      <c r="TXW63" s="26"/>
      <c r="TXX63" s="26"/>
      <c r="TXY63" s="26"/>
      <c r="TXZ63" s="26"/>
      <c r="TYA63" s="26"/>
      <c r="TYB63" s="26"/>
      <c r="TYC63" s="26"/>
      <c r="TYD63" s="26"/>
      <c r="TYE63" s="26"/>
      <c r="TYF63" s="26"/>
      <c r="TYG63" s="26"/>
      <c r="TYH63" s="26"/>
      <c r="TYI63" s="26"/>
      <c r="TYJ63" s="26"/>
      <c r="TYK63" s="26"/>
      <c r="TYL63" s="26"/>
      <c r="TYM63" s="26"/>
      <c r="TYN63" s="26"/>
      <c r="TYO63" s="26"/>
      <c r="TYP63" s="26"/>
      <c r="TYQ63" s="26"/>
      <c r="TYR63" s="26"/>
      <c r="TYS63" s="26"/>
      <c r="TYT63" s="26"/>
      <c r="TYU63" s="26"/>
      <c r="TYV63" s="26"/>
      <c r="TYW63" s="26"/>
      <c r="TYX63" s="26"/>
      <c r="TYY63" s="26"/>
      <c r="TYZ63" s="26"/>
      <c r="TZA63" s="26"/>
      <c r="TZB63" s="26"/>
      <c r="TZC63" s="26"/>
      <c r="TZD63" s="26"/>
      <c r="TZE63" s="26"/>
      <c r="TZF63" s="26"/>
      <c r="TZG63" s="26"/>
      <c r="TZH63" s="26"/>
      <c r="TZI63" s="26"/>
      <c r="TZJ63" s="26"/>
      <c r="TZK63" s="26"/>
      <c r="TZL63" s="26"/>
      <c r="TZM63" s="26"/>
      <c r="TZN63" s="26"/>
      <c r="TZO63" s="26"/>
      <c r="TZP63" s="26"/>
      <c r="TZQ63" s="26"/>
      <c r="TZR63" s="26"/>
      <c r="TZS63" s="26"/>
      <c r="TZT63" s="26"/>
      <c r="TZU63" s="26"/>
      <c r="TZV63" s="26"/>
      <c r="TZW63" s="26"/>
      <c r="TZX63" s="26"/>
      <c r="TZY63" s="26"/>
      <c r="TZZ63" s="26"/>
      <c r="UAA63" s="26"/>
      <c r="UAB63" s="26"/>
      <c r="UAC63" s="26"/>
      <c r="UAD63" s="26"/>
      <c r="UAE63" s="26"/>
      <c r="UAF63" s="26"/>
      <c r="UAG63" s="26"/>
      <c r="UAH63" s="26"/>
      <c r="UAI63" s="26"/>
      <c r="UAJ63" s="26"/>
      <c r="UAK63" s="26"/>
      <c r="UAL63" s="26"/>
      <c r="UAM63" s="26"/>
      <c r="UAN63" s="26"/>
      <c r="UAO63" s="26"/>
      <c r="UAP63" s="26"/>
      <c r="UAQ63" s="26"/>
      <c r="UAR63" s="26"/>
      <c r="UAS63" s="26"/>
      <c r="UAT63" s="26"/>
      <c r="UAU63" s="26"/>
      <c r="UAV63" s="26"/>
      <c r="UAW63" s="26"/>
      <c r="UAX63" s="26"/>
      <c r="UAY63" s="26"/>
      <c r="UAZ63" s="26"/>
      <c r="UBA63" s="26"/>
      <c r="UBB63" s="26"/>
      <c r="UBC63" s="26"/>
      <c r="UBD63" s="26"/>
      <c r="UBE63" s="26"/>
      <c r="UBF63" s="26"/>
      <c r="UBG63" s="26"/>
      <c r="UBH63" s="26"/>
      <c r="UBI63" s="26"/>
      <c r="UBJ63" s="26"/>
      <c r="UBK63" s="26"/>
      <c r="UBL63" s="26"/>
      <c r="UBM63" s="26"/>
      <c r="UBN63" s="26"/>
      <c r="UBO63" s="26"/>
      <c r="UBP63" s="26"/>
      <c r="UBQ63" s="26"/>
      <c r="UBR63" s="26"/>
      <c r="UBS63" s="26"/>
      <c r="UBT63" s="26"/>
      <c r="UBU63" s="26"/>
      <c r="UBV63" s="26"/>
      <c r="UBW63" s="26"/>
      <c r="UBX63" s="26"/>
      <c r="UBY63" s="26"/>
      <c r="UBZ63" s="26"/>
      <c r="UCA63" s="26"/>
      <c r="UCB63" s="26"/>
      <c r="UCC63" s="26"/>
      <c r="UCD63" s="26"/>
      <c r="UCE63" s="26"/>
      <c r="UCF63" s="26"/>
      <c r="UCG63" s="26"/>
      <c r="UCH63" s="26"/>
      <c r="UCI63" s="26"/>
      <c r="UCJ63" s="26"/>
      <c r="UCK63" s="26"/>
      <c r="UCL63" s="26"/>
      <c r="UCM63" s="26"/>
      <c r="UCN63" s="26"/>
      <c r="UCO63" s="26"/>
      <c r="UCP63" s="26"/>
      <c r="UCQ63" s="26"/>
      <c r="UCR63" s="26"/>
      <c r="UCS63" s="26"/>
      <c r="UCT63" s="26"/>
      <c r="UCU63" s="26"/>
      <c r="UCV63" s="26"/>
      <c r="UCW63" s="26"/>
      <c r="UCX63" s="26"/>
      <c r="UCY63" s="26"/>
      <c r="UCZ63" s="26"/>
      <c r="UDA63" s="26"/>
      <c r="UDB63" s="26"/>
      <c r="UDC63" s="26"/>
      <c r="UDD63" s="26"/>
      <c r="UDE63" s="26"/>
      <c r="UDF63" s="26"/>
      <c r="UDG63" s="26"/>
      <c r="UDH63" s="26"/>
      <c r="UDI63" s="26"/>
      <c r="UDJ63" s="26"/>
      <c r="UDK63" s="26"/>
      <c r="UDL63" s="26"/>
      <c r="UDM63" s="26"/>
      <c r="UDN63" s="26"/>
      <c r="UDO63" s="26"/>
      <c r="UDP63" s="26"/>
      <c r="UDQ63" s="26"/>
      <c r="UDR63" s="26"/>
      <c r="UDS63" s="26"/>
      <c r="UDT63" s="26"/>
      <c r="UDU63" s="26"/>
      <c r="UDV63" s="26"/>
      <c r="UDW63" s="26"/>
      <c r="UDX63" s="26"/>
      <c r="UDY63" s="26"/>
      <c r="UDZ63" s="26"/>
      <c r="UEA63" s="26"/>
      <c r="UEB63" s="26"/>
      <c r="UEC63" s="26"/>
      <c r="UED63" s="26"/>
      <c r="UEE63" s="26"/>
      <c r="UEF63" s="26"/>
      <c r="UEG63" s="26"/>
      <c r="UEH63" s="26"/>
      <c r="UEI63" s="26"/>
      <c r="UEJ63" s="26"/>
      <c r="UEK63" s="26"/>
      <c r="UEL63" s="26"/>
      <c r="UEM63" s="26"/>
      <c r="UEN63" s="26"/>
      <c r="UEO63" s="26"/>
      <c r="UEP63" s="26"/>
      <c r="UEQ63" s="26"/>
      <c r="UER63" s="26"/>
      <c r="UES63" s="26"/>
      <c r="UET63" s="26"/>
      <c r="UEU63" s="26"/>
      <c r="UEV63" s="26"/>
      <c r="UEW63" s="26"/>
      <c r="UEX63" s="26"/>
      <c r="UEY63" s="26"/>
      <c r="UEZ63" s="26"/>
      <c r="UFA63" s="26"/>
      <c r="UFB63" s="26"/>
      <c r="UFC63" s="26"/>
      <c r="UFD63" s="26"/>
      <c r="UFE63" s="26"/>
      <c r="UFF63" s="26"/>
      <c r="UFG63" s="26"/>
      <c r="UFH63" s="26"/>
      <c r="UFI63" s="26"/>
      <c r="UFJ63" s="26"/>
      <c r="UFK63" s="26"/>
      <c r="UFL63" s="26"/>
      <c r="UFM63" s="26"/>
      <c r="UFN63" s="26"/>
      <c r="UFO63" s="26"/>
      <c r="UFP63" s="26"/>
      <c r="UFQ63" s="26"/>
      <c r="UFR63" s="26"/>
      <c r="UFS63" s="26"/>
      <c r="UFT63" s="26"/>
      <c r="UFU63" s="26"/>
      <c r="UFV63" s="26"/>
      <c r="UFW63" s="26"/>
      <c r="UFX63" s="26"/>
      <c r="UFY63" s="26"/>
      <c r="UFZ63" s="26"/>
      <c r="UGA63" s="26"/>
      <c r="UGB63" s="26"/>
      <c r="UGC63" s="26"/>
      <c r="UGD63" s="26"/>
      <c r="UGE63" s="26"/>
      <c r="UGF63" s="26"/>
      <c r="UGG63" s="26"/>
      <c r="UGH63" s="26"/>
      <c r="UGI63" s="26"/>
      <c r="UGJ63" s="26"/>
      <c r="UGK63" s="26"/>
      <c r="UGL63" s="26"/>
      <c r="UGM63" s="26"/>
      <c r="UGN63" s="26"/>
      <c r="UGO63" s="26"/>
      <c r="UGP63" s="26"/>
      <c r="UGQ63" s="26"/>
      <c r="UGR63" s="26"/>
      <c r="UGS63" s="26"/>
      <c r="UGT63" s="26"/>
      <c r="UGU63" s="26"/>
      <c r="UGV63" s="26"/>
      <c r="UGW63" s="26"/>
      <c r="UGX63" s="26"/>
      <c r="UGY63" s="26"/>
      <c r="UGZ63" s="26"/>
      <c r="UHA63" s="26"/>
      <c r="UHB63" s="26"/>
      <c r="UHC63" s="26"/>
      <c r="UHD63" s="26"/>
      <c r="UHE63" s="26"/>
      <c r="UHF63" s="26"/>
      <c r="UHG63" s="26"/>
      <c r="UHH63" s="26"/>
      <c r="UHI63" s="26"/>
      <c r="UHJ63" s="26"/>
      <c r="UHK63" s="26"/>
      <c r="UHL63" s="26"/>
      <c r="UHM63" s="26"/>
      <c r="UHN63" s="26"/>
      <c r="UHO63" s="26"/>
      <c r="UHP63" s="26"/>
      <c r="UHQ63" s="26"/>
      <c r="UHR63" s="26"/>
      <c r="UHS63" s="26"/>
      <c r="UHT63" s="26"/>
      <c r="UHU63" s="26"/>
      <c r="UHV63" s="26"/>
      <c r="UHW63" s="26"/>
      <c r="UHX63" s="26"/>
      <c r="UHY63" s="26"/>
      <c r="UHZ63" s="26"/>
      <c r="UIA63" s="26"/>
      <c r="UIB63" s="26"/>
      <c r="UIC63" s="26"/>
      <c r="UID63" s="26"/>
      <c r="UIE63" s="26"/>
      <c r="UIF63" s="26"/>
      <c r="UIG63" s="26"/>
      <c r="UIH63" s="26"/>
      <c r="UII63" s="26"/>
      <c r="UIJ63" s="26"/>
      <c r="UIK63" s="26"/>
      <c r="UIL63" s="26"/>
      <c r="UIM63" s="26"/>
      <c r="UIN63" s="26"/>
      <c r="UIO63" s="26"/>
      <c r="UIP63" s="26"/>
      <c r="UIQ63" s="26"/>
      <c r="UIR63" s="26"/>
      <c r="UIS63" s="26"/>
      <c r="UIT63" s="26"/>
      <c r="UIU63" s="26"/>
      <c r="UIV63" s="26"/>
      <c r="UIW63" s="26"/>
      <c r="UIX63" s="26"/>
      <c r="UIY63" s="26"/>
      <c r="UIZ63" s="26"/>
      <c r="UJA63" s="26"/>
      <c r="UJB63" s="26"/>
      <c r="UJC63" s="26"/>
      <c r="UJD63" s="26"/>
      <c r="UJE63" s="26"/>
      <c r="UJF63" s="26"/>
      <c r="UJG63" s="26"/>
      <c r="UJH63" s="26"/>
      <c r="UJI63" s="26"/>
      <c r="UJJ63" s="26"/>
      <c r="UJK63" s="26"/>
      <c r="UJL63" s="26"/>
      <c r="UJM63" s="26"/>
      <c r="UJN63" s="26"/>
      <c r="UJO63" s="26"/>
      <c r="UJP63" s="26"/>
      <c r="UJQ63" s="26"/>
      <c r="UJR63" s="26"/>
      <c r="UJS63" s="26"/>
      <c r="UJT63" s="26"/>
      <c r="UJU63" s="26"/>
      <c r="UJV63" s="26"/>
      <c r="UJW63" s="26"/>
      <c r="UJX63" s="26"/>
      <c r="UJY63" s="26"/>
      <c r="UJZ63" s="26"/>
      <c r="UKA63" s="26"/>
      <c r="UKB63" s="26"/>
      <c r="UKC63" s="26"/>
      <c r="UKD63" s="26"/>
      <c r="UKE63" s="26"/>
      <c r="UKF63" s="26"/>
      <c r="UKG63" s="26"/>
      <c r="UKH63" s="26"/>
      <c r="UKI63" s="26"/>
      <c r="UKJ63" s="26"/>
      <c r="UKK63" s="26"/>
      <c r="UKL63" s="26"/>
      <c r="UKM63" s="26"/>
      <c r="UKN63" s="26"/>
      <c r="UKO63" s="26"/>
      <c r="UKP63" s="26"/>
      <c r="UKQ63" s="26"/>
      <c r="UKR63" s="26"/>
      <c r="UKS63" s="26"/>
      <c r="UKT63" s="26"/>
      <c r="UKU63" s="26"/>
      <c r="UKV63" s="26"/>
      <c r="UKW63" s="26"/>
      <c r="UKX63" s="26"/>
      <c r="UKY63" s="26"/>
      <c r="UKZ63" s="26"/>
      <c r="ULA63" s="26"/>
      <c r="ULB63" s="26"/>
      <c r="ULC63" s="26"/>
      <c r="ULD63" s="26"/>
      <c r="ULE63" s="26"/>
      <c r="ULF63" s="26"/>
      <c r="ULG63" s="26"/>
      <c r="ULH63" s="26"/>
      <c r="ULI63" s="26"/>
      <c r="ULJ63" s="26"/>
      <c r="ULK63" s="26"/>
      <c r="ULL63" s="26"/>
      <c r="ULM63" s="26"/>
      <c r="ULN63" s="26"/>
      <c r="ULO63" s="26"/>
      <c r="ULP63" s="26"/>
      <c r="ULQ63" s="26"/>
      <c r="ULR63" s="26"/>
      <c r="ULS63" s="26"/>
      <c r="ULT63" s="26"/>
      <c r="ULU63" s="26"/>
      <c r="ULV63" s="26"/>
      <c r="ULW63" s="26"/>
      <c r="ULX63" s="26"/>
      <c r="ULY63" s="26"/>
      <c r="ULZ63" s="26"/>
      <c r="UMA63" s="26"/>
      <c r="UMB63" s="26"/>
      <c r="UMC63" s="26"/>
      <c r="UMD63" s="26"/>
      <c r="UME63" s="26"/>
      <c r="UMF63" s="26"/>
      <c r="UMG63" s="26"/>
      <c r="UMH63" s="26"/>
      <c r="UMI63" s="26"/>
      <c r="UMJ63" s="26"/>
      <c r="UMK63" s="26"/>
      <c r="UML63" s="26"/>
      <c r="UMM63" s="26"/>
      <c r="UMN63" s="26"/>
      <c r="UMO63" s="26"/>
      <c r="UMP63" s="26"/>
      <c r="UMQ63" s="26"/>
      <c r="UMR63" s="26"/>
      <c r="UMS63" s="26"/>
      <c r="UMT63" s="26"/>
      <c r="UMU63" s="26"/>
      <c r="UMV63" s="26"/>
      <c r="UMW63" s="26"/>
      <c r="UMX63" s="26"/>
      <c r="UMY63" s="26"/>
      <c r="UMZ63" s="26"/>
      <c r="UNA63" s="26"/>
      <c r="UNB63" s="26"/>
      <c r="UNC63" s="26"/>
      <c r="UND63" s="26"/>
      <c r="UNE63" s="26"/>
      <c r="UNF63" s="26"/>
      <c r="UNG63" s="26"/>
      <c r="UNH63" s="26"/>
      <c r="UNI63" s="26"/>
      <c r="UNJ63" s="26"/>
      <c r="UNK63" s="26"/>
      <c r="UNL63" s="26"/>
      <c r="UNM63" s="26"/>
      <c r="UNN63" s="26"/>
      <c r="UNO63" s="26"/>
      <c r="UNP63" s="26"/>
      <c r="UNQ63" s="26"/>
      <c r="UNR63" s="26"/>
      <c r="UNS63" s="26"/>
      <c r="UNT63" s="26"/>
      <c r="UNU63" s="26"/>
      <c r="UNV63" s="26"/>
      <c r="UNW63" s="26"/>
      <c r="UNX63" s="26"/>
      <c r="UNY63" s="26"/>
      <c r="UNZ63" s="26"/>
      <c r="UOA63" s="26"/>
      <c r="UOB63" s="26"/>
      <c r="UOC63" s="26"/>
      <c r="UOD63" s="26"/>
      <c r="UOE63" s="26"/>
      <c r="UOF63" s="26"/>
      <c r="UOG63" s="26"/>
      <c r="UOH63" s="26"/>
      <c r="UOI63" s="26"/>
      <c r="UOJ63" s="26"/>
      <c r="UOK63" s="26"/>
      <c r="UOL63" s="26"/>
      <c r="UOM63" s="26"/>
      <c r="UON63" s="26"/>
      <c r="UOO63" s="26"/>
      <c r="UOP63" s="26"/>
      <c r="UOQ63" s="26"/>
      <c r="UOR63" s="26"/>
      <c r="UOS63" s="26"/>
      <c r="UOT63" s="26"/>
      <c r="UOU63" s="26"/>
      <c r="UOV63" s="26"/>
      <c r="UOW63" s="26"/>
      <c r="UOX63" s="26"/>
      <c r="UOY63" s="26"/>
      <c r="UOZ63" s="26"/>
      <c r="UPA63" s="26"/>
      <c r="UPB63" s="26"/>
      <c r="UPC63" s="26"/>
      <c r="UPD63" s="26"/>
      <c r="UPE63" s="26"/>
      <c r="UPF63" s="26"/>
      <c r="UPG63" s="26"/>
      <c r="UPH63" s="26"/>
      <c r="UPI63" s="26"/>
      <c r="UPJ63" s="26"/>
      <c r="UPK63" s="26"/>
      <c r="UPL63" s="26"/>
      <c r="UPM63" s="26"/>
      <c r="UPN63" s="26"/>
      <c r="UPO63" s="26"/>
      <c r="UPP63" s="26"/>
      <c r="UPQ63" s="26"/>
      <c r="UPR63" s="26"/>
      <c r="UPS63" s="26"/>
      <c r="UPT63" s="26"/>
      <c r="UPU63" s="26"/>
      <c r="UPV63" s="26"/>
      <c r="UPW63" s="26"/>
      <c r="UPX63" s="26"/>
      <c r="UPY63" s="26"/>
      <c r="UPZ63" s="26"/>
      <c r="UQA63" s="26"/>
      <c r="UQB63" s="26"/>
      <c r="UQC63" s="26"/>
      <c r="UQD63" s="26"/>
      <c r="UQE63" s="26"/>
      <c r="UQF63" s="26"/>
      <c r="UQG63" s="26"/>
      <c r="UQH63" s="26"/>
      <c r="UQI63" s="26"/>
      <c r="UQJ63" s="26"/>
      <c r="UQK63" s="26"/>
      <c r="UQL63" s="26"/>
      <c r="UQM63" s="26"/>
      <c r="UQN63" s="26"/>
      <c r="UQO63" s="26"/>
      <c r="UQP63" s="26"/>
      <c r="UQQ63" s="26"/>
      <c r="UQR63" s="26"/>
      <c r="UQS63" s="26"/>
      <c r="UQT63" s="26"/>
      <c r="UQU63" s="26"/>
      <c r="UQV63" s="26"/>
      <c r="UQW63" s="26"/>
      <c r="UQX63" s="26"/>
      <c r="UQY63" s="26"/>
      <c r="UQZ63" s="26"/>
      <c r="URA63" s="26"/>
      <c r="URB63" s="26"/>
      <c r="URC63" s="26"/>
      <c r="URD63" s="26"/>
      <c r="URE63" s="26"/>
      <c r="URF63" s="26"/>
      <c r="URG63" s="26"/>
      <c r="URH63" s="26"/>
      <c r="URI63" s="26"/>
      <c r="URJ63" s="26"/>
      <c r="URK63" s="26"/>
      <c r="URL63" s="26"/>
      <c r="URM63" s="26"/>
      <c r="URN63" s="26"/>
      <c r="URO63" s="26"/>
      <c r="URP63" s="26"/>
      <c r="URQ63" s="26"/>
      <c r="URR63" s="26"/>
      <c r="URS63" s="26"/>
      <c r="URT63" s="26"/>
      <c r="URU63" s="26"/>
      <c r="URV63" s="26"/>
      <c r="URW63" s="26"/>
      <c r="URX63" s="26"/>
      <c r="URY63" s="26"/>
      <c r="URZ63" s="26"/>
      <c r="USA63" s="26"/>
      <c r="USB63" s="26"/>
      <c r="USC63" s="26"/>
      <c r="USD63" s="26"/>
      <c r="USE63" s="26"/>
      <c r="USF63" s="26"/>
      <c r="USG63" s="26"/>
      <c r="USH63" s="26"/>
      <c r="USI63" s="26"/>
      <c r="USJ63" s="26"/>
      <c r="USK63" s="26"/>
      <c r="USL63" s="26"/>
      <c r="USM63" s="26"/>
      <c r="USN63" s="26"/>
      <c r="USO63" s="26"/>
      <c r="USP63" s="26"/>
      <c r="USQ63" s="26"/>
      <c r="USR63" s="26"/>
      <c r="USS63" s="26"/>
      <c r="UST63" s="26"/>
      <c r="USU63" s="26"/>
      <c r="USV63" s="26"/>
      <c r="USW63" s="26"/>
      <c r="USX63" s="26"/>
      <c r="USY63" s="26"/>
      <c r="USZ63" s="26"/>
      <c r="UTA63" s="26"/>
      <c r="UTB63" s="26"/>
      <c r="UTC63" s="26"/>
      <c r="UTD63" s="26"/>
      <c r="UTE63" s="26"/>
      <c r="UTF63" s="26"/>
      <c r="UTG63" s="26"/>
      <c r="UTH63" s="26"/>
      <c r="UTI63" s="26"/>
      <c r="UTJ63" s="26"/>
      <c r="UTK63" s="26"/>
      <c r="UTL63" s="26"/>
      <c r="UTM63" s="26"/>
      <c r="UTN63" s="26"/>
      <c r="UTO63" s="26"/>
      <c r="UTP63" s="26"/>
      <c r="UTQ63" s="26"/>
      <c r="UTR63" s="26"/>
      <c r="UTS63" s="26"/>
      <c r="UTT63" s="26"/>
      <c r="UTU63" s="26"/>
      <c r="UTV63" s="26"/>
      <c r="UTW63" s="26"/>
      <c r="UTX63" s="26"/>
      <c r="UTY63" s="26"/>
      <c r="UTZ63" s="26"/>
      <c r="UUA63" s="26"/>
      <c r="UUB63" s="26"/>
      <c r="UUC63" s="26"/>
      <c r="UUD63" s="26"/>
      <c r="UUE63" s="26"/>
      <c r="UUF63" s="26"/>
      <c r="UUG63" s="26"/>
      <c r="UUH63" s="26"/>
      <c r="UUI63" s="26"/>
      <c r="UUJ63" s="26"/>
      <c r="UUK63" s="26"/>
      <c r="UUL63" s="26"/>
      <c r="UUM63" s="26"/>
      <c r="UUN63" s="26"/>
      <c r="UUO63" s="26"/>
      <c r="UUP63" s="26"/>
      <c r="UUQ63" s="26"/>
      <c r="UUR63" s="26"/>
      <c r="UUS63" s="26"/>
      <c r="UUT63" s="26"/>
      <c r="UUU63" s="26"/>
      <c r="UUV63" s="26"/>
      <c r="UUW63" s="26"/>
      <c r="UUX63" s="26"/>
      <c r="UUY63" s="26"/>
      <c r="UUZ63" s="26"/>
      <c r="UVA63" s="26"/>
      <c r="UVB63" s="26"/>
      <c r="UVC63" s="26"/>
      <c r="UVD63" s="26"/>
      <c r="UVE63" s="26"/>
      <c r="UVF63" s="26"/>
      <c r="UVG63" s="26"/>
      <c r="UVH63" s="26"/>
      <c r="UVI63" s="26"/>
      <c r="UVJ63" s="26"/>
      <c r="UVK63" s="26"/>
      <c r="UVL63" s="26"/>
      <c r="UVM63" s="26"/>
      <c r="UVN63" s="26"/>
      <c r="UVO63" s="26"/>
      <c r="UVP63" s="26"/>
      <c r="UVQ63" s="26"/>
      <c r="UVR63" s="26"/>
      <c r="UVS63" s="26"/>
      <c r="UVT63" s="26"/>
      <c r="UVU63" s="26"/>
      <c r="UVV63" s="26"/>
      <c r="UVW63" s="26"/>
      <c r="UVX63" s="26"/>
      <c r="UVY63" s="26"/>
      <c r="UVZ63" s="26"/>
      <c r="UWA63" s="26"/>
      <c r="UWB63" s="26"/>
      <c r="UWC63" s="26"/>
      <c r="UWD63" s="26"/>
      <c r="UWE63" s="26"/>
      <c r="UWF63" s="26"/>
      <c r="UWG63" s="26"/>
      <c r="UWH63" s="26"/>
      <c r="UWI63" s="26"/>
      <c r="UWJ63" s="26"/>
      <c r="UWK63" s="26"/>
      <c r="UWL63" s="26"/>
      <c r="UWM63" s="26"/>
      <c r="UWN63" s="26"/>
      <c r="UWO63" s="26"/>
      <c r="UWP63" s="26"/>
      <c r="UWQ63" s="26"/>
      <c r="UWR63" s="26"/>
      <c r="UWS63" s="26"/>
      <c r="UWT63" s="26"/>
      <c r="UWU63" s="26"/>
      <c r="UWV63" s="26"/>
      <c r="UWW63" s="26"/>
      <c r="UWX63" s="26"/>
      <c r="UWY63" s="26"/>
      <c r="UWZ63" s="26"/>
      <c r="UXA63" s="26"/>
      <c r="UXB63" s="26"/>
      <c r="UXC63" s="26"/>
      <c r="UXD63" s="26"/>
      <c r="UXE63" s="26"/>
      <c r="UXF63" s="26"/>
      <c r="UXG63" s="26"/>
      <c r="UXH63" s="26"/>
      <c r="UXI63" s="26"/>
      <c r="UXJ63" s="26"/>
      <c r="UXK63" s="26"/>
      <c r="UXL63" s="26"/>
      <c r="UXM63" s="26"/>
      <c r="UXN63" s="26"/>
      <c r="UXO63" s="26"/>
      <c r="UXP63" s="26"/>
      <c r="UXQ63" s="26"/>
      <c r="UXR63" s="26"/>
      <c r="UXS63" s="26"/>
      <c r="UXT63" s="26"/>
      <c r="UXU63" s="26"/>
      <c r="UXV63" s="26"/>
      <c r="UXW63" s="26"/>
      <c r="UXX63" s="26"/>
      <c r="UXY63" s="26"/>
      <c r="UXZ63" s="26"/>
      <c r="UYA63" s="26"/>
      <c r="UYB63" s="26"/>
      <c r="UYC63" s="26"/>
      <c r="UYD63" s="26"/>
      <c r="UYE63" s="26"/>
      <c r="UYF63" s="26"/>
      <c r="UYG63" s="26"/>
      <c r="UYH63" s="26"/>
      <c r="UYI63" s="26"/>
      <c r="UYJ63" s="26"/>
      <c r="UYK63" s="26"/>
      <c r="UYL63" s="26"/>
      <c r="UYM63" s="26"/>
      <c r="UYN63" s="26"/>
      <c r="UYO63" s="26"/>
      <c r="UYP63" s="26"/>
      <c r="UYQ63" s="26"/>
      <c r="UYR63" s="26"/>
      <c r="UYS63" s="26"/>
      <c r="UYT63" s="26"/>
      <c r="UYU63" s="26"/>
      <c r="UYV63" s="26"/>
      <c r="UYW63" s="26"/>
      <c r="UYX63" s="26"/>
      <c r="UYY63" s="26"/>
      <c r="UYZ63" s="26"/>
      <c r="UZA63" s="26"/>
      <c r="UZB63" s="26"/>
      <c r="UZC63" s="26"/>
      <c r="UZD63" s="26"/>
      <c r="UZE63" s="26"/>
      <c r="UZF63" s="26"/>
      <c r="UZG63" s="26"/>
      <c r="UZH63" s="26"/>
      <c r="UZI63" s="26"/>
      <c r="UZJ63" s="26"/>
      <c r="UZK63" s="26"/>
      <c r="UZL63" s="26"/>
      <c r="UZM63" s="26"/>
      <c r="UZN63" s="26"/>
      <c r="UZO63" s="26"/>
      <c r="UZP63" s="26"/>
      <c r="UZQ63" s="26"/>
      <c r="UZR63" s="26"/>
      <c r="UZS63" s="26"/>
      <c r="UZT63" s="26"/>
      <c r="UZU63" s="26"/>
      <c r="UZV63" s="26"/>
      <c r="UZW63" s="26"/>
      <c r="UZX63" s="26"/>
      <c r="UZY63" s="26"/>
      <c r="UZZ63" s="26"/>
      <c r="VAA63" s="26"/>
      <c r="VAB63" s="26"/>
      <c r="VAC63" s="26"/>
      <c r="VAD63" s="26"/>
      <c r="VAE63" s="26"/>
      <c r="VAF63" s="26"/>
      <c r="VAG63" s="26"/>
      <c r="VAH63" s="26"/>
      <c r="VAI63" s="26"/>
      <c r="VAJ63" s="26"/>
      <c r="VAK63" s="26"/>
      <c r="VAL63" s="26"/>
      <c r="VAM63" s="26"/>
      <c r="VAN63" s="26"/>
      <c r="VAO63" s="26"/>
      <c r="VAP63" s="26"/>
      <c r="VAQ63" s="26"/>
      <c r="VAR63" s="26"/>
      <c r="VAS63" s="26"/>
      <c r="VAT63" s="26"/>
      <c r="VAU63" s="26"/>
      <c r="VAV63" s="26"/>
      <c r="VAW63" s="26"/>
      <c r="VAX63" s="26"/>
      <c r="VAY63" s="26"/>
      <c r="VAZ63" s="26"/>
      <c r="VBA63" s="26"/>
      <c r="VBB63" s="26"/>
      <c r="VBC63" s="26"/>
      <c r="VBD63" s="26"/>
      <c r="VBE63" s="26"/>
      <c r="VBF63" s="26"/>
      <c r="VBG63" s="26"/>
      <c r="VBH63" s="26"/>
      <c r="VBI63" s="26"/>
      <c r="VBJ63" s="26"/>
      <c r="VBK63" s="26"/>
      <c r="VBL63" s="26"/>
      <c r="VBM63" s="26"/>
      <c r="VBN63" s="26"/>
      <c r="VBO63" s="26"/>
      <c r="VBP63" s="26"/>
      <c r="VBQ63" s="26"/>
      <c r="VBR63" s="26"/>
      <c r="VBS63" s="26"/>
      <c r="VBT63" s="26"/>
      <c r="VBU63" s="26"/>
      <c r="VBV63" s="26"/>
      <c r="VBW63" s="26"/>
      <c r="VBX63" s="26"/>
      <c r="VBY63" s="26"/>
      <c r="VBZ63" s="26"/>
      <c r="VCA63" s="26"/>
      <c r="VCB63" s="26"/>
      <c r="VCC63" s="26"/>
      <c r="VCD63" s="26"/>
      <c r="VCE63" s="26"/>
      <c r="VCF63" s="26"/>
      <c r="VCG63" s="26"/>
      <c r="VCH63" s="26"/>
      <c r="VCI63" s="26"/>
      <c r="VCJ63" s="26"/>
      <c r="VCK63" s="26"/>
      <c r="VCL63" s="26"/>
      <c r="VCM63" s="26"/>
      <c r="VCN63" s="26"/>
      <c r="VCO63" s="26"/>
      <c r="VCP63" s="26"/>
      <c r="VCQ63" s="26"/>
      <c r="VCR63" s="26"/>
      <c r="VCS63" s="26"/>
      <c r="VCT63" s="26"/>
      <c r="VCU63" s="26"/>
      <c r="VCV63" s="26"/>
      <c r="VCW63" s="26"/>
      <c r="VCX63" s="26"/>
      <c r="VCY63" s="26"/>
      <c r="VCZ63" s="26"/>
      <c r="VDA63" s="26"/>
      <c r="VDB63" s="26"/>
      <c r="VDC63" s="26"/>
      <c r="VDD63" s="26"/>
      <c r="VDE63" s="26"/>
      <c r="VDF63" s="26"/>
      <c r="VDG63" s="26"/>
      <c r="VDH63" s="26"/>
      <c r="VDI63" s="26"/>
      <c r="VDJ63" s="26"/>
      <c r="VDK63" s="26"/>
      <c r="VDL63" s="26"/>
      <c r="VDM63" s="26"/>
      <c r="VDN63" s="26"/>
      <c r="VDO63" s="26"/>
      <c r="VDP63" s="26"/>
      <c r="VDQ63" s="26"/>
      <c r="VDR63" s="26"/>
      <c r="VDS63" s="26"/>
      <c r="VDT63" s="26"/>
      <c r="VDU63" s="26"/>
      <c r="VDV63" s="26"/>
      <c r="VDW63" s="26"/>
      <c r="VDX63" s="26"/>
      <c r="VDY63" s="26"/>
      <c r="VDZ63" s="26"/>
      <c r="VEA63" s="26"/>
      <c r="VEB63" s="26"/>
      <c r="VEC63" s="26"/>
      <c r="VED63" s="26"/>
      <c r="VEE63" s="26"/>
      <c r="VEF63" s="26"/>
      <c r="VEG63" s="26"/>
      <c r="VEH63" s="26"/>
      <c r="VEI63" s="26"/>
      <c r="VEJ63" s="26"/>
      <c r="VEK63" s="26"/>
      <c r="VEL63" s="26"/>
      <c r="VEM63" s="26"/>
      <c r="VEN63" s="26"/>
      <c r="VEO63" s="26"/>
      <c r="VEP63" s="26"/>
      <c r="VEQ63" s="26"/>
      <c r="VER63" s="26"/>
      <c r="VES63" s="26"/>
      <c r="VET63" s="26"/>
      <c r="VEU63" s="26"/>
      <c r="VEV63" s="26"/>
      <c r="VEW63" s="26"/>
      <c r="VEX63" s="26"/>
      <c r="VEY63" s="26"/>
      <c r="VEZ63" s="26"/>
      <c r="VFA63" s="26"/>
      <c r="VFB63" s="26"/>
      <c r="VFC63" s="26"/>
      <c r="VFD63" s="26"/>
      <c r="VFE63" s="26"/>
      <c r="VFF63" s="26"/>
      <c r="VFG63" s="26"/>
      <c r="VFH63" s="26"/>
      <c r="VFI63" s="26"/>
      <c r="VFJ63" s="26"/>
      <c r="VFK63" s="26"/>
      <c r="VFL63" s="26"/>
      <c r="VFM63" s="26"/>
      <c r="VFN63" s="26"/>
      <c r="VFO63" s="26"/>
      <c r="VFP63" s="26"/>
      <c r="VFQ63" s="26"/>
      <c r="VFR63" s="26"/>
      <c r="VFS63" s="26"/>
      <c r="VFT63" s="26"/>
      <c r="VFU63" s="26"/>
      <c r="VFV63" s="26"/>
      <c r="VFW63" s="26"/>
      <c r="VFX63" s="26"/>
      <c r="VFY63" s="26"/>
      <c r="VFZ63" s="26"/>
      <c r="VGA63" s="26"/>
      <c r="VGB63" s="26"/>
      <c r="VGC63" s="26"/>
      <c r="VGD63" s="26"/>
      <c r="VGE63" s="26"/>
      <c r="VGF63" s="26"/>
      <c r="VGG63" s="26"/>
      <c r="VGH63" s="26"/>
      <c r="VGI63" s="26"/>
      <c r="VGJ63" s="26"/>
      <c r="VGK63" s="26"/>
      <c r="VGL63" s="26"/>
      <c r="VGM63" s="26"/>
      <c r="VGN63" s="26"/>
      <c r="VGO63" s="26"/>
      <c r="VGP63" s="26"/>
      <c r="VGQ63" s="26"/>
      <c r="VGR63" s="26"/>
      <c r="VGS63" s="26"/>
      <c r="VGT63" s="26"/>
      <c r="VGU63" s="26"/>
      <c r="VGV63" s="26"/>
      <c r="VGW63" s="26"/>
      <c r="VGX63" s="26"/>
      <c r="VGY63" s="26"/>
      <c r="VGZ63" s="26"/>
      <c r="VHA63" s="26"/>
      <c r="VHB63" s="26"/>
      <c r="VHC63" s="26"/>
      <c r="VHD63" s="26"/>
      <c r="VHE63" s="26"/>
      <c r="VHF63" s="26"/>
      <c r="VHG63" s="26"/>
      <c r="VHH63" s="26"/>
      <c r="VHI63" s="26"/>
      <c r="VHJ63" s="26"/>
      <c r="VHK63" s="26"/>
      <c r="VHL63" s="26"/>
      <c r="VHM63" s="26"/>
      <c r="VHN63" s="26"/>
      <c r="VHO63" s="26"/>
      <c r="VHP63" s="26"/>
      <c r="VHQ63" s="26"/>
      <c r="VHR63" s="26"/>
      <c r="VHS63" s="26"/>
      <c r="VHT63" s="26"/>
      <c r="VHU63" s="26"/>
      <c r="VHV63" s="26"/>
      <c r="VHW63" s="26"/>
      <c r="VHX63" s="26"/>
      <c r="VHY63" s="26"/>
      <c r="VHZ63" s="26"/>
      <c r="VIA63" s="26"/>
      <c r="VIB63" s="26"/>
      <c r="VIC63" s="26"/>
      <c r="VID63" s="26"/>
      <c r="VIE63" s="26"/>
      <c r="VIF63" s="26"/>
      <c r="VIG63" s="26"/>
      <c r="VIH63" s="26"/>
      <c r="VII63" s="26"/>
      <c r="VIJ63" s="26"/>
      <c r="VIK63" s="26"/>
      <c r="VIL63" s="26"/>
      <c r="VIM63" s="26"/>
      <c r="VIN63" s="26"/>
      <c r="VIO63" s="26"/>
      <c r="VIP63" s="26"/>
      <c r="VIQ63" s="26"/>
      <c r="VIR63" s="26"/>
      <c r="VIS63" s="26"/>
      <c r="VIT63" s="26"/>
      <c r="VIU63" s="26"/>
      <c r="VIV63" s="26"/>
      <c r="VIW63" s="26"/>
      <c r="VIX63" s="26"/>
      <c r="VIY63" s="26"/>
      <c r="VIZ63" s="26"/>
      <c r="VJA63" s="26"/>
      <c r="VJB63" s="26"/>
      <c r="VJC63" s="26"/>
      <c r="VJD63" s="26"/>
      <c r="VJE63" s="26"/>
      <c r="VJF63" s="26"/>
      <c r="VJG63" s="26"/>
      <c r="VJH63" s="26"/>
      <c r="VJI63" s="26"/>
      <c r="VJJ63" s="26"/>
      <c r="VJK63" s="26"/>
      <c r="VJL63" s="26"/>
      <c r="VJM63" s="26"/>
      <c r="VJN63" s="26"/>
      <c r="VJO63" s="26"/>
      <c r="VJP63" s="26"/>
      <c r="VJQ63" s="26"/>
      <c r="VJR63" s="26"/>
      <c r="VJS63" s="26"/>
      <c r="VJT63" s="26"/>
      <c r="VJU63" s="26"/>
      <c r="VJV63" s="26"/>
      <c r="VJW63" s="26"/>
      <c r="VJX63" s="26"/>
      <c r="VJY63" s="26"/>
      <c r="VJZ63" s="26"/>
      <c r="VKA63" s="26"/>
      <c r="VKB63" s="26"/>
      <c r="VKC63" s="26"/>
      <c r="VKD63" s="26"/>
      <c r="VKE63" s="26"/>
      <c r="VKF63" s="26"/>
      <c r="VKG63" s="26"/>
      <c r="VKH63" s="26"/>
      <c r="VKI63" s="26"/>
      <c r="VKJ63" s="26"/>
      <c r="VKK63" s="26"/>
      <c r="VKL63" s="26"/>
      <c r="VKM63" s="26"/>
      <c r="VKN63" s="26"/>
      <c r="VKO63" s="26"/>
      <c r="VKP63" s="26"/>
      <c r="VKQ63" s="26"/>
      <c r="VKR63" s="26"/>
      <c r="VKS63" s="26"/>
      <c r="VKT63" s="26"/>
      <c r="VKU63" s="26"/>
      <c r="VKV63" s="26"/>
      <c r="VKW63" s="26"/>
      <c r="VKX63" s="26"/>
      <c r="VKY63" s="26"/>
      <c r="VKZ63" s="26"/>
      <c r="VLA63" s="26"/>
      <c r="VLB63" s="26"/>
      <c r="VLC63" s="26"/>
      <c r="VLD63" s="26"/>
      <c r="VLE63" s="26"/>
      <c r="VLF63" s="26"/>
      <c r="VLG63" s="26"/>
      <c r="VLH63" s="26"/>
      <c r="VLI63" s="26"/>
      <c r="VLJ63" s="26"/>
      <c r="VLK63" s="26"/>
      <c r="VLL63" s="26"/>
      <c r="VLM63" s="26"/>
      <c r="VLN63" s="26"/>
      <c r="VLO63" s="26"/>
      <c r="VLP63" s="26"/>
      <c r="VLQ63" s="26"/>
      <c r="VLR63" s="26"/>
      <c r="VLS63" s="26"/>
      <c r="VLT63" s="26"/>
      <c r="VLU63" s="26"/>
      <c r="VLV63" s="26"/>
      <c r="VLW63" s="26"/>
      <c r="VLX63" s="26"/>
      <c r="VLY63" s="26"/>
      <c r="VLZ63" s="26"/>
      <c r="VMA63" s="26"/>
      <c r="VMB63" s="26"/>
      <c r="VMC63" s="26"/>
      <c r="VMD63" s="26"/>
      <c r="VME63" s="26"/>
      <c r="VMF63" s="26"/>
      <c r="VMG63" s="26"/>
      <c r="VMH63" s="26"/>
      <c r="VMI63" s="26"/>
      <c r="VMJ63" s="26"/>
      <c r="VMK63" s="26"/>
      <c r="VML63" s="26"/>
      <c r="VMM63" s="26"/>
      <c r="VMN63" s="26"/>
      <c r="VMO63" s="26"/>
      <c r="VMP63" s="26"/>
      <c r="VMQ63" s="26"/>
      <c r="VMR63" s="26"/>
      <c r="VMS63" s="26"/>
      <c r="VMT63" s="26"/>
      <c r="VMU63" s="26"/>
      <c r="VMV63" s="26"/>
      <c r="VMW63" s="26"/>
      <c r="VMX63" s="26"/>
      <c r="VMY63" s="26"/>
      <c r="VMZ63" s="26"/>
      <c r="VNA63" s="26"/>
      <c r="VNB63" s="26"/>
      <c r="VNC63" s="26"/>
      <c r="VND63" s="26"/>
      <c r="VNE63" s="26"/>
      <c r="VNF63" s="26"/>
      <c r="VNG63" s="26"/>
      <c r="VNH63" s="26"/>
      <c r="VNI63" s="26"/>
      <c r="VNJ63" s="26"/>
      <c r="VNK63" s="26"/>
      <c r="VNL63" s="26"/>
      <c r="VNM63" s="26"/>
      <c r="VNN63" s="26"/>
      <c r="VNO63" s="26"/>
      <c r="VNP63" s="26"/>
      <c r="VNQ63" s="26"/>
      <c r="VNR63" s="26"/>
      <c r="VNS63" s="26"/>
      <c r="VNT63" s="26"/>
      <c r="VNU63" s="26"/>
      <c r="VNV63" s="26"/>
      <c r="VNW63" s="26"/>
      <c r="VNX63" s="26"/>
      <c r="VNY63" s="26"/>
      <c r="VNZ63" s="26"/>
      <c r="VOA63" s="26"/>
      <c r="VOB63" s="26"/>
      <c r="VOC63" s="26"/>
      <c r="VOD63" s="26"/>
      <c r="VOE63" s="26"/>
      <c r="VOF63" s="26"/>
      <c r="VOG63" s="26"/>
      <c r="VOH63" s="26"/>
      <c r="VOI63" s="26"/>
      <c r="VOJ63" s="26"/>
      <c r="VOK63" s="26"/>
      <c r="VOL63" s="26"/>
      <c r="VOM63" s="26"/>
      <c r="VON63" s="26"/>
      <c r="VOO63" s="26"/>
      <c r="VOP63" s="26"/>
      <c r="VOQ63" s="26"/>
      <c r="VOR63" s="26"/>
      <c r="VOS63" s="26"/>
      <c r="VOT63" s="26"/>
      <c r="VOU63" s="26"/>
      <c r="VOV63" s="26"/>
      <c r="VOW63" s="26"/>
      <c r="VOX63" s="26"/>
      <c r="VOY63" s="26"/>
      <c r="VOZ63" s="26"/>
      <c r="VPA63" s="26"/>
      <c r="VPB63" s="26"/>
      <c r="VPC63" s="26"/>
      <c r="VPD63" s="26"/>
      <c r="VPE63" s="26"/>
      <c r="VPF63" s="26"/>
      <c r="VPG63" s="26"/>
      <c r="VPH63" s="26"/>
      <c r="VPI63" s="26"/>
      <c r="VPJ63" s="26"/>
      <c r="VPK63" s="26"/>
      <c r="VPL63" s="26"/>
      <c r="VPM63" s="26"/>
      <c r="VPN63" s="26"/>
      <c r="VPO63" s="26"/>
      <c r="VPP63" s="26"/>
      <c r="VPQ63" s="26"/>
      <c r="VPR63" s="26"/>
      <c r="VPS63" s="26"/>
      <c r="VPT63" s="26"/>
      <c r="VPU63" s="26"/>
      <c r="VPV63" s="26"/>
      <c r="VPW63" s="26"/>
      <c r="VPX63" s="26"/>
      <c r="VPY63" s="26"/>
      <c r="VPZ63" s="26"/>
      <c r="VQA63" s="26"/>
      <c r="VQB63" s="26"/>
      <c r="VQC63" s="26"/>
      <c r="VQD63" s="26"/>
      <c r="VQE63" s="26"/>
      <c r="VQF63" s="26"/>
      <c r="VQG63" s="26"/>
      <c r="VQH63" s="26"/>
      <c r="VQI63" s="26"/>
      <c r="VQJ63" s="26"/>
      <c r="VQK63" s="26"/>
      <c r="VQL63" s="26"/>
      <c r="VQM63" s="26"/>
      <c r="VQN63" s="26"/>
      <c r="VQO63" s="26"/>
      <c r="VQP63" s="26"/>
      <c r="VQQ63" s="26"/>
      <c r="VQR63" s="26"/>
      <c r="VQS63" s="26"/>
      <c r="VQT63" s="26"/>
      <c r="VQU63" s="26"/>
      <c r="VQV63" s="26"/>
      <c r="VQW63" s="26"/>
      <c r="VQX63" s="26"/>
      <c r="VQY63" s="26"/>
      <c r="VQZ63" s="26"/>
      <c r="VRA63" s="26"/>
      <c r="VRB63" s="26"/>
      <c r="VRC63" s="26"/>
      <c r="VRD63" s="26"/>
      <c r="VRE63" s="26"/>
      <c r="VRF63" s="26"/>
      <c r="VRG63" s="26"/>
      <c r="VRH63" s="26"/>
      <c r="VRI63" s="26"/>
      <c r="VRJ63" s="26"/>
      <c r="VRK63" s="26"/>
      <c r="VRL63" s="26"/>
      <c r="VRM63" s="26"/>
      <c r="VRN63" s="26"/>
      <c r="VRO63" s="26"/>
      <c r="VRP63" s="26"/>
      <c r="VRQ63" s="26"/>
      <c r="VRR63" s="26"/>
      <c r="VRS63" s="26"/>
      <c r="VRT63" s="26"/>
      <c r="VRU63" s="26"/>
      <c r="VRV63" s="26"/>
      <c r="VRW63" s="26"/>
      <c r="VRX63" s="26"/>
      <c r="VRY63" s="26"/>
      <c r="VRZ63" s="26"/>
      <c r="VSA63" s="26"/>
      <c r="VSB63" s="26"/>
      <c r="VSC63" s="26"/>
      <c r="VSD63" s="26"/>
      <c r="VSE63" s="26"/>
      <c r="VSF63" s="26"/>
      <c r="VSG63" s="26"/>
      <c r="VSH63" s="26"/>
      <c r="VSI63" s="26"/>
      <c r="VSJ63" s="26"/>
      <c r="VSK63" s="26"/>
      <c r="VSL63" s="26"/>
      <c r="VSM63" s="26"/>
      <c r="VSN63" s="26"/>
      <c r="VSO63" s="26"/>
      <c r="VSP63" s="26"/>
      <c r="VSQ63" s="26"/>
      <c r="VSR63" s="26"/>
      <c r="VSS63" s="26"/>
      <c r="VST63" s="26"/>
      <c r="VSU63" s="26"/>
      <c r="VSV63" s="26"/>
      <c r="VSW63" s="26"/>
      <c r="VSX63" s="26"/>
      <c r="VSY63" s="26"/>
      <c r="VSZ63" s="26"/>
      <c r="VTA63" s="26"/>
      <c r="VTB63" s="26"/>
      <c r="VTC63" s="26"/>
      <c r="VTD63" s="26"/>
      <c r="VTE63" s="26"/>
      <c r="VTF63" s="26"/>
      <c r="VTG63" s="26"/>
      <c r="VTH63" s="26"/>
      <c r="VTI63" s="26"/>
      <c r="VTJ63" s="26"/>
      <c r="VTK63" s="26"/>
      <c r="VTL63" s="26"/>
      <c r="VTM63" s="26"/>
      <c r="VTN63" s="26"/>
      <c r="VTO63" s="26"/>
      <c r="VTP63" s="26"/>
      <c r="VTQ63" s="26"/>
      <c r="VTR63" s="26"/>
      <c r="VTS63" s="26"/>
      <c r="VTT63" s="26"/>
      <c r="VTU63" s="26"/>
      <c r="VTV63" s="26"/>
      <c r="VTW63" s="26"/>
      <c r="VTX63" s="26"/>
      <c r="VTY63" s="26"/>
      <c r="VTZ63" s="26"/>
      <c r="VUA63" s="26"/>
      <c r="VUB63" s="26"/>
      <c r="VUC63" s="26"/>
      <c r="VUD63" s="26"/>
      <c r="VUE63" s="26"/>
      <c r="VUF63" s="26"/>
      <c r="VUG63" s="26"/>
      <c r="VUH63" s="26"/>
      <c r="VUI63" s="26"/>
      <c r="VUJ63" s="26"/>
      <c r="VUK63" s="26"/>
      <c r="VUL63" s="26"/>
      <c r="VUM63" s="26"/>
      <c r="VUN63" s="26"/>
      <c r="VUO63" s="26"/>
      <c r="VUP63" s="26"/>
      <c r="VUQ63" s="26"/>
      <c r="VUR63" s="26"/>
      <c r="VUS63" s="26"/>
      <c r="VUT63" s="26"/>
      <c r="VUU63" s="26"/>
      <c r="VUV63" s="26"/>
      <c r="VUW63" s="26"/>
      <c r="VUX63" s="26"/>
      <c r="VUY63" s="26"/>
      <c r="VUZ63" s="26"/>
      <c r="VVA63" s="26"/>
      <c r="VVB63" s="26"/>
      <c r="VVC63" s="26"/>
      <c r="VVD63" s="26"/>
      <c r="VVE63" s="26"/>
      <c r="VVF63" s="26"/>
      <c r="VVG63" s="26"/>
      <c r="VVH63" s="26"/>
      <c r="VVI63" s="26"/>
      <c r="VVJ63" s="26"/>
      <c r="VVK63" s="26"/>
      <c r="VVL63" s="26"/>
      <c r="VVM63" s="26"/>
      <c r="VVN63" s="26"/>
      <c r="VVO63" s="26"/>
      <c r="VVP63" s="26"/>
      <c r="VVQ63" s="26"/>
      <c r="VVR63" s="26"/>
      <c r="VVS63" s="26"/>
      <c r="VVT63" s="26"/>
      <c r="VVU63" s="26"/>
      <c r="VVV63" s="26"/>
      <c r="VVW63" s="26"/>
      <c r="VVX63" s="26"/>
      <c r="VVY63" s="26"/>
      <c r="VVZ63" s="26"/>
      <c r="VWA63" s="26"/>
      <c r="VWB63" s="26"/>
      <c r="VWC63" s="26"/>
      <c r="VWD63" s="26"/>
      <c r="VWE63" s="26"/>
      <c r="VWF63" s="26"/>
      <c r="VWG63" s="26"/>
      <c r="VWH63" s="26"/>
      <c r="VWI63" s="26"/>
      <c r="VWJ63" s="26"/>
      <c r="VWK63" s="26"/>
      <c r="VWL63" s="26"/>
      <c r="VWM63" s="26"/>
      <c r="VWN63" s="26"/>
      <c r="VWO63" s="26"/>
      <c r="VWP63" s="26"/>
      <c r="VWQ63" s="26"/>
      <c r="VWR63" s="26"/>
      <c r="VWS63" s="26"/>
      <c r="VWT63" s="26"/>
      <c r="VWU63" s="26"/>
      <c r="VWV63" s="26"/>
      <c r="VWW63" s="26"/>
      <c r="VWX63" s="26"/>
      <c r="VWY63" s="26"/>
      <c r="VWZ63" s="26"/>
      <c r="VXA63" s="26"/>
      <c r="VXB63" s="26"/>
      <c r="VXC63" s="26"/>
      <c r="VXD63" s="26"/>
      <c r="VXE63" s="26"/>
      <c r="VXF63" s="26"/>
      <c r="VXG63" s="26"/>
      <c r="VXH63" s="26"/>
      <c r="VXI63" s="26"/>
      <c r="VXJ63" s="26"/>
      <c r="VXK63" s="26"/>
      <c r="VXL63" s="26"/>
      <c r="VXM63" s="26"/>
      <c r="VXN63" s="26"/>
      <c r="VXO63" s="26"/>
      <c r="VXP63" s="26"/>
      <c r="VXQ63" s="26"/>
      <c r="VXR63" s="26"/>
      <c r="VXS63" s="26"/>
      <c r="VXT63" s="26"/>
      <c r="VXU63" s="26"/>
      <c r="VXV63" s="26"/>
      <c r="VXW63" s="26"/>
      <c r="VXX63" s="26"/>
      <c r="VXY63" s="26"/>
      <c r="VXZ63" s="26"/>
      <c r="VYA63" s="26"/>
      <c r="VYB63" s="26"/>
      <c r="VYC63" s="26"/>
      <c r="VYD63" s="26"/>
      <c r="VYE63" s="26"/>
      <c r="VYF63" s="26"/>
      <c r="VYG63" s="26"/>
      <c r="VYH63" s="26"/>
      <c r="VYI63" s="26"/>
      <c r="VYJ63" s="26"/>
      <c r="VYK63" s="26"/>
      <c r="VYL63" s="26"/>
      <c r="VYM63" s="26"/>
      <c r="VYN63" s="26"/>
      <c r="VYO63" s="26"/>
      <c r="VYP63" s="26"/>
      <c r="VYQ63" s="26"/>
      <c r="VYR63" s="26"/>
      <c r="VYS63" s="26"/>
      <c r="VYT63" s="26"/>
      <c r="VYU63" s="26"/>
      <c r="VYV63" s="26"/>
      <c r="VYW63" s="26"/>
      <c r="VYX63" s="26"/>
      <c r="VYY63" s="26"/>
      <c r="VYZ63" s="26"/>
      <c r="VZA63" s="26"/>
      <c r="VZB63" s="26"/>
      <c r="VZC63" s="26"/>
      <c r="VZD63" s="26"/>
      <c r="VZE63" s="26"/>
      <c r="VZF63" s="26"/>
      <c r="VZG63" s="26"/>
      <c r="VZH63" s="26"/>
      <c r="VZI63" s="26"/>
      <c r="VZJ63" s="26"/>
      <c r="VZK63" s="26"/>
      <c r="VZL63" s="26"/>
      <c r="VZM63" s="26"/>
      <c r="VZN63" s="26"/>
      <c r="VZO63" s="26"/>
      <c r="VZP63" s="26"/>
      <c r="VZQ63" s="26"/>
      <c r="VZR63" s="26"/>
      <c r="VZS63" s="26"/>
      <c r="VZT63" s="26"/>
      <c r="VZU63" s="26"/>
      <c r="VZV63" s="26"/>
      <c r="VZW63" s="26"/>
      <c r="VZX63" s="26"/>
      <c r="VZY63" s="26"/>
      <c r="VZZ63" s="26"/>
      <c r="WAA63" s="26"/>
      <c r="WAB63" s="26"/>
      <c r="WAC63" s="26"/>
      <c r="WAD63" s="26"/>
      <c r="WAE63" s="26"/>
      <c r="WAF63" s="26"/>
      <c r="WAG63" s="26"/>
      <c r="WAH63" s="26"/>
      <c r="WAI63" s="26"/>
      <c r="WAJ63" s="26"/>
      <c r="WAK63" s="26"/>
      <c r="WAL63" s="26"/>
      <c r="WAM63" s="26"/>
      <c r="WAN63" s="26"/>
      <c r="WAO63" s="26"/>
      <c r="WAP63" s="26"/>
      <c r="WAQ63" s="26"/>
      <c r="WAR63" s="26"/>
      <c r="WAS63" s="26"/>
      <c r="WAT63" s="26"/>
      <c r="WAU63" s="26"/>
      <c r="WAV63" s="26"/>
      <c r="WAW63" s="26"/>
      <c r="WAX63" s="26"/>
      <c r="WAY63" s="26"/>
      <c r="WAZ63" s="26"/>
      <c r="WBA63" s="26"/>
      <c r="WBB63" s="26"/>
      <c r="WBC63" s="26"/>
      <c r="WBD63" s="26"/>
      <c r="WBE63" s="26"/>
      <c r="WBF63" s="26"/>
      <c r="WBG63" s="26"/>
      <c r="WBH63" s="26"/>
      <c r="WBI63" s="26"/>
      <c r="WBJ63" s="26"/>
      <c r="WBK63" s="26"/>
      <c r="WBL63" s="26"/>
      <c r="WBM63" s="26"/>
      <c r="WBN63" s="26"/>
      <c r="WBO63" s="26"/>
      <c r="WBP63" s="26"/>
      <c r="WBQ63" s="26"/>
      <c r="WBR63" s="26"/>
      <c r="WBS63" s="26"/>
      <c r="WBT63" s="26"/>
      <c r="WBU63" s="26"/>
      <c r="WBV63" s="26"/>
      <c r="WBW63" s="26"/>
      <c r="WBX63" s="26"/>
      <c r="WBY63" s="26"/>
      <c r="WBZ63" s="26"/>
      <c r="WCA63" s="26"/>
      <c r="WCB63" s="26"/>
      <c r="WCC63" s="26"/>
      <c r="WCD63" s="26"/>
      <c r="WCE63" s="26"/>
      <c r="WCF63" s="26"/>
      <c r="WCG63" s="26"/>
      <c r="WCH63" s="26"/>
      <c r="WCI63" s="26"/>
      <c r="WCJ63" s="26"/>
      <c r="WCK63" s="26"/>
      <c r="WCL63" s="26"/>
      <c r="WCM63" s="26"/>
      <c r="WCN63" s="26"/>
      <c r="WCO63" s="26"/>
      <c r="WCP63" s="26"/>
      <c r="WCQ63" s="26"/>
      <c r="WCR63" s="26"/>
      <c r="WCS63" s="26"/>
      <c r="WCT63" s="26"/>
      <c r="WCU63" s="26"/>
      <c r="WCV63" s="26"/>
      <c r="WCW63" s="26"/>
      <c r="WCX63" s="26"/>
      <c r="WCY63" s="26"/>
      <c r="WCZ63" s="26"/>
      <c r="WDA63" s="26"/>
      <c r="WDB63" s="26"/>
      <c r="WDC63" s="26"/>
      <c r="WDD63" s="26"/>
      <c r="WDE63" s="26"/>
      <c r="WDF63" s="26"/>
      <c r="WDG63" s="26"/>
      <c r="WDH63" s="26"/>
      <c r="WDI63" s="26"/>
      <c r="WDJ63" s="26"/>
      <c r="WDK63" s="26"/>
      <c r="WDL63" s="26"/>
      <c r="WDM63" s="26"/>
      <c r="WDN63" s="26"/>
      <c r="WDO63" s="26"/>
      <c r="WDP63" s="26"/>
      <c r="WDQ63" s="26"/>
      <c r="WDR63" s="26"/>
      <c r="WDS63" s="26"/>
      <c r="WDT63" s="26"/>
      <c r="WDU63" s="26"/>
      <c r="WDV63" s="26"/>
      <c r="WDW63" s="26"/>
      <c r="WDX63" s="26"/>
      <c r="WDY63" s="26"/>
      <c r="WDZ63" s="26"/>
      <c r="WEA63" s="26"/>
      <c r="WEB63" s="26"/>
      <c r="WEC63" s="26"/>
      <c r="WED63" s="26"/>
      <c r="WEE63" s="26"/>
      <c r="WEF63" s="26"/>
      <c r="WEG63" s="26"/>
      <c r="WEH63" s="26"/>
      <c r="WEI63" s="26"/>
      <c r="WEJ63" s="26"/>
      <c r="WEK63" s="26"/>
      <c r="WEL63" s="26"/>
      <c r="WEM63" s="26"/>
      <c r="WEN63" s="26"/>
      <c r="WEO63" s="26"/>
      <c r="WEP63" s="26"/>
      <c r="WEQ63" s="26"/>
      <c r="WER63" s="26"/>
      <c r="WES63" s="26"/>
      <c r="WET63" s="26"/>
      <c r="WEU63" s="26"/>
      <c r="WEV63" s="26"/>
      <c r="WEW63" s="26"/>
      <c r="WEX63" s="26"/>
      <c r="WEY63" s="26"/>
      <c r="WEZ63" s="26"/>
      <c r="WFA63" s="26"/>
      <c r="WFB63" s="26"/>
      <c r="WFC63" s="26"/>
      <c r="WFD63" s="26"/>
      <c r="WFE63" s="26"/>
      <c r="WFF63" s="26"/>
      <c r="WFG63" s="26"/>
      <c r="WFH63" s="26"/>
      <c r="WFI63" s="26"/>
      <c r="WFJ63" s="26"/>
      <c r="WFK63" s="26"/>
      <c r="WFL63" s="26"/>
      <c r="WFM63" s="26"/>
      <c r="WFN63" s="26"/>
      <c r="WFO63" s="26"/>
      <c r="WFP63" s="26"/>
      <c r="WFQ63" s="26"/>
      <c r="WFR63" s="26"/>
      <c r="WFS63" s="26"/>
      <c r="WFT63" s="26"/>
      <c r="WFU63" s="26"/>
      <c r="WFV63" s="26"/>
      <c r="WFW63" s="26"/>
      <c r="WFX63" s="26"/>
      <c r="WFY63" s="26"/>
      <c r="WFZ63" s="26"/>
      <c r="WGA63" s="26"/>
      <c r="WGB63" s="26"/>
      <c r="WGC63" s="26"/>
      <c r="WGD63" s="26"/>
      <c r="WGE63" s="26"/>
      <c r="WGF63" s="26"/>
      <c r="WGG63" s="26"/>
      <c r="WGH63" s="26"/>
      <c r="WGI63" s="26"/>
      <c r="WGJ63" s="26"/>
      <c r="WGK63" s="26"/>
      <c r="WGL63" s="26"/>
      <c r="WGM63" s="26"/>
      <c r="WGN63" s="26"/>
      <c r="WGO63" s="26"/>
      <c r="WGP63" s="26"/>
      <c r="WGQ63" s="26"/>
      <c r="WGR63" s="26"/>
      <c r="WGS63" s="26"/>
      <c r="WGT63" s="26"/>
      <c r="WGU63" s="26"/>
      <c r="WGV63" s="26"/>
      <c r="WGW63" s="26"/>
      <c r="WGX63" s="26"/>
      <c r="WGY63" s="26"/>
      <c r="WGZ63" s="26"/>
      <c r="WHA63" s="26"/>
      <c r="WHB63" s="26"/>
      <c r="WHC63" s="26"/>
      <c r="WHD63" s="26"/>
      <c r="WHE63" s="26"/>
      <c r="WHF63" s="26"/>
      <c r="WHG63" s="26"/>
      <c r="WHH63" s="26"/>
      <c r="WHI63" s="26"/>
      <c r="WHJ63" s="26"/>
      <c r="WHK63" s="26"/>
      <c r="WHL63" s="26"/>
      <c r="WHM63" s="26"/>
      <c r="WHN63" s="26"/>
      <c r="WHO63" s="26"/>
      <c r="WHP63" s="26"/>
      <c r="WHQ63" s="26"/>
      <c r="WHR63" s="26"/>
      <c r="WHS63" s="26"/>
      <c r="WHT63" s="26"/>
      <c r="WHU63" s="26"/>
      <c r="WHV63" s="26"/>
      <c r="WHW63" s="26"/>
      <c r="WHX63" s="26"/>
      <c r="WHY63" s="26"/>
      <c r="WHZ63" s="26"/>
      <c r="WIA63" s="26"/>
      <c r="WIB63" s="26"/>
      <c r="WIC63" s="26"/>
      <c r="WID63" s="26"/>
      <c r="WIE63" s="26"/>
      <c r="WIF63" s="26"/>
      <c r="WIG63" s="26"/>
      <c r="WIH63" s="26"/>
      <c r="WII63" s="26"/>
      <c r="WIJ63" s="26"/>
      <c r="WIK63" s="26"/>
      <c r="WIL63" s="26"/>
      <c r="WIM63" s="26"/>
      <c r="WIN63" s="26"/>
      <c r="WIO63" s="26"/>
      <c r="WIP63" s="26"/>
      <c r="WIQ63" s="26"/>
      <c r="WIR63" s="26"/>
      <c r="WIS63" s="26"/>
      <c r="WIT63" s="26"/>
      <c r="WIU63" s="26"/>
      <c r="WIV63" s="26"/>
      <c r="WIW63" s="26"/>
      <c r="WIX63" s="26"/>
      <c r="WIY63" s="26"/>
      <c r="WIZ63" s="26"/>
      <c r="WJA63" s="26"/>
      <c r="WJB63" s="26"/>
      <c r="WJC63" s="26"/>
      <c r="WJD63" s="26"/>
      <c r="WJE63" s="26"/>
      <c r="WJF63" s="26"/>
      <c r="WJG63" s="26"/>
      <c r="WJH63" s="26"/>
      <c r="WJI63" s="26"/>
      <c r="WJJ63" s="26"/>
      <c r="WJK63" s="26"/>
      <c r="WJL63" s="26"/>
      <c r="WJM63" s="26"/>
      <c r="WJN63" s="26"/>
      <c r="WJO63" s="26"/>
      <c r="WJP63" s="26"/>
      <c r="WJQ63" s="26"/>
      <c r="WJR63" s="26"/>
      <c r="WJS63" s="26"/>
      <c r="WJT63" s="26"/>
      <c r="WJU63" s="26"/>
      <c r="WJV63" s="26"/>
      <c r="WJW63" s="26"/>
      <c r="WJX63" s="26"/>
      <c r="WJY63" s="26"/>
      <c r="WJZ63" s="26"/>
      <c r="WKA63" s="26"/>
      <c r="WKB63" s="26"/>
      <c r="WKC63" s="26"/>
      <c r="WKD63" s="26"/>
      <c r="WKE63" s="26"/>
      <c r="WKF63" s="26"/>
      <c r="WKG63" s="26"/>
      <c r="WKH63" s="26"/>
      <c r="WKI63" s="26"/>
      <c r="WKJ63" s="26"/>
      <c r="WKK63" s="26"/>
      <c r="WKL63" s="26"/>
      <c r="WKM63" s="26"/>
      <c r="WKN63" s="26"/>
      <c r="WKO63" s="26"/>
      <c r="WKP63" s="26"/>
      <c r="WKQ63" s="26"/>
      <c r="WKR63" s="26"/>
      <c r="WKS63" s="26"/>
      <c r="WKT63" s="26"/>
      <c r="WKU63" s="26"/>
      <c r="WKV63" s="26"/>
      <c r="WKW63" s="26"/>
      <c r="WKX63" s="26"/>
      <c r="WKY63" s="26"/>
      <c r="WKZ63" s="26"/>
      <c r="WLA63" s="26"/>
      <c r="WLB63" s="26"/>
      <c r="WLC63" s="26"/>
      <c r="WLD63" s="26"/>
      <c r="WLE63" s="26"/>
      <c r="WLF63" s="26"/>
      <c r="WLG63" s="26"/>
      <c r="WLH63" s="26"/>
      <c r="WLI63" s="26"/>
      <c r="WLJ63" s="26"/>
      <c r="WLK63" s="26"/>
      <c r="WLL63" s="26"/>
      <c r="WLM63" s="26"/>
      <c r="WLN63" s="26"/>
      <c r="WLO63" s="26"/>
      <c r="WLP63" s="26"/>
      <c r="WLQ63" s="26"/>
      <c r="WLR63" s="26"/>
      <c r="WLS63" s="26"/>
      <c r="WLT63" s="26"/>
      <c r="WLU63" s="26"/>
      <c r="WLV63" s="26"/>
      <c r="WLW63" s="26"/>
      <c r="WLX63" s="26"/>
      <c r="WLY63" s="26"/>
      <c r="WLZ63" s="26"/>
      <c r="WMA63" s="26"/>
      <c r="WMB63" s="26"/>
      <c r="WMC63" s="26"/>
      <c r="WMD63" s="26"/>
      <c r="WME63" s="26"/>
      <c r="WMF63" s="26"/>
      <c r="WMG63" s="26"/>
      <c r="WMH63" s="26"/>
      <c r="WMI63" s="26"/>
      <c r="WMJ63" s="26"/>
      <c r="WMK63" s="26"/>
      <c r="WML63" s="26"/>
      <c r="WMM63" s="26"/>
      <c r="WMN63" s="26"/>
      <c r="WMO63" s="26"/>
      <c r="WMP63" s="26"/>
      <c r="WMQ63" s="26"/>
      <c r="WMR63" s="26"/>
      <c r="WMS63" s="26"/>
      <c r="WMT63" s="26"/>
      <c r="WMU63" s="26"/>
      <c r="WMV63" s="26"/>
      <c r="WMW63" s="26"/>
      <c r="WMX63" s="26"/>
      <c r="WMY63" s="26"/>
      <c r="WMZ63" s="26"/>
      <c r="WNA63" s="26"/>
      <c r="WNB63" s="26"/>
      <c r="WNC63" s="26"/>
      <c r="WND63" s="26"/>
      <c r="WNE63" s="26"/>
      <c r="WNF63" s="26"/>
      <c r="WNG63" s="26"/>
      <c r="WNH63" s="26"/>
      <c r="WNI63" s="26"/>
      <c r="WNJ63" s="26"/>
      <c r="WNK63" s="26"/>
      <c r="WNL63" s="26"/>
      <c r="WNM63" s="26"/>
      <c r="WNN63" s="26"/>
      <c r="WNO63" s="26"/>
      <c r="WNP63" s="26"/>
      <c r="WNQ63" s="26"/>
      <c r="WNR63" s="26"/>
      <c r="WNS63" s="26"/>
      <c r="WNT63" s="26"/>
      <c r="WNU63" s="26"/>
      <c r="WNV63" s="26"/>
      <c r="WNW63" s="26"/>
      <c r="WNX63" s="26"/>
      <c r="WNY63" s="26"/>
      <c r="WNZ63" s="26"/>
      <c r="WOA63" s="26"/>
      <c r="WOB63" s="26"/>
      <c r="WOC63" s="26"/>
      <c r="WOD63" s="26"/>
      <c r="WOE63" s="26"/>
      <c r="WOF63" s="26"/>
      <c r="WOG63" s="26"/>
      <c r="WOH63" s="26"/>
      <c r="WOI63" s="26"/>
      <c r="WOJ63" s="26"/>
      <c r="WOK63" s="26"/>
      <c r="WOL63" s="26"/>
      <c r="WOM63" s="26"/>
      <c r="WON63" s="26"/>
      <c r="WOO63" s="26"/>
      <c r="WOP63" s="26"/>
      <c r="WOQ63" s="26"/>
      <c r="WOR63" s="26"/>
      <c r="WOS63" s="26"/>
      <c r="WOT63" s="26"/>
      <c r="WOU63" s="26"/>
      <c r="WOV63" s="26"/>
      <c r="WOW63" s="26"/>
      <c r="WOX63" s="26"/>
      <c r="WOY63" s="26"/>
      <c r="WOZ63" s="26"/>
      <c r="WPA63" s="26"/>
      <c r="WPB63" s="26"/>
      <c r="WPC63" s="26"/>
      <c r="WPD63" s="26"/>
      <c r="WPE63" s="26"/>
      <c r="WPF63" s="26"/>
      <c r="WPG63" s="26"/>
      <c r="WPH63" s="26"/>
      <c r="WPI63" s="26"/>
      <c r="WPJ63" s="26"/>
      <c r="WPK63" s="26"/>
      <c r="WPL63" s="26"/>
      <c r="WPM63" s="26"/>
      <c r="WPN63" s="26"/>
      <c r="WPO63" s="26"/>
      <c r="WPP63" s="26"/>
      <c r="WPQ63" s="26"/>
      <c r="WPR63" s="26"/>
      <c r="WPS63" s="26"/>
      <c r="WPT63" s="26"/>
      <c r="WPU63" s="26"/>
      <c r="WPV63" s="26"/>
      <c r="WPW63" s="26"/>
      <c r="WPX63" s="26"/>
      <c r="WPY63" s="26"/>
      <c r="WPZ63" s="26"/>
      <c r="WQA63" s="26"/>
      <c r="WQB63" s="26"/>
      <c r="WQC63" s="26"/>
      <c r="WQD63" s="26"/>
      <c r="WQE63" s="26"/>
      <c r="WQF63" s="26"/>
      <c r="WQG63" s="26"/>
      <c r="WQH63" s="26"/>
      <c r="WQI63" s="26"/>
      <c r="WQJ63" s="26"/>
      <c r="WQK63" s="26"/>
      <c r="WQL63" s="26"/>
      <c r="WQM63" s="26"/>
      <c r="WQN63" s="26"/>
      <c r="WQO63" s="26"/>
      <c r="WQP63" s="26"/>
      <c r="WQQ63" s="26"/>
      <c r="WQR63" s="26"/>
      <c r="WQS63" s="26"/>
      <c r="WQT63" s="26"/>
      <c r="WQU63" s="26"/>
      <c r="WQV63" s="26"/>
      <c r="WQW63" s="26"/>
      <c r="WQX63" s="26"/>
      <c r="WQY63" s="26"/>
      <c r="WQZ63" s="26"/>
      <c r="WRA63" s="26"/>
      <c r="WRB63" s="26"/>
      <c r="WRC63" s="26"/>
      <c r="WRD63" s="26"/>
      <c r="WRE63" s="26"/>
      <c r="WRF63" s="26"/>
      <c r="WRG63" s="26"/>
      <c r="WRH63" s="26"/>
      <c r="WRI63" s="26"/>
      <c r="WRJ63" s="26"/>
      <c r="WRK63" s="26"/>
      <c r="WRL63" s="26"/>
      <c r="WRM63" s="26"/>
      <c r="WRN63" s="26"/>
      <c r="WRO63" s="26"/>
      <c r="WRP63" s="26"/>
      <c r="WRQ63" s="26"/>
      <c r="WRR63" s="26"/>
      <c r="WRS63" s="26"/>
      <c r="WRT63" s="26"/>
      <c r="WRU63" s="26"/>
      <c r="WRV63" s="26"/>
      <c r="WRW63" s="26"/>
      <c r="WRX63" s="26"/>
      <c r="WRY63" s="26"/>
      <c r="WRZ63" s="26"/>
      <c r="WSA63" s="26"/>
      <c r="WSB63" s="26"/>
      <c r="WSC63" s="26"/>
      <c r="WSD63" s="26"/>
      <c r="WSE63" s="26"/>
      <c r="WSF63" s="26"/>
      <c r="WSG63" s="26"/>
      <c r="WSH63" s="26"/>
      <c r="WSI63" s="26"/>
      <c r="WSJ63" s="26"/>
      <c r="WSK63" s="26"/>
      <c r="WSL63" s="26"/>
      <c r="WSM63" s="26"/>
      <c r="WSN63" s="26"/>
      <c r="WSO63" s="26"/>
      <c r="WSP63" s="26"/>
      <c r="WSQ63" s="26"/>
      <c r="WSR63" s="26"/>
      <c r="WSS63" s="26"/>
      <c r="WST63" s="26"/>
      <c r="WSU63" s="26"/>
      <c r="WSV63" s="26"/>
      <c r="WSW63" s="26"/>
      <c r="WSX63" s="26"/>
      <c r="WSY63" s="26"/>
      <c r="WSZ63" s="26"/>
      <c r="WTA63" s="26"/>
      <c r="WTB63" s="26"/>
      <c r="WTC63" s="26"/>
      <c r="WTD63" s="26"/>
      <c r="WTE63" s="26"/>
      <c r="WTF63" s="26"/>
      <c r="WTG63" s="26"/>
      <c r="WTH63" s="26"/>
      <c r="WTI63" s="26"/>
      <c r="WTJ63" s="26"/>
      <c r="WTK63" s="26"/>
      <c r="WTL63" s="26"/>
      <c r="WTM63" s="26"/>
      <c r="WTN63" s="26"/>
      <c r="WTO63" s="26"/>
      <c r="WTP63" s="26"/>
      <c r="WTQ63" s="26"/>
      <c r="WTR63" s="26"/>
      <c r="WTS63" s="26"/>
      <c r="WTT63" s="26"/>
      <c r="WTU63" s="26"/>
      <c r="WTV63" s="26"/>
      <c r="WTW63" s="26"/>
      <c r="WTX63" s="26"/>
      <c r="WTY63" s="26"/>
      <c r="WTZ63" s="26"/>
      <c r="WUA63" s="26"/>
      <c r="WUB63" s="26"/>
      <c r="WUC63" s="26"/>
      <c r="WUD63" s="26"/>
      <c r="WUE63" s="26"/>
      <c r="WUF63" s="26"/>
      <c r="WUG63" s="26"/>
      <c r="WUH63" s="26"/>
      <c r="WUI63" s="26"/>
      <c r="WUJ63" s="26"/>
      <c r="WUK63" s="26"/>
      <c r="WUL63" s="26"/>
      <c r="WUM63" s="26"/>
      <c r="WUN63" s="26"/>
      <c r="WUO63" s="26"/>
      <c r="WUP63" s="26"/>
      <c r="WUQ63" s="26"/>
      <c r="WUR63" s="26"/>
      <c r="WUS63" s="26"/>
      <c r="WUT63" s="26"/>
      <c r="WUU63" s="26"/>
      <c r="WUV63" s="26"/>
      <c r="WUW63" s="26"/>
      <c r="WUX63" s="26"/>
      <c r="WUY63" s="26"/>
      <c r="WUZ63" s="26"/>
      <c r="WVA63" s="26"/>
      <c r="WVB63" s="26"/>
      <c r="WVC63" s="26"/>
      <c r="WVD63" s="26"/>
      <c r="WVE63" s="26"/>
      <c r="WVF63" s="26"/>
      <c r="WVG63" s="26"/>
      <c r="WVH63" s="26"/>
      <c r="WVI63" s="26"/>
      <c r="WVJ63" s="26"/>
      <c r="WVK63" s="26"/>
      <c r="WVL63" s="26"/>
      <c r="WVM63" s="26"/>
      <c r="WVN63" s="26"/>
      <c r="WVO63" s="26"/>
      <c r="WVP63" s="26"/>
      <c r="WVQ63" s="26"/>
      <c r="WVR63" s="26"/>
      <c r="WVS63" s="26"/>
      <c r="WVT63" s="26"/>
      <c r="WVU63" s="26"/>
      <c r="WVV63" s="26"/>
      <c r="WVW63" s="26"/>
      <c r="WVX63" s="26"/>
      <c r="WVY63" s="26"/>
      <c r="WVZ63" s="26"/>
      <c r="WWA63" s="26"/>
      <c r="WWB63" s="26"/>
      <c r="WWC63" s="26"/>
      <c r="WWD63" s="26"/>
      <c r="WWE63" s="26"/>
      <c r="WWF63" s="26"/>
      <c r="WWG63" s="26"/>
      <c r="WWH63" s="26"/>
      <c r="WWI63" s="26"/>
      <c r="WWJ63" s="26"/>
      <c r="WWK63" s="26"/>
      <c r="WWL63" s="26"/>
      <c r="WWM63" s="26"/>
      <c r="WWN63" s="26"/>
      <c r="WWO63" s="26"/>
      <c r="WWP63" s="26"/>
      <c r="WWQ63" s="26"/>
      <c r="WWR63" s="26"/>
      <c r="WWS63" s="26"/>
      <c r="WWT63" s="26"/>
      <c r="WWU63" s="26"/>
      <c r="WWV63" s="26"/>
      <c r="WWW63" s="26"/>
      <c r="WWX63" s="26"/>
      <c r="WWY63" s="26"/>
      <c r="WWZ63" s="26"/>
      <c r="WXA63" s="26"/>
      <c r="WXB63" s="26"/>
      <c r="WXC63" s="26"/>
      <c r="WXD63" s="26"/>
      <c r="WXE63" s="26"/>
      <c r="WXF63" s="26"/>
      <c r="WXG63" s="26"/>
      <c r="WXH63" s="26"/>
      <c r="WXI63" s="26"/>
      <c r="WXJ63" s="26"/>
      <c r="WXK63" s="26"/>
      <c r="WXL63" s="26"/>
      <c r="WXM63" s="26"/>
      <c r="WXN63" s="26"/>
      <c r="WXO63" s="26"/>
      <c r="WXP63" s="26"/>
      <c r="WXQ63" s="26"/>
      <c r="WXR63" s="26"/>
      <c r="WXS63" s="26"/>
      <c r="WXT63" s="26"/>
      <c r="WXU63" s="26"/>
      <c r="WXV63" s="26"/>
      <c r="WXW63" s="26"/>
      <c r="WXX63" s="26"/>
      <c r="WXY63" s="26"/>
      <c r="WXZ63" s="26"/>
      <c r="WYA63" s="26"/>
      <c r="WYB63" s="26"/>
      <c r="WYC63" s="26"/>
      <c r="WYD63" s="26"/>
      <c r="WYE63" s="26"/>
      <c r="WYF63" s="26"/>
      <c r="WYG63" s="26"/>
      <c r="WYH63" s="26"/>
      <c r="WYI63" s="26"/>
      <c r="WYJ63" s="26"/>
      <c r="WYK63" s="26"/>
      <c r="WYL63" s="26"/>
      <c r="WYM63" s="26"/>
      <c r="WYN63" s="26"/>
      <c r="WYO63" s="26"/>
      <c r="WYP63" s="26"/>
      <c r="WYQ63" s="26"/>
      <c r="WYR63" s="26"/>
      <c r="WYS63" s="26"/>
      <c r="WYT63" s="26"/>
      <c r="WYU63" s="26"/>
      <c r="WYV63" s="26"/>
      <c r="WYW63" s="26"/>
      <c r="WYX63" s="26"/>
      <c r="WYY63" s="26"/>
      <c r="WYZ63" s="26"/>
      <c r="WZA63" s="26"/>
      <c r="WZB63" s="26"/>
      <c r="WZC63" s="26"/>
      <c r="WZD63" s="26"/>
      <c r="WZE63" s="26"/>
      <c r="WZF63" s="26"/>
      <c r="WZG63" s="26"/>
      <c r="WZH63" s="26"/>
      <c r="WZI63" s="26"/>
      <c r="WZJ63" s="26"/>
      <c r="WZK63" s="26"/>
      <c r="WZL63" s="26"/>
      <c r="WZM63" s="26"/>
      <c r="WZN63" s="26"/>
      <c r="WZO63" s="26"/>
      <c r="WZP63" s="26"/>
      <c r="WZQ63" s="26"/>
      <c r="WZR63" s="26"/>
      <c r="WZS63" s="26"/>
      <c r="WZT63" s="26"/>
      <c r="WZU63" s="26"/>
      <c r="WZV63" s="26"/>
      <c r="WZW63" s="26"/>
      <c r="WZX63" s="26"/>
      <c r="WZY63" s="26"/>
      <c r="WZZ63" s="26"/>
      <c r="XAA63" s="26"/>
      <c r="XAB63" s="26"/>
      <c r="XAC63" s="26"/>
      <c r="XAD63" s="26"/>
      <c r="XAE63" s="26"/>
      <c r="XAF63" s="26"/>
      <c r="XAG63" s="26"/>
      <c r="XAH63" s="26"/>
      <c r="XAI63" s="26"/>
      <c r="XAJ63" s="26"/>
      <c r="XAK63" s="26"/>
      <c r="XAL63" s="26"/>
      <c r="XAM63" s="26"/>
      <c r="XAN63" s="26"/>
      <c r="XAO63" s="26"/>
      <c r="XAP63" s="26"/>
      <c r="XAQ63" s="26"/>
      <c r="XAR63" s="26"/>
      <c r="XAS63" s="26"/>
      <c r="XAT63" s="26"/>
      <c r="XAU63" s="26"/>
      <c r="XAV63" s="26"/>
      <c r="XAW63" s="26"/>
      <c r="XAX63" s="26"/>
      <c r="XAY63" s="26"/>
      <c r="XAZ63" s="26"/>
      <c r="XBA63" s="26"/>
      <c r="XBB63" s="26"/>
      <c r="XBC63" s="26"/>
      <c r="XBD63" s="26"/>
      <c r="XBE63" s="26"/>
      <c r="XBF63" s="26"/>
      <c r="XBG63" s="26"/>
      <c r="XBH63" s="26"/>
      <c r="XBI63" s="26"/>
      <c r="XBJ63" s="26"/>
      <c r="XBK63" s="26"/>
      <c r="XBL63" s="26"/>
      <c r="XBM63" s="26"/>
      <c r="XBN63" s="26"/>
      <c r="XBO63" s="26"/>
      <c r="XBP63" s="26"/>
      <c r="XBQ63" s="26"/>
      <c r="XBR63" s="26"/>
      <c r="XBS63" s="26"/>
      <c r="XBT63" s="26"/>
      <c r="XBU63" s="26"/>
      <c r="XBV63" s="26"/>
      <c r="XBW63" s="26"/>
      <c r="XBX63" s="26"/>
      <c r="XBY63" s="26"/>
      <c r="XBZ63" s="26"/>
      <c r="XCA63" s="26"/>
      <c r="XCB63" s="26"/>
      <c r="XCC63" s="26"/>
      <c r="XCD63" s="26"/>
      <c r="XCE63" s="26"/>
      <c r="XCF63" s="26"/>
      <c r="XCG63" s="26"/>
      <c r="XCH63" s="26"/>
      <c r="XCI63" s="26"/>
      <c r="XCJ63" s="26"/>
      <c r="XCK63" s="26"/>
      <c r="XCL63" s="26"/>
      <c r="XCM63" s="26"/>
      <c r="XCN63" s="26"/>
      <c r="XCO63" s="26"/>
      <c r="XCP63" s="26"/>
      <c r="XCQ63" s="26"/>
      <c r="XCR63" s="26"/>
      <c r="XCS63" s="26"/>
      <c r="XCT63" s="26"/>
      <c r="XCU63" s="26"/>
      <c r="XCV63" s="26"/>
      <c r="XCW63" s="26"/>
      <c r="XCX63" s="26"/>
      <c r="XCY63" s="26"/>
      <c r="XCZ63" s="26"/>
      <c r="XDA63" s="26"/>
      <c r="XDB63" s="26"/>
      <c r="XDC63" s="26"/>
      <c r="XDD63" s="26"/>
      <c r="XDE63" s="26"/>
      <c r="XDF63" s="26"/>
      <c r="XDG63" s="26"/>
      <c r="XDH63" s="26"/>
      <c r="XDI63" s="26"/>
      <c r="XDJ63" s="26"/>
      <c r="XDK63" s="26"/>
      <c r="XDL63" s="26"/>
      <c r="XDM63" s="26"/>
      <c r="XDN63" s="26"/>
      <c r="XDO63" s="26"/>
      <c r="XDP63" s="26"/>
      <c r="XDQ63" s="26"/>
      <c r="XDR63" s="26"/>
      <c r="XDS63" s="26"/>
      <c r="XDT63" s="26"/>
      <c r="XDU63" s="26"/>
      <c r="XDV63" s="26"/>
      <c r="XDW63" s="26"/>
      <c r="XDX63" s="26"/>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c r="XEX63" s="26"/>
      <c r="XEY63" s="26"/>
    </row>
    <row r="64" spans="1:16379" s="26" customFormat="1" ht="76.5" customHeight="1">
      <c r="A64" s="111" t="s">
        <v>468</v>
      </c>
      <c r="B64" s="45" t="s">
        <v>2089</v>
      </c>
      <c r="C64" s="45" t="s">
        <v>88</v>
      </c>
      <c r="D64" s="45" t="s">
        <v>2279</v>
      </c>
      <c r="E64" s="137" t="s">
        <v>1944</v>
      </c>
      <c r="F64" s="52" t="s">
        <v>2588</v>
      </c>
      <c r="G64" s="52" t="s">
        <v>3272</v>
      </c>
      <c r="H64" s="132" t="s">
        <v>1517</v>
      </c>
      <c r="I64" s="37" t="s">
        <v>1875</v>
      </c>
      <c r="J64" s="37" t="s">
        <v>1878</v>
      </c>
      <c r="K64" s="37" t="s">
        <v>1873</v>
      </c>
      <c r="L64" s="37" t="s">
        <v>1880</v>
      </c>
      <c r="M64" s="37" t="s">
        <v>314</v>
      </c>
      <c r="N64" s="37" t="s">
        <v>1</v>
      </c>
      <c r="O64" s="36">
        <f>COUNTIF(Table487[[#This Row],[CMMI Comprehensive Primary Care Plus (CPC+)
Version Date: CY 2021]:[CMS Medicare Hospital Compare
Version Date: January 2021]],"*yes*")</f>
        <v>3</v>
      </c>
      <c r="P64" s="150"/>
      <c r="Q64" s="150"/>
      <c r="R64" s="150"/>
      <c r="S64" s="150" t="s">
        <v>3880</v>
      </c>
      <c r="T64" s="37"/>
      <c r="U64" s="150"/>
      <c r="V64" s="150"/>
      <c r="W64" s="150" t="s">
        <v>1</v>
      </c>
      <c r="X64" s="150" t="s">
        <v>3881</v>
      </c>
      <c r="Y64" s="150"/>
      <c r="Z64" s="150"/>
      <c r="AA64" s="150"/>
      <c r="AB64" s="37"/>
      <c r="AC64" s="150"/>
      <c r="AD64" s="150"/>
      <c r="AE64" s="37"/>
      <c r="AF64" s="150"/>
      <c r="AG64" s="150"/>
      <c r="AH64" s="37"/>
      <c r="AI64" s="150"/>
      <c r="AJ64" s="150"/>
      <c r="AK64" s="37"/>
    </row>
    <row r="65" spans="1:37" s="26" customFormat="1" ht="76.5" customHeight="1">
      <c r="A65" s="133" t="s">
        <v>631</v>
      </c>
      <c r="B65" s="45" t="s">
        <v>2090</v>
      </c>
      <c r="C65" s="45" t="s">
        <v>50</v>
      </c>
      <c r="D65" s="47" t="s">
        <v>2279</v>
      </c>
      <c r="E65" s="137" t="s">
        <v>1944</v>
      </c>
      <c r="F65" s="52" t="s">
        <v>2602</v>
      </c>
      <c r="G65" s="52" t="s">
        <v>3273</v>
      </c>
      <c r="H65" s="132" t="s">
        <v>1518</v>
      </c>
      <c r="I65" s="37" t="s">
        <v>1875</v>
      </c>
      <c r="J65" s="37" t="s">
        <v>1878</v>
      </c>
      <c r="K65" s="37" t="s">
        <v>1873</v>
      </c>
      <c r="L65" s="37" t="s">
        <v>1880</v>
      </c>
      <c r="M65" s="37" t="s">
        <v>314</v>
      </c>
      <c r="N65" s="37" t="s">
        <v>1</v>
      </c>
      <c r="O65" s="36">
        <f>COUNTIF(Table487[[#This Row],[CMMI Comprehensive Primary Care Plus (CPC+)
Version Date: CY 2021]:[CMS Medicare Hospital Compare
Version Date: January 2021]],"*yes*")</f>
        <v>3</v>
      </c>
      <c r="P65" s="150"/>
      <c r="Q65" s="150"/>
      <c r="R65" s="150"/>
      <c r="S65" s="150" t="s">
        <v>3882</v>
      </c>
      <c r="T65" s="37"/>
      <c r="U65" s="150"/>
      <c r="V65" s="150"/>
      <c r="W65" s="150" t="s">
        <v>1</v>
      </c>
      <c r="X65" s="150" t="s">
        <v>3883</v>
      </c>
      <c r="Y65" s="150"/>
      <c r="Z65" s="150"/>
      <c r="AA65" s="150"/>
      <c r="AB65" s="37"/>
      <c r="AC65" s="150"/>
      <c r="AD65" s="150"/>
      <c r="AE65" s="37"/>
      <c r="AF65" s="150"/>
      <c r="AG65" s="150"/>
      <c r="AH65" s="37"/>
      <c r="AI65" s="150"/>
      <c r="AJ65" s="150"/>
      <c r="AK65" s="37"/>
    </row>
    <row r="66" spans="1:37" s="26" customFormat="1" ht="76.5" customHeight="1">
      <c r="A66" s="133" t="s">
        <v>632</v>
      </c>
      <c r="B66" s="45" t="s">
        <v>2091</v>
      </c>
      <c r="C66" s="45" t="s">
        <v>94</v>
      </c>
      <c r="D66" s="45" t="s">
        <v>2279</v>
      </c>
      <c r="E66" s="137" t="s">
        <v>1944</v>
      </c>
      <c r="F66" s="48" t="s">
        <v>2613</v>
      </c>
      <c r="G66" s="48" t="s">
        <v>3274</v>
      </c>
      <c r="H66" s="132" t="s">
        <v>3275</v>
      </c>
      <c r="I66" s="37" t="s">
        <v>1875</v>
      </c>
      <c r="J66" s="37" t="s">
        <v>1891</v>
      </c>
      <c r="K66" s="37" t="s">
        <v>1873</v>
      </c>
      <c r="L66" s="37" t="s">
        <v>1880</v>
      </c>
      <c r="M66" s="37" t="s">
        <v>1746</v>
      </c>
      <c r="N66" s="37"/>
      <c r="O66" s="36">
        <f>COUNTIF(Table487[[#This Row],[CMMI Comprehensive Primary Care Plus (CPC+)
Version Date: CY 2021]:[CMS Medicare Hospital Compare
Version Date: January 2021]],"*yes*")</f>
        <v>2</v>
      </c>
      <c r="P66" s="150"/>
      <c r="Q66" s="150"/>
      <c r="R66" s="150"/>
      <c r="S66" s="150" t="s">
        <v>3884</v>
      </c>
      <c r="T66" s="37"/>
      <c r="U66" s="150"/>
      <c r="V66" s="150"/>
      <c r="W66" s="150" t="s">
        <v>1</v>
      </c>
      <c r="X66" s="150"/>
      <c r="Y66" s="150"/>
      <c r="Z66" s="150"/>
      <c r="AA66" s="190"/>
      <c r="AB66" s="37"/>
      <c r="AC66" s="150"/>
      <c r="AD66" s="150"/>
      <c r="AE66" s="37"/>
      <c r="AF66" s="150"/>
      <c r="AG66" s="150"/>
      <c r="AH66" s="186"/>
      <c r="AI66" s="150"/>
      <c r="AJ66" s="150"/>
      <c r="AK66" s="37"/>
    </row>
    <row r="67" spans="1:37" s="26" customFormat="1" ht="76.5" customHeight="1">
      <c r="A67" s="133" t="s">
        <v>469</v>
      </c>
      <c r="B67" s="45" t="s">
        <v>727</v>
      </c>
      <c r="C67" s="45" t="s">
        <v>1002</v>
      </c>
      <c r="D67" s="47" t="s">
        <v>2279</v>
      </c>
      <c r="E67" s="137" t="s">
        <v>1935</v>
      </c>
      <c r="F67" s="48" t="s">
        <v>2452</v>
      </c>
      <c r="G67" s="48"/>
      <c r="H67" s="132" t="s">
        <v>1498</v>
      </c>
      <c r="I67" s="37" t="s">
        <v>1875</v>
      </c>
      <c r="J67" s="37" t="s">
        <v>1891</v>
      </c>
      <c r="K67" s="37" t="s">
        <v>1873</v>
      </c>
      <c r="L67" s="37" t="s">
        <v>1880</v>
      </c>
      <c r="M67" s="37" t="s">
        <v>1746</v>
      </c>
      <c r="N67" s="37"/>
      <c r="O67" s="36">
        <f>COUNTIF(Table487[[#This Row],[CMMI Comprehensive Primary Care Plus (CPC+)
Version Date: CY 2021]:[CMS Medicare Hospital Compare
Version Date: January 2021]],"*yes*")</f>
        <v>1</v>
      </c>
      <c r="P67" s="150"/>
      <c r="Q67" s="150"/>
      <c r="R67" s="150"/>
      <c r="S67" s="150"/>
      <c r="T67" s="37"/>
      <c r="U67" s="150"/>
      <c r="V67" s="150"/>
      <c r="W67" s="150" t="s">
        <v>1</v>
      </c>
      <c r="X67" s="150"/>
      <c r="Y67" s="150"/>
      <c r="Z67" s="150"/>
      <c r="AA67" s="150"/>
      <c r="AB67" s="37"/>
      <c r="AC67" s="150"/>
      <c r="AD67" s="150"/>
      <c r="AE67" s="37"/>
      <c r="AF67" s="150"/>
      <c r="AG67" s="150"/>
      <c r="AH67" s="37"/>
      <c r="AI67" s="150"/>
      <c r="AJ67" s="150"/>
      <c r="AK67" s="37"/>
    </row>
    <row r="68" spans="1:37" s="26" customFormat="1" ht="76.5" customHeight="1">
      <c r="A68" s="111" t="s">
        <v>470</v>
      </c>
      <c r="B68" s="45" t="s">
        <v>1593</v>
      </c>
      <c r="C68" s="45" t="s">
        <v>96</v>
      </c>
      <c r="D68" s="45" t="s">
        <v>2279</v>
      </c>
      <c r="E68" s="137" t="s">
        <v>1944</v>
      </c>
      <c r="F68" s="49" t="s">
        <v>2626</v>
      </c>
      <c r="G68" s="49" t="s">
        <v>3276</v>
      </c>
      <c r="H68" s="132" t="s">
        <v>3277</v>
      </c>
      <c r="I68" s="37" t="s">
        <v>1875</v>
      </c>
      <c r="J68" s="37" t="s">
        <v>1887</v>
      </c>
      <c r="K68" s="37" t="s">
        <v>1873</v>
      </c>
      <c r="L68" s="37" t="s">
        <v>1880</v>
      </c>
      <c r="M68" s="37" t="s">
        <v>1746</v>
      </c>
      <c r="N68" s="37" t="s">
        <v>1</v>
      </c>
      <c r="O68" s="36">
        <f>COUNTIF(Table487[[#This Row],[CMMI Comprehensive Primary Care Plus (CPC+)
Version Date: CY 2021]:[CMS Medicare Hospital Compare
Version Date: January 2021]],"*yes*")</f>
        <v>0</v>
      </c>
      <c r="P68" s="150"/>
      <c r="Q68" s="150"/>
      <c r="R68" s="150"/>
      <c r="S68" s="150"/>
      <c r="T68" s="37"/>
      <c r="U68" s="150"/>
      <c r="V68" s="150"/>
      <c r="W68" s="150"/>
      <c r="X68" s="150"/>
      <c r="Y68" s="150"/>
      <c r="Z68" s="150"/>
      <c r="AA68" s="150"/>
      <c r="AB68" s="37"/>
      <c r="AC68" s="150"/>
      <c r="AD68" s="150"/>
      <c r="AE68" s="150"/>
      <c r="AF68" s="150"/>
      <c r="AG68" s="150"/>
      <c r="AH68" s="37"/>
      <c r="AI68" s="150"/>
      <c r="AJ68" s="150" t="s">
        <v>1824</v>
      </c>
      <c r="AK68" s="37"/>
    </row>
    <row r="69" spans="1:37" s="26" customFormat="1" ht="76.5" customHeight="1">
      <c r="A69" s="111" t="s">
        <v>471</v>
      </c>
      <c r="B69" s="45" t="s">
        <v>1594</v>
      </c>
      <c r="C69" s="45" t="s">
        <v>93</v>
      </c>
      <c r="D69" s="45" t="s">
        <v>2279</v>
      </c>
      <c r="E69" s="137" t="s">
        <v>1944</v>
      </c>
      <c r="F69" s="48" t="s">
        <v>2640</v>
      </c>
      <c r="G69" s="48" t="s">
        <v>3278</v>
      </c>
      <c r="H69" s="132" t="s">
        <v>1520</v>
      </c>
      <c r="I69" s="37" t="s">
        <v>1875</v>
      </c>
      <c r="J69" s="37" t="s">
        <v>1887</v>
      </c>
      <c r="K69" s="37" t="s">
        <v>1873</v>
      </c>
      <c r="L69" s="37" t="s">
        <v>1880</v>
      </c>
      <c r="M69" s="37" t="s">
        <v>1746</v>
      </c>
      <c r="N69" s="37" t="s">
        <v>1</v>
      </c>
      <c r="O69" s="36">
        <f>COUNTIF(Table487[[#This Row],[CMMI Comprehensive Primary Care Plus (CPC+)
Version Date: CY 2021]:[CMS Medicare Hospital Compare
Version Date: January 2021]],"*yes*")</f>
        <v>2</v>
      </c>
      <c r="P69" s="150"/>
      <c r="Q69" s="150"/>
      <c r="R69" s="150"/>
      <c r="S69" s="150" t="s">
        <v>3885</v>
      </c>
      <c r="T69" s="37"/>
      <c r="U69" s="150"/>
      <c r="V69" s="150"/>
      <c r="W69" s="150" t="s">
        <v>1</v>
      </c>
      <c r="X69" s="150"/>
      <c r="Y69" s="150"/>
      <c r="Z69" s="150"/>
      <c r="AA69" s="150"/>
      <c r="AB69" s="37"/>
      <c r="AC69" s="150"/>
      <c r="AD69" s="150"/>
      <c r="AE69" s="37"/>
      <c r="AF69" s="150"/>
      <c r="AG69" s="150"/>
      <c r="AH69" s="37"/>
      <c r="AI69" s="150" t="s">
        <v>1</v>
      </c>
      <c r="AJ69" s="150" t="s">
        <v>1825</v>
      </c>
      <c r="AK69" s="37" t="s">
        <v>1</v>
      </c>
    </row>
    <row r="70" spans="1:37" s="26" customFormat="1" ht="76.5" customHeight="1">
      <c r="A70" s="111" t="s">
        <v>472</v>
      </c>
      <c r="B70" s="45" t="s">
        <v>728</v>
      </c>
      <c r="C70" s="45" t="s">
        <v>1003</v>
      </c>
      <c r="D70" s="45" t="s">
        <v>2271</v>
      </c>
      <c r="E70" s="137" t="s">
        <v>1944</v>
      </c>
      <c r="F70" s="49"/>
      <c r="G70" s="49"/>
      <c r="H70" s="132" t="s">
        <v>729</v>
      </c>
      <c r="I70" s="37" t="s">
        <v>1889</v>
      </c>
      <c r="J70" s="37" t="s">
        <v>1893</v>
      </c>
      <c r="K70" s="37" t="s">
        <v>1873</v>
      </c>
      <c r="L70" s="37" t="s">
        <v>1880</v>
      </c>
      <c r="M70" s="37" t="s">
        <v>314</v>
      </c>
      <c r="N70" s="37" t="s">
        <v>1</v>
      </c>
      <c r="O70" s="36">
        <f>COUNTIF(Table487[[#This Row],[CMMI Comprehensive Primary Care Plus (CPC+)
Version Date: CY 2021]:[CMS Medicare Hospital Compare
Version Date: January 2021]],"*yes*")</f>
        <v>0</v>
      </c>
      <c r="P70" s="150"/>
      <c r="Q70" s="150"/>
      <c r="R70" s="150"/>
      <c r="S70" s="150"/>
      <c r="T70" s="37"/>
      <c r="U70" s="150"/>
      <c r="V70" s="150"/>
      <c r="W70" s="150"/>
      <c r="X70" s="150"/>
      <c r="Y70" s="150"/>
      <c r="Z70" s="150"/>
      <c r="AA70" s="150"/>
      <c r="AB70" s="37"/>
      <c r="AC70" s="150"/>
      <c r="AD70" s="150"/>
      <c r="AE70" s="37"/>
      <c r="AF70" s="150"/>
      <c r="AG70" s="150"/>
      <c r="AH70" s="37"/>
      <c r="AI70" s="150"/>
      <c r="AJ70" s="150"/>
      <c r="AK70" s="37" t="s">
        <v>1</v>
      </c>
    </row>
    <row r="71" spans="1:37" s="26" customFormat="1" ht="76.5" customHeight="1">
      <c r="A71" s="133" t="s">
        <v>332</v>
      </c>
      <c r="B71" s="45" t="s">
        <v>730</v>
      </c>
      <c r="C71" s="45" t="s">
        <v>1004</v>
      </c>
      <c r="D71" s="47" t="s">
        <v>2279</v>
      </c>
      <c r="E71" s="137" t="s">
        <v>1957</v>
      </c>
      <c r="F71" s="48" t="s">
        <v>2462</v>
      </c>
      <c r="G71" s="48"/>
      <c r="H71" s="132" t="s">
        <v>731</v>
      </c>
      <c r="I71" s="37" t="s">
        <v>1875</v>
      </c>
      <c r="J71" s="37" t="s">
        <v>1884</v>
      </c>
      <c r="K71" s="37" t="s">
        <v>1873</v>
      </c>
      <c r="L71" s="37" t="s">
        <v>1880</v>
      </c>
      <c r="M71" s="37" t="s">
        <v>1746</v>
      </c>
      <c r="N71" s="37"/>
      <c r="O71" s="36">
        <f>COUNTIF(Table487[[#This Row],[CMMI Comprehensive Primary Care Plus (CPC+)
Version Date: CY 2021]:[CMS Medicare Hospital Compare
Version Date: January 2021]],"*yes*")</f>
        <v>0</v>
      </c>
      <c r="P71" s="150"/>
      <c r="Q71" s="150"/>
      <c r="R71" s="150"/>
      <c r="S71" s="150"/>
      <c r="T71" s="37"/>
      <c r="U71" s="150"/>
      <c r="V71" s="150"/>
      <c r="W71" s="150"/>
      <c r="X71" s="150"/>
      <c r="Y71" s="150"/>
      <c r="Z71" s="150"/>
      <c r="AA71" s="150"/>
      <c r="AB71" s="37"/>
      <c r="AC71" s="150"/>
      <c r="AD71" s="150"/>
      <c r="AE71" s="37"/>
      <c r="AF71" s="150"/>
      <c r="AG71" s="150"/>
      <c r="AH71" s="37"/>
      <c r="AI71" s="150" t="s">
        <v>1</v>
      </c>
      <c r="AJ71" s="150" t="s">
        <v>1827</v>
      </c>
      <c r="AK71" s="37" t="s">
        <v>1</v>
      </c>
    </row>
    <row r="72" spans="1:37" s="26" customFormat="1" ht="76.5" customHeight="1">
      <c r="A72" s="133" t="s">
        <v>473</v>
      </c>
      <c r="B72" s="45" t="s">
        <v>2236</v>
      </c>
      <c r="C72" s="45" t="s">
        <v>10</v>
      </c>
      <c r="D72" s="46" t="s">
        <v>2279</v>
      </c>
      <c r="E72" s="137" t="s">
        <v>1960</v>
      </c>
      <c r="F72" s="52" t="s">
        <v>2646</v>
      </c>
      <c r="G72" s="52"/>
      <c r="H72" s="132" t="s">
        <v>2647</v>
      </c>
      <c r="I72" s="37" t="s">
        <v>1928</v>
      </c>
      <c r="J72" s="37" t="s">
        <v>1890</v>
      </c>
      <c r="K72" s="37" t="s">
        <v>1873</v>
      </c>
      <c r="L72" s="37" t="s">
        <v>1880</v>
      </c>
      <c r="M72" s="37" t="s">
        <v>1746</v>
      </c>
      <c r="N72" s="37"/>
      <c r="O72" s="36">
        <f>COUNTIF(Table487[[#This Row],[CMMI Comprehensive Primary Care Plus (CPC+)
Version Date: CY 2021]:[CMS Medicare Hospital Compare
Version Date: January 2021]],"*yes*")</f>
        <v>2</v>
      </c>
      <c r="P72" s="150"/>
      <c r="Q72" s="150"/>
      <c r="R72" s="150"/>
      <c r="S72" s="150"/>
      <c r="T72" s="37"/>
      <c r="U72" s="150" t="s">
        <v>2170</v>
      </c>
      <c r="V72" s="150"/>
      <c r="W72" s="150"/>
      <c r="X72" s="150" t="s">
        <v>3886</v>
      </c>
      <c r="Y72" s="150"/>
      <c r="Z72" s="150"/>
      <c r="AA72" s="150"/>
      <c r="AB72" s="37"/>
      <c r="AC72" s="150"/>
      <c r="AD72" s="150"/>
      <c r="AE72" s="37"/>
      <c r="AF72" s="150"/>
      <c r="AG72" s="150"/>
      <c r="AH72" s="37"/>
      <c r="AI72" s="150"/>
      <c r="AJ72" s="150"/>
      <c r="AK72" s="37"/>
    </row>
    <row r="73" spans="1:37" s="26" customFormat="1" ht="76.5" customHeight="1">
      <c r="A73" s="111" t="s">
        <v>633</v>
      </c>
      <c r="B73" s="45" t="s">
        <v>845</v>
      </c>
      <c r="C73" s="45" t="s">
        <v>3279</v>
      </c>
      <c r="D73" s="45" t="s">
        <v>2271</v>
      </c>
      <c r="E73" s="137" t="s">
        <v>1960</v>
      </c>
      <c r="F73" s="52" t="s">
        <v>2460</v>
      </c>
      <c r="G73" s="52"/>
      <c r="H73" s="132" t="s">
        <v>846</v>
      </c>
      <c r="I73" s="37" t="s">
        <v>1875</v>
      </c>
      <c r="J73" s="37" t="s">
        <v>1919</v>
      </c>
      <c r="K73" s="37" t="s">
        <v>1873</v>
      </c>
      <c r="L73" s="37" t="s">
        <v>1885</v>
      </c>
      <c r="M73" s="37" t="s">
        <v>314</v>
      </c>
      <c r="N73" s="37"/>
      <c r="O73" s="36">
        <f>COUNTIF(Table487[[#This Row],[CMMI Comprehensive Primary Care Plus (CPC+)
Version Date: CY 2021]:[CMS Medicare Hospital Compare
Version Date: January 2021]],"*yes*")</f>
        <v>1</v>
      </c>
      <c r="P73" s="150"/>
      <c r="Q73" s="150"/>
      <c r="R73" s="150"/>
      <c r="S73" s="150"/>
      <c r="T73" s="37"/>
      <c r="U73" s="150"/>
      <c r="V73" s="150"/>
      <c r="W73" s="150" t="s">
        <v>1</v>
      </c>
      <c r="X73" s="150"/>
      <c r="Y73" s="150"/>
      <c r="Z73" s="150"/>
      <c r="AA73" s="150"/>
      <c r="AB73" s="37"/>
      <c r="AC73" s="150"/>
      <c r="AD73" s="150"/>
      <c r="AE73" s="37"/>
      <c r="AF73" s="150"/>
      <c r="AG73" s="150"/>
      <c r="AH73" s="37"/>
      <c r="AI73" s="150"/>
      <c r="AJ73" s="150"/>
      <c r="AK73" s="37"/>
    </row>
    <row r="74" spans="1:37" s="26" customFormat="1" ht="76.5" customHeight="1">
      <c r="A74" s="133" t="s">
        <v>474</v>
      </c>
      <c r="B74" s="45" t="s">
        <v>847</v>
      </c>
      <c r="C74" s="45" t="s">
        <v>3280</v>
      </c>
      <c r="D74" s="46" t="s">
        <v>2271</v>
      </c>
      <c r="E74" s="137" t="s">
        <v>1960</v>
      </c>
      <c r="F74" s="52" t="s">
        <v>2461</v>
      </c>
      <c r="G74" s="52"/>
      <c r="H74" s="132" t="s">
        <v>848</v>
      </c>
      <c r="I74" s="37" t="s">
        <v>1875</v>
      </c>
      <c r="J74" s="37" t="s">
        <v>1919</v>
      </c>
      <c r="K74" s="37" t="s">
        <v>1873</v>
      </c>
      <c r="L74" s="37" t="s">
        <v>1885</v>
      </c>
      <c r="M74" s="37" t="s">
        <v>314</v>
      </c>
      <c r="N74" s="37"/>
      <c r="O74" s="36">
        <f>COUNTIF(Table487[[#This Row],[CMMI Comprehensive Primary Care Plus (CPC+)
Version Date: CY 2021]:[CMS Medicare Hospital Compare
Version Date: January 2021]],"*yes*")</f>
        <v>1</v>
      </c>
      <c r="P74" s="150"/>
      <c r="Q74" s="150"/>
      <c r="R74" s="150"/>
      <c r="S74" s="150"/>
      <c r="T74" s="37"/>
      <c r="U74" s="150"/>
      <c r="V74" s="150"/>
      <c r="W74" s="150" t="s">
        <v>1</v>
      </c>
      <c r="X74" s="150"/>
      <c r="Y74" s="150"/>
      <c r="Z74" s="150"/>
      <c r="AA74" s="150"/>
      <c r="AB74" s="37"/>
      <c r="AC74" s="150"/>
      <c r="AD74" s="150"/>
      <c r="AE74" s="37"/>
      <c r="AF74" s="150"/>
      <c r="AG74" s="150"/>
      <c r="AH74" s="37"/>
      <c r="AI74" s="150"/>
      <c r="AJ74" s="150"/>
      <c r="AK74" s="37"/>
    </row>
    <row r="75" spans="1:37" s="26" customFormat="1" ht="76.5" customHeight="1">
      <c r="A75" s="111" t="s">
        <v>634</v>
      </c>
      <c r="B75" s="45" t="s">
        <v>139</v>
      </c>
      <c r="C75" s="45" t="s">
        <v>90</v>
      </c>
      <c r="D75" s="45" t="s">
        <v>2279</v>
      </c>
      <c r="E75" s="137" t="s">
        <v>1960</v>
      </c>
      <c r="F75" s="52" t="s">
        <v>2656</v>
      </c>
      <c r="G75" s="52" t="s">
        <v>3281</v>
      </c>
      <c r="H75" s="132" t="s">
        <v>1899</v>
      </c>
      <c r="I75" s="37" t="s">
        <v>2297</v>
      </c>
      <c r="J75" s="37" t="s">
        <v>1890</v>
      </c>
      <c r="K75" s="37" t="s">
        <v>1873</v>
      </c>
      <c r="L75" s="37" t="s">
        <v>1885</v>
      </c>
      <c r="M75" s="37" t="s">
        <v>1746</v>
      </c>
      <c r="N75" s="37"/>
      <c r="O75" s="36">
        <f>COUNTIF(Table487[[#This Row],[CMMI Comprehensive Primary Care Plus (CPC+)
Version Date: CY 2021]:[CMS Medicare Hospital Compare
Version Date: January 2021]],"*yes*")</f>
        <v>3</v>
      </c>
      <c r="P75" s="150"/>
      <c r="Q75" s="150"/>
      <c r="R75" s="150"/>
      <c r="S75" s="150" t="s">
        <v>3887</v>
      </c>
      <c r="T75" s="37"/>
      <c r="U75" s="150"/>
      <c r="V75" s="150" t="s">
        <v>3888</v>
      </c>
      <c r="W75" s="150" t="s">
        <v>1</v>
      </c>
      <c r="X75" s="150"/>
      <c r="Y75" s="150"/>
      <c r="Z75" s="150"/>
      <c r="AA75" s="150"/>
      <c r="AB75" s="37"/>
      <c r="AC75" s="150"/>
      <c r="AD75" s="150"/>
      <c r="AE75" s="37"/>
      <c r="AF75" s="150"/>
      <c r="AG75" s="150"/>
      <c r="AH75" s="37"/>
      <c r="AI75" s="150"/>
      <c r="AJ75" s="150"/>
      <c r="AK75" s="37"/>
    </row>
    <row r="76" spans="1:37" s="26" customFormat="1" ht="76.5" customHeight="1">
      <c r="A76" s="133" t="s">
        <v>475</v>
      </c>
      <c r="B76" s="45" t="s">
        <v>2658</v>
      </c>
      <c r="C76" s="45" t="s">
        <v>54</v>
      </c>
      <c r="D76" s="45" t="s">
        <v>2279</v>
      </c>
      <c r="E76" s="137" t="s">
        <v>1944</v>
      </c>
      <c r="F76" s="48" t="s">
        <v>2659</v>
      </c>
      <c r="G76" s="48"/>
      <c r="H76" s="132" t="s">
        <v>1530</v>
      </c>
      <c r="I76" s="37" t="s">
        <v>1875</v>
      </c>
      <c r="J76" s="37" t="s">
        <v>1884</v>
      </c>
      <c r="K76" s="37" t="s">
        <v>1873</v>
      </c>
      <c r="L76" s="37" t="s">
        <v>1880</v>
      </c>
      <c r="M76" s="37" t="s">
        <v>1746</v>
      </c>
      <c r="N76" s="37"/>
      <c r="O76" s="36">
        <f>COUNTIF(Table487[[#This Row],[CMMI Comprehensive Primary Care Plus (CPC+)
Version Date: CY 2021]:[CMS Medicare Hospital Compare
Version Date: January 2021]],"*yes*")</f>
        <v>1</v>
      </c>
      <c r="P76" s="150"/>
      <c r="Q76" s="150"/>
      <c r="R76" s="150"/>
      <c r="S76" s="150"/>
      <c r="T76" s="37"/>
      <c r="U76" s="150"/>
      <c r="V76" s="150"/>
      <c r="W76" s="150" t="s">
        <v>1</v>
      </c>
      <c r="X76" s="150"/>
      <c r="Y76" s="150"/>
      <c r="Z76" s="150"/>
      <c r="AA76" s="150"/>
      <c r="AB76" s="37"/>
      <c r="AC76" s="150"/>
      <c r="AD76" s="150"/>
      <c r="AE76" s="37"/>
      <c r="AF76" s="150"/>
      <c r="AG76" s="150"/>
      <c r="AH76" s="37"/>
      <c r="AI76" s="150"/>
      <c r="AJ76" s="150" t="s">
        <v>1827</v>
      </c>
      <c r="AK76" s="37"/>
    </row>
    <row r="77" spans="1:37" s="26" customFormat="1" ht="76.5" customHeight="1">
      <c r="A77" s="111" t="s">
        <v>476</v>
      </c>
      <c r="B77" s="45" t="s">
        <v>608</v>
      </c>
      <c r="C77" s="45" t="s">
        <v>609</v>
      </c>
      <c r="D77" s="45" t="s">
        <v>2279</v>
      </c>
      <c r="E77" s="137" t="s">
        <v>1944</v>
      </c>
      <c r="F77" s="48" t="s">
        <v>2666</v>
      </c>
      <c r="G77" s="48" t="s">
        <v>3282</v>
      </c>
      <c r="H77" s="132" t="s">
        <v>1389</v>
      </c>
      <c r="I77" s="37" t="s">
        <v>2297</v>
      </c>
      <c r="J77" s="37" t="s">
        <v>1888</v>
      </c>
      <c r="K77" s="37" t="s">
        <v>1873</v>
      </c>
      <c r="L77" s="37" t="s">
        <v>1880</v>
      </c>
      <c r="M77" s="37" t="s">
        <v>314</v>
      </c>
      <c r="N77" s="37" t="s">
        <v>1</v>
      </c>
      <c r="O77" s="36">
        <f>COUNTIF(Table487[[#This Row],[CMMI Comprehensive Primary Care Plus (CPC+)
Version Date: CY 2021]:[CMS Medicare Hospital Compare
Version Date: January 2021]],"*yes*")</f>
        <v>2</v>
      </c>
      <c r="P77" s="150"/>
      <c r="Q77" s="150"/>
      <c r="R77" s="150"/>
      <c r="S77" s="150" t="s">
        <v>3889</v>
      </c>
      <c r="T77" s="37"/>
      <c r="U77" s="150"/>
      <c r="V77" s="150"/>
      <c r="W77" s="150" t="s">
        <v>1</v>
      </c>
      <c r="X77" s="150"/>
      <c r="Y77" s="150"/>
      <c r="Z77" s="150"/>
      <c r="AA77" s="150"/>
      <c r="AB77" s="37"/>
      <c r="AC77" s="150"/>
      <c r="AD77" s="150"/>
      <c r="AE77" s="37"/>
      <c r="AF77" s="150"/>
      <c r="AG77" s="150" t="s">
        <v>1827</v>
      </c>
      <c r="AH77" s="37"/>
      <c r="AI77" s="150"/>
      <c r="AJ77" s="150" t="s">
        <v>1827</v>
      </c>
      <c r="AK77" s="37"/>
    </row>
    <row r="78" spans="1:37" s="26" customFormat="1" ht="76.5" customHeight="1">
      <c r="A78" s="133" t="s">
        <v>477</v>
      </c>
      <c r="B78" s="45" t="s">
        <v>3283</v>
      </c>
      <c r="C78" s="45" t="s">
        <v>86</v>
      </c>
      <c r="D78" s="45" t="s">
        <v>2279</v>
      </c>
      <c r="E78" s="137" t="s">
        <v>1960</v>
      </c>
      <c r="F78" s="52" t="s">
        <v>2674</v>
      </c>
      <c r="G78" s="52" t="s">
        <v>3284</v>
      </c>
      <c r="H78" s="132" t="s">
        <v>2675</v>
      </c>
      <c r="I78" s="37" t="s">
        <v>1928</v>
      </c>
      <c r="J78" s="37" t="s">
        <v>1888</v>
      </c>
      <c r="K78" s="37" t="s">
        <v>1873</v>
      </c>
      <c r="L78" s="37" t="s">
        <v>1880</v>
      </c>
      <c r="M78" s="37" t="s">
        <v>5</v>
      </c>
      <c r="N78" s="37" t="s">
        <v>1</v>
      </c>
      <c r="O78" s="36">
        <f>COUNTIF(Table487[[#This Row],[CMMI Comprehensive Primary Care Plus (CPC+)
Version Date: CY 2021]:[CMS Medicare Hospital Compare
Version Date: January 2021]],"*yes*")</f>
        <v>3</v>
      </c>
      <c r="P78" s="150"/>
      <c r="Q78" s="150"/>
      <c r="R78" s="150" t="s">
        <v>3858</v>
      </c>
      <c r="S78" s="150" t="s">
        <v>1</v>
      </c>
      <c r="T78" s="37"/>
      <c r="U78" s="150"/>
      <c r="V78" s="150"/>
      <c r="W78" s="150" t="s">
        <v>1</v>
      </c>
      <c r="X78" s="150"/>
      <c r="Y78" s="150"/>
      <c r="Z78" s="150"/>
      <c r="AA78" s="150"/>
      <c r="AB78" s="37" t="s">
        <v>1</v>
      </c>
      <c r="AC78" s="150"/>
      <c r="AD78" s="150"/>
      <c r="AE78" s="37"/>
      <c r="AF78" s="150"/>
      <c r="AG78" s="150"/>
      <c r="AH78" s="37" t="s">
        <v>1</v>
      </c>
      <c r="AI78" s="150"/>
      <c r="AJ78" s="150"/>
      <c r="AK78" s="37"/>
    </row>
    <row r="79" spans="1:37" s="26" customFormat="1" ht="76.5" customHeight="1">
      <c r="A79" s="133" t="s">
        <v>478</v>
      </c>
      <c r="B79" s="45" t="s">
        <v>2229</v>
      </c>
      <c r="C79" s="45" t="s">
        <v>89</v>
      </c>
      <c r="D79" s="47" t="s">
        <v>2279</v>
      </c>
      <c r="E79" s="137" t="s">
        <v>1960</v>
      </c>
      <c r="F79" s="52" t="s">
        <v>2685</v>
      </c>
      <c r="G79" s="52" t="s">
        <v>3285</v>
      </c>
      <c r="H79" s="132" t="s">
        <v>2686</v>
      </c>
      <c r="I79" s="37" t="s">
        <v>1928</v>
      </c>
      <c r="J79" s="37" t="s">
        <v>1888</v>
      </c>
      <c r="K79" s="37" t="s">
        <v>1873</v>
      </c>
      <c r="L79" s="37" t="s">
        <v>1874</v>
      </c>
      <c r="M79" s="37" t="s">
        <v>5</v>
      </c>
      <c r="N79" s="37" t="s">
        <v>1</v>
      </c>
      <c r="O79" s="36">
        <f>COUNTIF(Table487[[#This Row],[CMMI Comprehensive Primary Care Plus (CPC+)
Version Date: CY 2021]:[CMS Medicare Hospital Compare
Version Date: January 2021]],"*yes*")</f>
        <v>4</v>
      </c>
      <c r="P79" s="150"/>
      <c r="Q79" s="150" t="s">
        <v>3858</v>
      </c>
      <c r="R79" s="150"/>
      <c r="S79" s="150" t="s">
        <v>1</v>
      </c>
      <c r="T79" s="37"/>
      <c r="U79" s="150"/>
      <c r="V79" s="150"/>
      <c r="W79" s="150" t="s">
        <v>1</v>
      </c>
      <c r="X79" s="150" t="s">
        <v>3890</v>
      </c>
      <c r="Y79" s="150"/>
      <c r="Z79" s="150"/>
      <c r="AA79" s="150"/>
      <c r="AB79" s="37"/>
      <c r="AC79" s="150"/>
      <c r="AD79" s="150"/>
      <c r="AE79" s="37"/>
      <c r="AF79" s="150"/>
      <c r="AG79" s="150"/>
      <c r="AH79" s="37" t="s">
        <v>1</v>
      </c>
      <c r="AI79" s="150"/>
      <c r="AJ79" s="150"/>
      <c r="AK79" s="37"/>
    </row>
    <row r="80" spans="1:37" s="26" customFormat="1" ht="76.5" customHeight="1">
      <c r="A80" s="111" t="s">
        <v>479</v>
      </c>
      <c r="B80" s="45" t="s">
        <v>2101</v>
      </c>
      <c r="C80" s="45" t="s">
        <v>610</v>
      </c>
      <c r="D80" s="45" t="s">
        <v>2271</v>
      </c>
      <c r="E80" s="137" t="s">
        <v>1951</v>
      </c>
      <c r="F80" s="52" t="s">
        <v>2694</v>
      </c>
      <c r="G80" s="52" t="s">
        <v>2695</v>
      </c>
      <c r="H80" s="132" t="s">
        <v>1533</v>
      </c>
      <c r="I80" s="37" t="s">
        <v>2297</v>
      </c>
      <c r="J80" s="37" t="s">
        <v>1888</v>
      </c>
      <c r="K80" s="37" t="s">
        <v>1873</v>
      </c>
      <c r="L80" s="37" t="s">
        <v>1880</v>
      </c>
      <c r="M80" s="37" t="s">
        <v>1746</v>
      </c>
      <c r="N80" s="37"/>
      <c r="O80" s="36">
        <f>COUNTIF(Table487[[#This Row],[CMMI Comprehensive Primary Care Plus (CPC+)
Version Date: CY 2021]:[CMS Medicare Hospital Compare
Version Date: January 2021]],"*yes*")</f>
        <v>0</v>
      </c>
      <c r="P80" s="150"/>
      <c r="Q80" s="150"/>
      <c r="R80" s="150"/>
      <c r="S80" s="150"/>
      <c r="T80" s="37"/>
      <c r="U80" s="150"/>
      <c r="V80" s="150"/>
      <c r="W80" s="150"/>
      <c r="X80" s="150"/>
      <c r="Y80" s="150"/>
      <c r="Z80" s="150"/>
      <c r="AA80" s="150"/>
      <c r="AB80" s="37"/>
      <c r="AC80" s="150"/>
      <c r="AD80" s="150"/>
      <c r="AE80" s="37"/>
      <c r="AF80" s="150"/>
      <c r="AG80" s="150"/>
      <c r="AH80" s="37"/>
      <c r="AI80" s="150"/>
      <c r="AJ80" s="150"/>
      <c r="AK80" s="37"/>
    </row>
    <row r="81" spans="1:37" s="26" customFormat="1" ht="76.5" customHeight="1">
      <c r="A81" s="179" t="s">
        <v>480</v>
      </c>
      <c r="B81" s="45" t="s">
        <v>2705</v>
      </c>
      <c r="C81" s="45" t="s">
        <v>221</v>
      </c>
      <c r="D81" s="45" t="s">
        <v>2279</v>
      </c>
      <c r="E81" s="137" t="s">
        <v>222</v>
      </c>
      <c r="F81" s="48"/>
      <c r="G81" s="48"/>
      <c r="H81" s="132" t="s">
        <v>1534</v>
      </c>
      <c r="I81" s="37" t="s">
        <v>1929</v>
      </c>
      <c r="J81" s="37" t="s">
        <v>97</v>
      </c>
      <c r="K81" s="37" t="s">
        <v>1892</v>
      </c>
      <c r="L81" s="37" t="s">
        <v>97</v>
      </c>
      <c r="M81" s="37" t="s">
        <v>314</v>
      </c>
      <c r="N81" s="37"/>
      <c r="O81" s="36">
        <f>COUNTIF(Table487[[#This Row],[CMMI Comprehensive Primary Care Plus (CPC+)
Version Date: CY 2021]:[CMS Medicare Hospital Compare
Version Date: January 2021]],"*yes*")</f>
        <v>0</v>
      </c>
      <c r="P81" s="150"/>
      <c r="Q81" s="150"/>
      <c r="R81" s="150"/>
      <c r="S81" s="150"/>
      <c r="T81" s="37"/>
      <c r="U81" s="150"/>
      <c r="V81" s="150"/>
      <c r="W81" s="150"/>
      <c r="X81" s="150"/>
      <c r="Y81" s="150"/>
      <c r="Z81" s="150"/>
      <c r="AA81" s="150"/>
      <c r="AB81" s="37"/>
      <c r="AC81" s="150"/>
      <c r="AD81" s="150"/>
      <c r="AE81" s="37"/>
      <c r="AF81" s="150"/>
      <c r="AG81" s="150"/>
      <c r="AH81" s="37"/>
      <c r="AI81" s="150"/>
      <c r="AJ81" s="150"/>
      <c r="AK81" s="37"/>
    </row>
    <row r="82" spans="1:37" s="26" customFormat="1" ht="76.5" customHeight="1">
      <c r="A82" s="133" t="s">
        <v>333</v>
      </c>
      <c r="B82" s="45" t="s">
        <v>732</v>
      </c>
      <c r="C82" s="45" t="s">
        <v>1005</v>
      </c>
      <c r="D82" s="45" t="s">
        <v>2279</v>
      </c>
      <c r="E82" s="137" t="s">
        <v>222</v>
      </c>
      <c r="F82" s="48" t="s">
        <v>2492</v>
      </c>
      <c r="G82" s="48"/>
      <c r="H82" s="132" t="s">
        <v>733</v>
      </c>
      <c r="I82" s="37" t="s">
        <v>1889</v>
      </c>
      <c r="J82" s="37" t="s">
        <v>1878</v>
      </c>
      <c r="K82" s="37" t="s">
        <v>1879</v>
      </c>
      <c r="L82" s="37" t="s">
        <v>1880</v>
      </c>
      <c r="M82" s="37" t="s">
        <v>314</v>
      </c>
      <c r="N82" s="37" t="s">
        <v>1</v>
      </c>
      <c r="O82" s="36">
        <f>COUNTIF(Table487[[#This Row],[CMMI Comprehensive Primary Care Plus (CPC+)
Version Date: CY 2021]:[CMS Medicare Hospital Compare
Version Date: January 2021]],"*yes*")</f>
        <v>1</v>
      </c>
      <c r="P82" s="150"/>
      <c r="Q82" s="150"/>
      <c r="R82" s="150"/>
      <c r="S82" s="150"/>
      <c r="T82" s="37"/>
      <c r="U82" s="150"/>
      <c r="V82" s="150"/>
      <c r="W82" s="150" t="s">
        <v>1</v>
      </c>
      <c r="X82" s="150"/>
      <c r="Y82" s="150"/>
      <c r="Z82" s="150"/>
      <c r="AA82" s="150"/>
      <c r="AB82" s="37"/>
      <c r="AC82" s="150"/>
      <c r="AD82" s="150"/>
      <c r="AE82" s="37"/>
      <c r="AF82" s="150"/>
      <c r="AG82" s="150"/>
      <c r="AH82" s="37"/>
      <c r="AI82" s="150" t="s">
        <v>1</v>
      </c>
      <c r="AJ82" s="150" t="s">
        <v>1827</v>
      </c>
      <c r="AK82" s="37" t="s">
        <v>1</v>
      </c>
    </row>
    <row r="83" spans="1:37" s="26" customFormat="1" ht="76.5" customHeight="1">
      <c r="A83" s="111" t="s">
        <v>481</v>
      </c>
      <c r="B83" s="45" t="s">
        <v>734</v>
      </c>
      <c r="C83" s="45" t="s">
        <v>1006</v>
      </c>
      <c r="D83" s="45" t="s">
        <v>2279</v>
      </c>
      <c r="E83" s="137" t="s">
        <v>222</v>
      </c>
      <c r="F83" s="48" t="s">
        <v>2493</v>
      </c>
      <c r="G83" s="48"/>
      <c r="H83" s="132" t="s">
        <v>735</v>
      </c>
      <c r="I83" s="37" t="s">
        <v>1889</v>
      </c>
      <c r="J83" s="37" t="s">
        <v>1878</v>
      </c>
      <c r="K83" s="37" t="s">
        <v>1879</v>
      </c>
      <c r="L83" s="37" t="s">
        <v>1880</v>
      </c>
      <c r="M83" s="37" t="s">
        <v>314</v>
      </c>
      <c r="N83" s="37" t="s">
        <v>1</v>
      </c>
      <c r="O83" s="36">
        <f>COUNTIF(Table487[[#This Row],[CMMI Comprehensive Primary Care Plus (CPC+)
Version Date: CY 2021]:[CMS Medicare Hospital Compare
Version Date: January 2021]],"*yes*")</f>
        <v>1</v>
      </c>
      <c r="P83" s="150"/>
      <c r="Q83" s="150"/>
      <c r="R83" s="150"/>
      <c r="S83" s="150"/>
      <c r="T83" s="37"/>
      <c r="U83" s="150"/>
      <c r="V83" s="150"/>
      <c r="W83" s="150" t="s">
        <v>1</v>
      </c>
      <c r="X83" s="150"/>
      <c r="Y83" s="150"/>
      <c r="Z83" s="150"/>
      <c r="AA83" s="150"/>
      <c r="AB83" s="37"/>
      <c r="AC83" s="150"/>
      <c r="AD83" s="150"/>
      <c r="AE83" s="37"/>
      <c r="AF83" s="150"/>
      <c r="AG83" s="150"/>
      <c r="AH83" s="37"/>
      <c r="AI83" s="150"/>
      <c r="AJ83" s="150"/>
      <c r="AK83" s="37"/>
    </row>
    <row r="84" spans="1:37" s="26" customFormat="1" ht="76.5" customHeight="1">
      <c r="A84" s="133" t="s">
        <v>482</v>
      </c>
      <c r="B84" s="45" t="s">
        <v>2816</v>
      </c>
      <c r="C84" s="45" t="s">
        <v>2817</v>
      </c>
      <c r="D84" s="45" t="s">
        <v>2279</v>
      </c>
      <c r="E84" s="137" t="s">
        <v>222</v>
      </c>
      <c r="F84" s="48" t="s">
        <v>2818</v>
      </c>
      <c r="G84" s="48"/>
      <c r="H84" s="132" t="s">
        <v>2819</v>
      </c>
      <c r="I84" s="37" t="s">
        <v>1889</v>
      </c>
      <c r="J84" s="37" t="s">
        <v>1878</v>
      </c>
      <c r="K84" s="37" t="s">
        <v>1879</v>
      </c>
      <c r="L84" s="37" t="s">
        <v>1880</v>
      </c>
      <c r="M84" s="37" t="s">
        <v>314</v>
      </c>
      <c r="N84" s="37" t="s">
        <v>1</v>
      </c>
      <c r="O84" s="36">
        <f>COUNTIF(Table487[[#This Row],[CMMI Comprehensive Primary Care Plus (CPC+)
Version Date: CY 2021]:[CMS Medicare Hospital Compare
Version Date: January 2021]],"*yes*")</f>
        <v>2</v>
      </c>
      <c r="P84" s="150"/>
      <c r="Q84" s="150"/>
      <c r="R84" s="150"/>
      <c r="S84" s="150"/>
      <c r="T84" s="37"/>
      <c r="U84" s="150"/>
      <c r="V84" s="150"/>
      <c r="W84" s="150" t="s">
        <v>1</v>
      </c>
      <c r="X84" s="150" t="s">
        <v>2272</v>
      </c>
      <c r="Y84" s="150"/>
      <c r="Z84" s="150"/>
      <c r="AA84" s="150"/>
      <c r="AB84" s="37"/>
      <c r="AC84" s="150"/>
      <c r="AD84" s="150"/>
      <c r="AE84" s="37"/>
      <c r="AF84" s="150"/>
      <c r="AG84" s="150"/>
      <c r="AH84" s="37"/>
      <c r="AI84" s="150"/>
      <c r="AJ84" s="150"/>
      <c r="AK84" s="37"/>
    </row>
    <row r="85" spans="1:37" s="26" customFormat="1" ht="76.5" customHeight="1">
      <c r="A85" s="111" t="s">
        <v>483</v>
      </c>
      <c r="B85" s="45" t="s">
        <v>736</v>
      </c>
      <c r="C85" s="45" t="s">
        <v>1007</v>
      </c>
      <c r="D85" s="45" t="s">
        <v>2279</v>
      </c>
      <c r="E85" s="137" t="s">
        <v>222</v>
      </c>
      <c r="F85" s="48" t="s">
        <v>2489</v>
      </c>
      <c r="G85" s="48"/>
      <c r="H85" s="132" t="s">
        <v>737</v>
      </c>
      <c r="I85" s="37" t="s">
        <v>1889</v>
      </c>
      <c r="J85" s="37" t="s">
        <v>1878</v>
      </c>
      <c r="K85" s="37" t="s">
        <v>1879</v>
      </c>
      <c r="L85" s="37" t="s">
        <v>1880</v>
      </c>
      <c r="M85" s="37" t="s">
        <v>314</v>
      </c>
      <c r="N85" s="37" t="s">
        <v>1</v>
      </c>
      <c r="O85" s="36">
        <f>COUNTIF(Table487[[#This Row],[CMMI Comprehensive Primary Care Plus (CPC+)
Version Date: CY 2021]:[CMS Medicare Hospital Compare
Version Date: January 2021]],"*yes*")</f>
        <v>1</v>
      </c>
      <c r="P85" s="150"/>
      <c r="Q85" s="150"/>
      <c r="R85" s="150"/>
      <c r="S85" s="150"/>
      <c r="T85" s="37"/>
      <c r="U85" s="150"/>
      <c r="V85" s="150"/>
      <c r="W85" s="150" t="s">
        <v>1</v>
      </c>
      <c r="X85" s="150"/>
      <c r="Y85" s="150"/>
      <c r="Z85" s="150"/>
      <c r="AA85" s="150"/>
      <c r="AB85" s="37"/>
      <c r="AC85" s="150"/>
      <c r="AD85" s="150"/>
      <c r="AE85" s="37"/>
      <c r="AF85" s="150"/>
      <c r="AG85" s="150"/>
      <c r="AH85" s="37"/>
      <c r="AI85" s="150"/>
      <c r="AJ85" s="150"/>
      <c r="AK85" s="37"/>
    </row>
    <row r="86" spans="1:37" s="26" customFormat="1" ht="76.5" customHeight="1">
      <c r="A86" s="133" t="s">
        <v>484</v>
      </c>
      <c r="B86" s="45" t="s">
        <v>738</v>
      </c>
      <c r="C86" s="45" t="s">
        <v>1008</v>
      </c>
      <c r="D86" s="45" t="s">
        <v>2279</v>
      </c>
      <c r="E86" s="137" t="s">
        <v>222</v>
      </c>
      <c r="F86" s="48" t="s">
        <v>2490</v>
      </c>
      <c r="G86" s="48"/>
      <c r="H86" s="132" t="s">
        <v>739</v>
      </c>
      <c r="I86" s="37" t="s">
        <v>1889</v>
      </c>
      <c r="J86" s="37" t="s">
        <v>1878</v>
      </c>
      <c r="K86" s="37" t="s">
        <v>1879</v>
      </c>
      <c r="L86" s="37" t="s">
        <v>1880</v>
      </c>
      <c r="M86" s="37" t="s">
        <v>314</v>
      </c>
      <c r="N86" s="37" t="s">
        <v>1</v>
      </c>
      <c r="O86" s="36">
        <f>COUNTIF(Table487[[#This Row],[CMMI Comprehensive Primary Care Plus (CPC+)
Version Date: CY 2021]:[CMS Medicare Hospital Compare
Version Date: January 2021]],"*yes*")</f>
        <v>0</v>
      </c>
      <c r="P86" s="150"/>
      <c r="Q86" s="150"/>
      <c r="R86" s="150"/>
      <c r="S86" s="150"/>
      <c r="T86" s="37"/>
      <c r="U86" s="150"/>
      <c r="V86" s="150"/>
      <c r="W86" s="150"/>
      <c r="X86" s="150"/>
      <c r="Y86" s="150"/>
      <c r="Z86" s="150"/>
      <c r="AA86" s="150"/>
      <c r="AB86" s="37"/>
      <c r="AC86" s="150"/>
      <c r="AD86" s="150"/>
      <c r="AE86" s="37"/>
      <c r="AF86" s="150"/>
      <c r="AG86" s="150"/>
      <c r="AH86" s="37"/>
      <c r="AI86" s="150"/>
      <c r="AJ86" s="150"/>
      <c r="AK86" s="37"/>
    </row>
    <row r="87" spans="1:37" s="112" customFormat="1" ht="76.5" customHeight="1">
      <c r="A87" s="111" t="s">
        <v>485</v>
      </c>
      <c r="B87" s="45" t="s">
        <v>740</v>
      </c>
      <c r="C87" s="45" t="s">
        <v>1009</v>
      </c>
      <c r="D87" s="46" t="s">
        <v>2279</v>
      </c>
      <c r="E87" s="137" t="s">
        <v>222</v>
      </c>
      <c r="F87" s="48" t="s">
        <v>2491</v>
      </c>
      <c r="G87" s="48"/>
      <c r="H87" s="132" t="s">
        <v>741</v>
      </c>
      <c r="I87" s="37" t="s">
        <v>1889</v>
      </c>
      <c r="J87" s="37" t="s">
        <v>1878</v>
      </c>
      <c r="K87" s="37" t="s">
        <v>1879</v>
      </c>
      <c r="L87" s="37" t="s">
        <v>1880</v>
      </c>
      <c r="M87" s="37" t="s">
        <v>314</v>
      </c>
      <c r="N87" s="37" t="s">
        <v>1</v>
      </c>
      <c r="O87" s="36">
        <f>COUNTIF(Table487[[#This Row],[CMMI Comprehensive Primary Care Plus (CPC+)
Version Date: CY 2021]:[CMS Medicare Hospital Compare
Version Date: January 2021]],"*yes*")</f>
        <v>0</v>
      </c>
      <c r="P87" s="150"/>
      <c r="Q87" s="150"/>
      <c r="R87" s="150"/>
      <c r="S87" s="150"/>
      <c r="T87" s="37"/>
      <c r="U87" s="150"/>
      <c r="V87" s="150"/>
      <c r="W87" s="150"/>
      <c r="X87" s="150"/>
      <c r="Y87" s="150"/>
      <c r="Z87" s="150"/>
      <c r="AA87" s="150"/>
      <c r="AB87" s="37"/>
      <c r="AC87" s="150"/>
      <c r="AD87" s="150"/>
      <c r="AE87" s="37"/>
      <c r="AF87" s="150"/>
      <c r="AG87" s="150"/>
      <c r="AH87" s="37"/>
      <c r="AI87" s="150"/>
      <c r="AJ87" s="150"/>
      <c r="AK87" s="37"/>
    </row>
    <row r="88" spans="1:37" s="112" customFormat="1" ht="76.5" customHeight="1">
      <c r="A88" s="179" t="s">
        <v>486</v>
      </c>
      <c r="B88" s="45" t="s">
        <v>2716</v>
      </c>
      <c r="C88" s="45" t="s">
        <v>223</v>
      </c>
      <c r="D88" s="45" t="s">
        <v>2271</v>
      </c>
      <c r="E88" s="137" t="s">
        <v>1639</v>
      </c>
      <c r="F88" s="52"/>
      <c r="G88" s="52"/>
      <c r="H88" s="132" t="s">
        <v>2717</v>
      </c>
      <c r="I88" s="37" t="s">
        <v>1889</v>
      </c>
      <c r="J88" s="37" t="s">
        <v>1878</v>
      </c>
      <c r="K88" s="37" t="s">
        <v>1873</v>
      </c>
      <c r="L88" s="37" t="s">
        <v>1880</v>
      </c>
      <c r="M88" s="37" t="s">
        <v>314</v>
      </c>
      <c r="N88" s="37" t="s">
        <v>1</v>
      </c>
      <c r="O88" s="36">
        <f>COUNTIF(Table487[[#This Row],[CMMI Comprehensive Primary Care Plus (CPC+)
Version Date: CY 2021]:[CMS Medicare Hospital Compare
Version Date: January 2021]],"*yes*")</f>
        <v>0</v>
      </c>
      <c r="P88" s="150"/>
      <c r="Q88" s="150"/>
      <c r="R88" s="150"/>
      <c r="S88" s="150"/>
      <c r="T88" s="37"/>
      <c r="U88" s="150"/>
      <c r="V88" s="150"/>
      <c r="W88" s="150"/>
      <c r="X88" s="150"/>
      <c r="Y88" s="150"/>
      <c r="Z88" s="150"/>
      <c r="AA88" s="150"/>
      <c r="AB88" s="37"/>
      <c r="AC88" s="150"/>
      <c r="AD88" s="150"/>
      <c r="AE88" s="37"/>
      <c r="AF88" s="150"/>
      <c r="AG88" s="150"/>
      <c r="AH88" s="37"/>
      <c r="AI88" s="150"/>
      <c r="AJ88" s="150"/>
      <c r="AK88" s="37"/>
    </row>
    <row r="89" spans="1:37" s="26" customFormat="1" ht="76.5" customHeight="1">
      <c r="A89" s="133" t="s">
        <v>487</v>
      </c>
      <c r="B89" s="45" t="s">
        <v>742</v>
      </c>
      <c r="C89" s="45" t="s">
        <v>1010</v>
      </c>
      <c r="D89" s="45" t="s">
        <v>2279</v>
      </c>
      <c r="E89" s="137" t="s">
        <v>222</v>
      </c>
      <c r="F89" s="48" t="s">
        <v>2457</v>
      </c>
      <c r="G89" s="48"/>
      <c r="H89" s="132" t="s">
        <v>1501</v>
      </c>
      <c r="I89" s="37" t="s">
        <v>1889</v>
      </c>
      <c r="J89" s="37" t="s">
        <v>1878</v>
      </c>
      <c r="K89" s="37" t="s">
        <v>1873</v>
      </c>
      <c r="L89" s="37" t="s">
        <v>1880</v>
      </c>
      <c r="M89" s="37" t="s">
        <v>314</v>
      </c>
      <c r="N89" s="37" t="s">
        <v>1</v>
      </c>
      <c r="O89" s="36">
        <f>COUNTIF(Table487[[#This Row],[CMMI Comprehensive Primary Care Plus (CPC+)
Version Date: CY 2021]:[CMS Medicare Hospital Compare
Version Date: January 2021]],"*yes*")</f>
        <v>0</v>
      </c>
      <c r="P89" s="150"/>
      <c r="Q89" s="150"/>
      <c r="R89" s="150"/>
      <c r="S89" s="150"/>
      <c r="T89" s="37"/>
      <c r="U89" s="150"/>
      <c r="V89" s="150"/>
      <c r="W89" s="150"/>
      <c r="X89" s="150"/>
      <c r="Y89" s="150"/>
      <c r="Z89" s="150"/>
      <c r="AA89" s="150"/>
      <c r="AB89" s="37"/>
      <c r="AC89" s="150"/>
      <c r="AD89" s="150"/>
      <c r="AE89" s="37"/>
      <c r="AF89" s="150"/>
      <c r="AG89" s="150"/>
      <c r="AH89" s="37"/>
      <c r="AI89" s="150"/>
      <c r="AJ89" s="150"/>
      <c r="AK89" s="37"/>
    </row>
    <row r="90" spans="1:37" s="26" customFormat="1" ht="76.5" customHeight="1">
      <c r="A90" s="133" t="s">
        <v>488</v>
      </c>
      <c r="B90" s="45" t="s">
        <v>2721</v>
      </c>
      <c r="C90" s="45" t="s">
        <v>224</v>
      </c>
      <c r="D90" s="46" t="s">
        <v>2271</v>
      </c>
      <c r="E90" s="137" t="s">
        <v>1639</v>
      </c>
      <c r="F90" s="49"/>
      <c r="G90" s="49"/>
      <c r="H90" s="132" t="s">
        <v>2722</v>
      </c>
      <c r="I90" s="37" t="s">
        <v>1889</v>
      </c>
      <c r="J90" s="37" t="s">
        <v>1878</v>
      </c>
      <c r="K90" s="37" t="s">
        <v>1873</v>
      </c>
      <c r="L90" s="37" t="s">
        <v>1880</v>
      </c>
      <c r="M90" s="37" t="s">
        <v>1746</v>
      </c>
      <c r="N90" s="37" t="s">
        <v>1</v>
      </c>
      <c r="O90" s="36">
        <f>COUNTIF(Table487[[#This Row],[CMMI Comprehensive Primary Care Plus (CPC+)
Version Date: CY 2021]:[CMS Medicare Hospital Compare
Version Date: January 2021]],"*yes*")</f>
        <v>0</v>
      </c>
      <c r="P90" s="150"/>
      <c r="Q90" s="150"/>
      <c r="R90" s="150"/>
      <c r="S90" s="150"/>
      <c r="T90" s="37"/>
      <c r="U90" s="150"/>
      <c r="V90" s="150"/>
      <c r="W90" s="150"/>
      <c r="X90" s="150"/>
      <c r="Y90" s="150"/>
      <c r="Z90" s="150"/>
      <c r="AA90" s="150"/>
      <c r="AB90" s="37"/>
      <c r="AC90" s="150"/>
      <c r="AD90" s="150"/>
      <c r="AE90" s="37"/>
      <c r="AF90" s="150"/>
      <c r="AG90" s="150"/>
      <c r="AH90" s="37"/>
      <c r="AI90" s="150"/>
      <c r="AJ90" s="150"/>
      <c r="AK90" s="37"/>
    </row>
    <row r="91" spans="1:37" s="26" customFormat="1" ht="76.5" customHeight="1">
      <c r="A91" s="133" t="s">
        <v>489</v>
      </c>
      <c r="B91" s="45" t="s">
        <v>2732</v>
      </c>
      <c r="C91" s="45" t="s">
        <v>302</v>
      </c>
      <c r="D91" s="47" t="s">
        <v>2271</v>
      </c>
      <c r="E91" s="137" t="s">
        <v>1639</v>
      </c>
      <c r="F91" s="52"/>
      <c r="G91" s="52"/>
      <c r="H91" s="132" t="s">
        <v>2733</v>
      </c>
      <c r="I91" s="37" t="s">
        <v>1889</v>
      </c>
      <c r="J91" s="37" t="s">
        <v>1878</v>
      </c>
      <c r="K91" s="37" t="s">
        <v>1873</v>
      </c>
      <c r="L91" s="37" t="s">
        <v>1880</v>
      </c>
      <c r="M91" s="37" t="s">
        <v>314</v>
      </c>
      <c r="N91" s="37" t="s">
        <v>1</v>
      </c>
      <c r="O91" s="36">
        <f>COUNTIF(Table487[[#This Row],[CMMI Comprehensive Primary Care Plus (CPC+)
Version Date: CY 2021]:[CMS Medicare Hospital Compare
Version Date: January 2021]],"*yes*")</f>
        <v>0</v>
      </c>
      <c r="P91" s="150"/>
      <c r="Q91" s="150"/>
      <c r="R91" s="150"/>
      <c r="S91" s="150"/>
      <c r="T91" s="37"/>
      <c r="U91" s="150"/>
      <c r="V91" s="150"/>
      <c r="W91" s="150"/>
      <c r="X91" s="150"/>
      <c r="Y91" s="150"/>
      <c r="Z91" s="150"/>
      <c r="AA91" s="150"/>
      <c r="AB91" s="37"/>
      <c r="AC91" s="150"/>
      <c r="AD91" s="150"/>
      <c r="AE91" s="37"/>
      <c r="AF91" s="150"/>
      <c r="AG91" s="150"/>
      <c r="AH91" s="37"/>
      <c r="AI91" s="150"/>
      <c r="AJ91" s="150" t="s">
        <v>1827</v>
      </c>
      <c r="AK91" s="37"/>
    </row>
    <row r="92" spans="1:37" s="26" customFormat="1" ht="76.5" customHeight="1">
      <c r="A92" s="111" t="s">
        <v>490</v>
      </c>
      <c r="B92" s="45" t="s">
        <v>2746</v>
      </c>
      <c r="C92" s="45" t="s">
        <v>225</v>
      </c>
      <c r="D92" s="47" t="s">
        <v>2279</v>
      </c>
      <c r="E92" s="137" t="s">
        <v>1639</v>
      </c>
      <c r="F92" s="48"/>
      <c r="G92" s="48"/>
      <c r="H92" s="132" t="s">
        <v>2747</v>
      </c>
      <c r="I92" s="37" t="s">
        <v>1889</v>
      </c>
      <c r="J92" s="37" t="s">
        <v>1878</v>
      </c>
      <c r="K92" s="37" t="s">
        <v>1873</v>
      </c>
      <c r="L92" s="37" t="s">
        <v>1880</v>
      </c>
      <c r="M92" s="37" t="s">
        <v>1746</v>
      </c>
      <c r="N92" s="37" t="s">
        <v>1</v>
      </c>
      <c r="O92" s="36">
        <f>COUNTIF(Table487[[#This Row],[CMMI Comprehensive Primary Care Plus (CPC+)
Version Date: CY 2021]:[CMS Medicare Hospital Compare
Version Date: January 2021]],"*yes*")</f>
        <v>0</v>
      </c>
      <c r="P92" s="150"/>
      <c r="Q92" s="150"/>
      <c r="R92" s="150"/>
      <c r="S92" s="150"/>
      <c r="T92" s="37"/>
      <c r="U92" s="150"/>
      <c r="V92" s="150"/>
      <c r="W92" s="150"/>
      <c r="X92" s="150"/>
      <c r="Y92" s="150"/>
      <c r="Z92" s="150"/>
      <c r="AA92" s="150"/>
      <c r="AB92" s="37"/>
      <c r="AC92" s="150"/>
      <c r="AD92" s="150"/>
      <c r="AE92" s="37"/>
      <c r="AF92" s="150"/>
      <c r="AG92" s="150"/>
      <c r="AH92" s="37"/>
      <c r="AI92" s="150"/>
      <c r="AJ92" s="150" t="s">
        <v>1827</v>
      </c>
      <c r="AK92" s="37"/>
    </row>
    <row r="93" spans="1:37" s="26" customFormat="1" ht="76.5" customHeight="1">
      <c r="A93" s="133" t="s">
        <v>334</v>
      </c>
      <c r="B93" s="45" t="s">
        <v>2765</v>
      </c>
      <c r="C93" s="45" t="s">
        <v>226</v>
      </c>
      <c r="D93" s="45" t="s">
        <v>2279</v>
      </c>
      <c r="E93" s="137" t="s">
        <v>1959</v>
      </c>
      <c r="F93" s="48"/>
      <c r="G93" s="48"/>
      <c r="H93" s="132" t="s">
        <v>1536</v>
      </c>
      <c r="I93" s="37" t="s">
        <v>1889</v>
      </c>
      <c r="J93" s="37" t="s">
        <v>1890</v>
      </c>
      <c r="K93" s="37" t="s">
        <v>1879</v>
      </c>
      <c r="L93" s="37" t="s">
        <v>1916</v>
      </c>
      <c r="M93" s="37" t="s">
        <v>314</v>
      </c>
      <c r="N93" s="37" t="s">
        <v>1</v>
      </c>
      <c r="O93" s="36">
        <f>COUNTIF(Table487[[#This Row],[CMMI Comprehensive Primary Care Plus (CPC+)
Version Date: CY 2021]:[CMS Medicare Hospital Compare
Version Date: January 2021]],"*yes*")</f>
        <v>2</v>
      </c>
      <c r="P93" s="150"/>
      <c r="Q93" s="150"/>
      <c r="R93" s="150"/>
      <c r="S93" s="150"/>
      <c r="T93" s="37"/>
      <c r="U93" s="150"/>
      <c r="V93" s="150"/>
      <c r="W93" s="150"/>
      <c r="X93" s="150"/>
      <c r="Y93" s="150" t="s">
        <v>1</v>
      </c>
      <c r="Z93" s="150" t="s">
        <v>3891</v>
      </c>
      <c r="AA93" s="150"/>
      <c r="AB93" s="37"/>
      <c r="AC93" s="150"/>
      <c r="AD93" s="150"/>
      <c r="AE93" s="37"/>
      <c r="AF93" s="150"/>
      <c r="AG93" s="150"/>
      <c r="AH93" s="37" t="s">
        <v>1</v>
      </c>
      <c r="AI93" s="150" t="s">
        <v>1</v>
      </c>
      <c r="AJ93" s="150" t="s">
        <v>1824</v>
      </c>
      <c r="AK93" s="37" t="s">
        <v>1</v>
      </c>
    </row>
    <row r="94" spans="1:37" s="26" customFormat="1" ht="76.5" customHeight="1">
      <c r="A94" s="111" t="s">
        <v>491</v>
      </c>
      <c r="B94" s="45" t="s">
        <v>2797</v>
      </c>
      <c r="C94" s="45" t="s">
        <v>140</v>
      </c>
      <c r="D94" s="47" t="s">
        <v>2279</v>
      </c>
      <c r="E94" s="137" t="s">
        <v>1959</v>
      </c>
      <c r="F94" s="37"/>
      <c r="G94" s="37"/>
      <c r="H94" s="132" t="s">
        <v>1537</v>
      </c>
      <c r="I94" s="37" t="s">
        <v>1889</v>
      </c>
      <c r="J94" s="37" t="s">
        <v>1890</v>
      </c>
      <c r="K94" s="37" t="s">
        <v>1879</v>
      </c>
      <c r="L94" s="37" t="s">
        <v>1916</v>
      </c>
      <c r="M94" s="37" t="s">
        <v>314</v>
      </c>
      <c r="N94" s="37" t="s">
        <v>1</v>
      </c>
      <c r="O94" s="36">
        <f>COUNTIF(Table487[[#This Row],[CMMI Comprehensive Primary Care Plus (CPC+)
Version Date: CY 2021]:[CMS Medicare Hospital Compare
Version Date: January 2021]],"*yes*")</f>
        <v>2</v>
      </c>
      <c r="P94" s="150"/>
      <c r="Q94" s="150"/>
      <c r="R94" s="150"/>
      <c r="S94" s="150"/>
      <c r="T94" s="37"/>
      <c r="U94" s="150"/>
      <c r="V94" s="150"/>
      <c r="W94" s="150"/>
      <c r="X94" s="150"/>
      <c r="Y94" s="150" t="s">
        <v>1</v>
      </c>
      <c r="Z94" s="150" t="s">
        <v>3892</v>
      </c>
      <c r="AA94" s="150"/>
      <c r="AB94" s="37"/>
      <c r="AC94" s="150"/>
      <c r="AD94" s="150"/>
      <c r="AE94" s="37"/>
      <c r="AF94" s="150"/>
      <c r="AG94" s="150"/>
      <c r="AH94" s="37"/>
      <c r="AI94" s="150"/>
      <c r="AJ94" s="150"/>
      <c r="AK94" s="37"/>
    </row>
    <row r="95" spans="1:37" s="26" customFormat="1" ht="76.5" customHeight="1">
      <c r="A95" s="133" t="s">
        <v>492</v>
      </c>
      <c r="B95" s="45" t="s">
        <v>1289</v>
      </c>
      <c r="C95" s="45" t="s">
        <v>1288</v>
      </c>
      <c r="D95" s="47" t="s">
        <v>2271</v>
      </c>
      <c r="E95" s="137" t="s">
        <v>1280</v>
      </c>
      <c r="F95" s="48"/>
      <c r="G95" s="48"/>
      <c r="H95" s="132" t="s">
        <v>1524</v>
      </c>
      <c r="I95" s="37" t="s">
        <v>1889</v>
      </c>
      <c r="J95" s="37" t="s">
        <v>1890</v>
      </c>
      <c r="K95" s="37" t="s">
        <v>1879</v>
      </c>
      <c r="L95" s="37" t="s">
        <v>1880</v>
      </c>
      <c r="M95" s="37" t="s">
        <v>314</v>
      </c>
      <c r="N95" s="37"/>
      <c r="O95" s="36">
        <f>COUNTIF(Table487[[#This Row],[CMMI Comprehensive Primary Care Plus (CPC+)
Version Date: CY 2021]:[CMS Medicare Hospital Compare
Version Date: January 2021]],"*yes*")</f>
        <v>0</v>
      </c>
      <c r="P95" s="150"/>
      <c r="Q95" s="150"/>
      <c r="R95" s="150"/>
      <c r="S95" s="150"/>
      <c r="T95" s="37"/>
      <c r="U95" s="150"/>
      <c r="V95" s="150"/>
      <c r="W95" s="150"/>
      <c r="X95" s="150"/>
      <c r="Y95" s="150"/>
      <c r="Z95" s="150"/>
      <c r="AA95" s="150"/>
      <c r="AB95" s="37"/>
      <c r="AC95" s="150"/>
      <c r="AD95" s="150"/>
      <c r="AE95" s="37"/>
      <c r="AF95" s="150"/>
      <c r="AG95" s="150"/>
      <c r="AH95" s="37"/>
      <c r="AI95" s="150"/>
      <c r="AJ95" s="150"/>
      <c r="AK95" s="37"/>
    </row>
    <row r="96" spans="1:37" s="112" customFormat="1" ht="76.5" customHeight="1">
      <c r="A96" s="111" t="s">
        <v>493</v>
      </c>
      <c r="B96" s="45" t="s">
        <v>2846</v>
      </c>
      <c r="C96" s="45" t="s">
        <v>227</v>
      </c>
      <c r="D96" s="45" t="s">
        <v>2279</v>
      </c>
      <c r="E96" s="137" t="s">
        <v>1639</v>
      </c>
      <c r="F96" s="49"/>
      <c r="G96" s="49"/>
      <c r="H96" s="132" t="s">
        <v>2847</v>
      </c>
      <c r="I96" s="37" t="s">
        <v>1889</v>
      </c>
      <c r="J96" s="37" t="s">
        <v>1878</v>
      </c>
      <c r="K96" s="37" t="s">
        <v>1873</v>
      </c>
      <c r="L96" s="37" t="s">
        <v>1880</v>
      </c>
      <c r="M96" s="37" t="s">
        <v>1746</v>
      </c>
      <c r="N96" s="37" t="s">
        <v>1</v>
      </c>
      <c r="O96" s="36">
        <f>COUNTIF(Table487[[#This Row],[CMMI Comprehensive Primary Care Plus (CPC+)
Version Date: CY 2021]:[CMS Medicare Hospital Compare
Version Date: January 2021]],"*yes*")</f>
        <v>0</v>
      </c>
      <c r="P96" s="150"/>
      <c r="Q96" s="150"/>
      <c r="R96" s="150"/>
      <c r="S96" s="150"/>
      <c r="T96" s="37"/>
      <c r="U96" s="150"/>
      <c r="V96" s="150"/>
      <c r="W96" s="150"/>
      <c r="X96" s="150"/>
      <c r="Y96" s="150"/>
      <c r="Z96" s="150"/>
      <c r="AA96" s="150"/>
      <c r="AB96" s="37"/>
      <c r="AC96" s="150"/>
      <c r="AD96" s="150"/>
      <c r="AE96" s="37"/>
      <c r="AF96" s="150"/>
      <c r="AG96" s="150"/>
      <c r="AH96" s="37"/>
      <c r="AI96" s="150"/>
      <c r="AJ96" s="150"/>
      <c r="AK96" s="37"/>
    </row>
    <row r="97" spans="1:37" s="112" customFormat="1" ht="76.5" customHeight="1">
      <c r="A97" s="133" t="s">
        <v>494</v>
      </c>
      <c r="B97" s="45" t="s">
        <v>2889</v>
      </c>
      <c r="C97" s="45" t="s">
        <v>228</v>
      </c>
      <c r="D97" s="47" t="s">
        <v>2271</v>
      </c>
      <c r="E97" s="137" t="s">
        <v>229</v>
      </c>
      <c r="F97" s="48"/>
      <c r="G97" s="48"/>
      <c r="H97" s="132" t="s">
        <v>1538</v>
      </c>
      <c r="I97" s="37" t="s">
        <v>1889</v>
      </c>
      <c r="J97" s="37" t="s">
        <v>1884</v>
      </c>
      <c r="K97" s="37" t="s">
        <v>1873</v>
      </c>
      <c r="L97" s="37" t="s">
        <v>1874</v>
      </c>
      <c r="M97" s="37" t="s">
        <v>314</v>
      </c>
      <c r="N97" s="37"/>
      <c r="O97" s="36">
        <f>COUNTIF(Table487[[#This Row],[CMMI Comprehensive Primary Care Plus (CPC+)
Version Date: CY 2021]:[CMS Medicare Hospital Compare
Version Date: January 2021]],"*yes*")</f>
        <v>0</v>
      </c>
      <c r="P97" s="150"/>
      <c r="Q97" s="150"/>
      <c r="R97" s="150"/>
      <c r="S97" s="150"/>
      <c r="T97" s="37"/>
      <c r="U97" s="150"/>
      <c r="V97" s="150"/>
      <c r="W97" s="150"/>
      <c r="X97" s="150"/>
      <c r="Y97" s="150"/>
      <c r="Z97" s="150"/>
      <c r="AA97" s="150"/>
      <c r="AB97" s="37"/>
      <c r="AC97" s="150"/>
      <c r="AD97" s="150"/>
      <c r="AE97" s="37"/>
      <c r="AF97" s="150"/>
      <c r="AG97" s="150"/>
      <c r="AH97" s="37"/>
      <c r="AI97" s="150"/>
      <c r="AJ97" s="150"/>
      <c r="AK97" s="37"/>
    </row>
    <row r="98" spans="1:37" s="26" customFormat="1" ht="76.5" customHeight="1">
      <c r="A98" s="111" t="s">
        <v>495</v>
      </c>
      <c r="B98" s="45" t="s">
        <v>2935</v>
      </c>
      <c r="C98" s="45" t="s">
        <v>230</v>
      </c>
      <c r="D98" s="47" t="s">
        <v>2271</v>
      </c>
      <c r="E98" s="137" t="s">
        <v>229</v>
      </c>
      <c r="F98" s="48"/>
      <c r="G98" s="48"/>
      <c r="H98" s="132" t="s">
        <v>1539</v>
      </c>
      <c r="I98" s="37" t="s">
        <v>1889</v>
      </c>
      <c r="J98" s="37" t="s">
        <v>1884</v>
      </c>
      <c r="K98" s="37" t="s">
        <v>1873</v>
      </c>
      <c r="L98" s="37" t="s">
        <v>1874</v>
      </c>
      <c r="M98" s="37" t="s">
        <v>314</v>
      </c>
      <c r="N98" s="37"/>
      <c r="O98" s="36">
        <f>COUNTIF(Table487[[#This Row],[CMMI Comprehensive Primary Care Plus (CPC+)
Version Date: CY 2021]:[CMS Medicare Hospital Compare
Version Date: January 2021]],"*yes*")</f>
        <v>0</v>
      </c>
      <c r="P98" s="150"/>
      <c r="Q98" s="150"/>
      <c r="R98" s="150"/>
      <c r="S98" s="150"/>
      <c r="T98" s="37"/>
      <c r="U98" s="150"/>
      <c r="V98" s="150"/>
      <c r="W98" s="150"/>
      <c r="X98" s="150"/>
      <c r="Y98" s="150"/>
      <c r="Z98" s="150"/>
      <c r="AA98" s="150"/>
      <c r="AB98" s="37"/>
      <c r="AC98" s="150"/>
      <c r="AD98" s="150"/>
      <c r="AE98" s="150"/>
      <c r="AF98" s="150"/>
      <c r="AG98" s="150"/>
      <c r="AH98" s="37"/>
      <c r="AI98" s="150" t="s">
        <v>1</v>
      </c>
      <c r="AJ98" s="150"/>
      <c r="AK98" s="37" t="s">
        <v>1</v>
      </c>
    </row>
    <row r="99" spans="1:37" s="112" customFormat="1" ht="76.5" customHeight="1">
      <c r="A99" s="133" t="s">
        <v>496</v>
      </c>
      <c r="B99" s="45" t="s">
        <v>3286</v>
      </c>
      <c r="C99" s="45" t="s">
        <v>231</v>
      </c>
      <c r="D99" s="111" t="s">
        <v>2271</v>
      </c>
      <c r="E99" s="137" t="s">
        <v>1639</v>
      </c>
      <c r="F99" s="48"/>
      <c r="G99" s="48"/>
      <c r="H99" s="132" t="s">
        <v>1540</v>
      </c>
      <c r="I99" s="37" t="s">
        <v>1889</v>
      </c>
      <c r="J99" s="37" t="s">
        <v>1884</v>
      </c>
      <c r="K99" s="37" t="s">
        <v>1873</v>
      </c>
      <c r="L99" s="37" t="s">
        <v>1880</v>
      </c>
      <c r="M99" s="37" t="s">
        <v>314</v>
      </c>
      <c r="N99" s="37"/>
      <c r="O99" s="36">
        <f>COUNTIF(Table487[[#This Row],[CMMI Comprehensive Primary Care Plus (CPC+)
Version Date: CY 2021]:[CMS Medicare Hospital Compare
Version Date: January 2021]],"*yes*")</f>
        <v>0</v>
      </c>
      <c r="P99" s="150"/>
      <c r="Q99" s="150"/>
      <c r="R99" s="150"/>
      <c r="S99" s="150"/>
      <c r="T99" s="37"/>
      <c r="U99" s="150"/>
      <c r="V99" s="150"/>
      <c r="W99" s="150"/>
      <c r="X99" s="150"/>
      <c r="Y99" s="150"/>
      <c r="Z99" s="150"/>
      <c r="AA99" s="150"/>
      <c r="AB99" s="37"/>
      <c r="AC99" s="150"/>
      <c r="AD99" s="150"/>
      <c r="AE99" s="37"/>
      <c r="AF99" s="150"/>
      <c r="AG99" s="150"/>
      <c r="AH99" s="37"/>
      <c r="AI99" s="150"/>
      <c r="AJ99" s="150" t="s">
        <v>1827</v>
      </c>
      <c r="AK99" s="37"/>
    </row>
    <row r="100" spans="1:37" s="112" customFormat="1" ht="76.5" customHeight="1">
      <c r="A100" s="180" t="s">
        <v>497</v>
      </c>
      <c r="B100" s="144" t="s">
        <v>2999</v>
      </c>
      <c r="C100" s="144" t="s">
        <v>303</v>
      </c>
      <c r="D100" s="154" t="s">
        <v>2271</v>
      </c>
      <c r="E100" s="155" t="s">
        <v>1639</v>
      </c>
      <c r="F100" s="156"/>
      <c r="G100" s="156"/>
      <c r="H100" s="157" t="s">
        <v>1541</v>
      </c>
      <c r="I100" s="150" t="s">
        <v>1889</v>
      </c>
      <c r="J100" s="150" t="s">
        <v>1884</v>
      </c>
      <c r="K100" s="150" t="s">
        <v>1873</v>
      </c>
      <c r="L100" s="150" t="s">
        <v>1880</v>
      </c>
      <c r="M100" s="150" t="s">
        <v>1746</v>
      </c>
      <c r="N100" s="150"/>
      <c r="O100" s="158">
        <f>COUNTIF(Table487[[#This Row],[CMMI Comprehensive Primary Care Plus (CPC+)
Version Date: CY 2021]:[CMS Medicare Hospital Compare
Version Date: January 2021]],"*yes*")</f>
        <v>0</v>
      </c>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row>
    <row r="101" spans="1:37" s="112" customFormat="1" ht="76.5" customHeight="1">
      <c r="A101" s="133" t="s">
        <v>498</v>
      </c>
      <c r="B101" s="45" t="s">
        <v>3026</v>
      </c>
      <c r="C101" s="45" t="s">
        <v>232</v>
      </c>
      <c r="D101" s="47" t="s">
        <v>2271</v>
      </c>
      <c r="E101" s="137" t="s">
        <v>1639</v>
      </c>
      <c r="F101" s="48"/>
      <c r="G101" s="48"/>
      <c r="H101" s="132" t="s">
        <v>3027</v>
      </c>
      <c r="I101" s="37" t="s">
        <v>1889</v>
      </c>
      <c r="J101" s="37" t="s">
        <v>1878</v>
      </c>
      <c r="K101" s="37" t="s">
        <v>1873</v>
      </c>
      <c r="L101" s="37" t="s">
        <v>1880</v>
      </c>
      <c r="M101" s="37" t="s">
        <v>1746</v>
      </c>
      <c r="N101" s="37" t="s">
        <v>1</v>
      </c>
      <c r="O101" s="36">
        <f>COUNTIF(Table487[[#This Row],[CMMI Comprehensive Primary Care Plus (CPC+)
Version Date: CY 2021]:[CMS Medicare Hospital Compare
Version Date: January 2021]],"*yes*")</f>
        <v>0</v>
      </c>
      <c r="P101" s="150"/>
      <c r="Q101" s="150"/>
      <c r="R101" s="150"/>
      <c r="S101" s="150"/>
      <c r="T101" s="37"/>
      <c r="U101" s="150"/>
      <c r="V101" s="150"/>
      <c r="W101" s="150"/>
      <c r="X101" s="150"/>
      <c r="Y101" s="150"/>
      <c r="Z101" s="150"/>
      <c r="AA101" s="150"/>
      <c r="AB101" s="37"/>
      <c r="AC101" s="150"/>
      <c r="AD101" s="150"/>
      <c r="AE101" s="150"/>
      <c r="AF101" s="150"/>
      <c r="AG101" s="150"/>
      <c r="AH101" s="37"/>
      <c r="AI101" s="150" t="s">
        <v>1</v>
      </c>
      <c r="AJ101" s="150" t="s">
        <v>1824</v>
      </c>
      <c r="AK101" s="37"/>
    </row>
    <row r="102" spans="1:37" s="152" customFormat="1" ht="76.5" customHeight="1">
      <c r="A102" s="133" t="s">
        <v>499</v>
      </c>
      <c r="B102" s="45" t="s">
        <v>3057</v>
      </c>
      <c r="C102" s="45" t="s">
        <v>233</v>
      </c>
      <c r="D102" s="47" t="s">
        <v>2271</v>
      </c>
      <c r="E102" s="137" t="s">
        <v>1639</v>
      </c>
      <c r="F102" s="48"/>
      <c r="G102" s="48"/>
      <c r="H102" s="132" t="s">
        <v>3058</v>
      </c>
      <c r="I102" s="37" t="s">
        <v>1889</v>
      </c>
      <c r="J102" s="37" t="s">
        <v>1878</v>
      </c>
      <c r="K102" s="37" t="s">
        <v>1873</v>
      </c>
      <c r="L102" s="37" t="s">
        <v>1880</v>
      </c>
      <c r="M102" s="37" t="s">
        <v>1746</v>
      </c>
      <c r="N102" s="37"/>
      <c r="O102" s="36">
        <f>COUNTIF(Table487[[#This Row],[CMMI Comprehensive Primary Care Plus (CPC+)
Version Date: CY 2021]:[CMS Medicare Hospital Compare
Version Date: January 2021]],"*yes*")</f>
        <v>0</v>
      </c>
      <c r="P102" s="150"/>
      <c r="Q102" s="150"/>
      <c r="R102" s="150"/>
      <c r="S102" s="150"/>
      <c r="T102" s="37"/>
      <c r="U102" s="150"/>
      <c r="V102" s="150"/>
      <c r="W102" s="150"/>
      <c r="X102" s="150"/>
      <c r="Y102" s="150"/>
      <c r="Z102" s="150"/>
      <c r="AA102" s="150"/>
      <c r="AB102" s="37"/>
      <c r="AC102" s="150"/>
      <c r="AD102" s="150"/>
      <c r="AE102" s="37"/>
      <c r="AF102" s="150"/>
      <c r="AG102" s="150"/>
      <c r="AH102" s="37"/>
      <c r="AI102" s="150"/>
      <c r="AJ102" s="150"/>
      <c r="AK102" s="37" t="s">
        <v>1</v>
      </c>
    </row>
    <row r="103" spans="1:37" s="26" customFormat="1" ht="76.5" customHeight="1">
      <c r="A103" s="111" t="s">
        <v>335</v>
      </c>
      <c r="B103" s="45" t="s">
        <v>3059</v>
      </c>
      <c r="C103" s="45" t="s">
        <v>70</v>
      </c>
      <c r="D103" s="47" t="s">
        <v>2271</v>
      </c>
      <c r="E103" s="137" t="s">
        <v>1639</v>
      </c>
      <c r="F103" s="48"/>
      <c r="G103" s="48"/>
      <c r="H103" s="132" t="s">
        <v>3060</v>
      </c>
      <c r="I103" s="37" t="s">
        <v>1889</v>
      </c>
      <c r="J103" s="37" t="s">
        <v>1878</v>
      </c>
      <c r="K103" s="37" t="s">
        <v>1873</v>
      </c>
      <c r="L103" s="37" t="s">
        <v>1880</v>
      </c>
      <c r="M103" s="37" t="s">
        <v>1746</v>
      </c>
      <c r="N103" s="37" t="s">
        <v>1</v>
      </c>
      <c r="O103" s="36">
        <f>COUNTIF(Table487[[#This Row],[CMMI Comprehensive Primary Care Plus (CPC+)
Version Date: CY 2021]:[CMS Medicare Hospital Compare
Version Date: January 2021]],"*yes*")</f>
        <v>0</v>
      </c>
      <c r="P103" s="150"/>
      <c r="Q103" s="150"/>
      <c r="R103" s="150"/>
      <c r="S103" s="150"/>
      <c r="T103" s="37"/>
      <c r="U103" s="150"/>
      <c r="V103" s="150"/>
      <c r="W103" s="150"/>
      <c r="X103" s="150"/>
      <c r="Y103" s="150"/>
      <c r="Z103" s="150"/>
      <c r="AA103" s="150"/>
      <c r="AB103" s="37"/>
      <c r="AC103" s="150"/>
      <c r="AD103" s="150"/>
      <c r="AE103" s="37"/>
      <c r="AF103" s="150"/>
      <c r="AG103" s="150"/>
      <c r="AH103" s="37"/>
      <c r="AI103" s="150" t="s">
        <v>1</v>
      </c>
      <c r="AJ103" s="150" t="s">
        <v>1831</v>
      </c>
      <c r="AK103" s="37"/>
    </row>
    <row r="104" spans="1:37" s="26" customFormat="1" ht="76.5" customHeight="1">
      <c r="A104" s="133" t="s">
        <v>500</v>
      </c>
      <c r="B104" s="45" t="s">
        <v>3061</v>
      </c>
      <c r="C104" s="45" t="s">
        <v>58</v>
      </c>
      <c r="D104" s="47" t="s">
        <v>2271</v>
      </c>
      <c r="E104" s="137" t="s">
        <v>1639</v>
      </c>
      <c r="F104" s="48"/>
      <c r="G104" s="48"/>
      <c r="H104" s="132" t="s">
        <v>3062</v>
      </c>
      <c r="I104" s="37" t="s">
        <v>1889</v>
      </c>
      <c r="J104" s="37" t="s">
        <v>1878</v>
      </c>
      <c r="K104" s="37" t="s">
        <v>1873</v>
      </c>
      <c r="L104" s="37" t="s">
        <v>1880</v>
      </c>
      <c r="M104" s="37" t="s">
        <v>1746</v>
      </c>
      <c r="N104" s="37" t="s">
        <v>1</v>
      </c>
      <c r="O104" s="36">
        <f>COUNTIF(Table487[[#This Row],[CMMI Comprehensive Primary Care Plus (CPC+)
Version Date: CY 2021]:[CMS Medicare Hospital Compare
Version Date: January 2021]],"*yes*")</f>
        <v>0</v>
      </c>
      <c r="P104" s="150"/>
      <c r="Q104" s="150"/>
      <c r="R104" s="150"/>
      <c r="S104" s="150"/>
      <c r="T104" s="37"/>
      <c r="U104" s="150"/>
      <c r="V104" s="150"/>
      <c r="W104" s="150"/>
      <c r="X104" s="150"/>
      <c r="Y104" s="150"/>
      <c r="Z104" s="150"/>
      <c r="AA104" s="150"/>
      <c r="AB104" s="37"/>
      <c r="AC104" s="150"/>
      <c r="AD104" s="150"/>
      <c r="AE104" s="37"/>
      <c r="AF104" s="150"/>
      <c r="AG104" s="150"/>
      <c r="AH104" s="37"/>
      <c r="AI104" s="150"/>
      <c r="AJ104" s="150"/>
      <c r="AK104" s="37"/>
    </row>
    <row r="105" spans="1:37" s="26" customFormat="1" ht="76.5" customHeight="1">
      <c r="A105" s="133" t="s">
        <v>501</v>
      </c>
      <c r="B105" s="45" t="s">
        <v>1693</v>
      </c>
      <c r="C105" s="45" t="s">
        <v>234</v>
      </c>
      <c r="D105" s="47" t="s">
        <v>2279</v>
      </c>
      <c r="E105" s="137" t="s">
        <v>1639</v>
      </c>
      <c r="F105" s="48"/>
      <c r="G105" s="48"/>
      <c r="H105" s="132" t="s">
        <v>1543</v>
      </c>
      <c r="I105" s="37" t="s">
        <v>1889</v>
      </c>
      <c r="J105" s="37" t="s">
        <v>97</v>
      </c>
      <c r="K105" s="37" t="s">
        <v>1877</v>
      </c>
      <c r="L105" s="37" t="s">
        <v>1880</v>
      </c>
      <c r="M105" s="37" t="s">
        <v>6</v>
      </c>
      <c r="N105" s="37"/>
      <c r="O105" s="36">
        <f>COUNTIF(Table487[[#This Row],[CMMI Comprehensive Primary Care Plus (CPC+)
Version Date: CY 2021]:[CMS Medicare Hospital Compare
Version Date: January 2021]],"*yes*")</f>
        <v>2</v>
      </c>
      <c r="P105" s="150"/>
      <c r="Q105" s="150"/>
      <c r="R105" s="150"/>
      <c r="S105" s="150"/>
      <c r="T105" s="37"/>
      <c r="U105" s="150"/>
      <c r="V105" s="150"/>
      <c r="W105" s="150"/>
      <c r="X105" s="150"/>
      <c r="Y105" s="150" t="s">
        <v>3063</v>
      </c>
      <c r="Z105" s="150" t="s">
        <v>3893</v>
      </c>
      <c r="AA105" s="150"/>
      <c r="AB105" s="37" t="s">
        <v>1</v>
      </c>
      <c r="AC105" s="150"/>
      <c r="AD105" s="150"/>
      <c r="AE105" s="37" t="s">
        <v>3894</v>
      </c>
      <c r="AF105" s="150"/>
      <c r="AG105" s="150" t="s">
        <v>1827</v>
      </c>
      <c r="AH105" s="37" t="s">
        <v>1698</v>
      </c>
      <c r="AI105" s="150"/>
      <c r="AJ105" s="150"/>
      <c r="AK105" s="37"/>
    </row>
    <row r="106" spans="1:37" s="26" customFormat="1" ht="76.5" customHeight="1">
      <c r="A106" s="133" t="s">
        <v>502</v>
      </c>
      <c r="B106" s="45" t="s">
        <v>2652</v>
      </c>
      <c r="C106" s="45" t="s">
        <v>1278</v>
      </c>
      <c r="D106" s="47" t="s">
        <v>2271</v>
      </c>
      <c r="E106" s="137" t="s">
        <v>1280</v>
      </c>
      <c r="F106" s="48"/>
      <c r="G106" s="48"/>
      <c r="H106" s="132" t="s">
        <v>1523</v>
      </c>
      <c r="I106" s="37" t="s">
        <v>1889</v>
      </c>
      <c r="J106" s="37" t="s">
        <v>1890</v>
      </c>
      <c r="K106" s="37" t="s">
        <v>1879</v>
      </c>
      <c r="L106" s="37" t="s">
        <v>1880</v>
      </c>
      <c r="M106" s="37" t="s">
        <v>314</v>
      </c>
      <c r="N106" s="37"/>
      <c r="O106" s="36">
        <f>COUNTIF(Table487[[#This Row],[CMMI Comprehensive Primary Care Plus (CPC+)
Version Date: CY 2021]:[CMS Medicare Hospital Compare
Version Date: January 2021]],"*yes*")</f>
        <v>0</v>
      </c>
      <c r="P106" s="150"/>
      <c r="Q106" s="150"/>
      <c r="R106" s="150"/>
      <c r="S106" s="150"/>
      <c r="T106" s="37"/>
      <c r="U106" s="150"/>
      <c r="V106" s="150"/>
      <c r="W106" s="150"/>
      <c r="X106" s="150"/>
      <c r="Y106" s="150"/>
      <c r="Z106" s="150"/>
      <c r="AA106" s="150"/>
      <c r="AB106" s="37"/>
      <c r="AC106" s="150"/>
      <c r="AD106" s="150"/>
      <c r="AE106" s="37"/>
      <c r="AF106" s="150"/>
      <c r="AG106" s="150"/>
      <c r="AH106" s="37" t="s">
        <v>1</v>
      </c>
      <c r="AI106" s="150"/>
      <c r="AJ106" s="150"/>
      <c r="AK106" s="37"/>
    </row>
    <row r="107" spans="1:37" s="26" customFormat="1" ht="76.5" customHeight="1">
      <c r="A107" s="133" t="s">
        <v>503</v>
      </c>
      <c r="B107" s="45" t="s">
        <v>2585</v>
      </c>
      <c r="C107" s="45" t="s">
        <v>1011</v>
      </c>
      <c r="D107" s="47" t="s">
        <v>2279</v>
      </c>
      <c r="E107" s="137" t="s">
        <v>3287</v>
      </c>
      <c r="F107" s="48" t="s">
        <v>2586</v>
      </c>
      <c r="G107" s="48"/>
      <c r="H107" s="132" t="s">
        <v>743</v>
      </c>
      <c r="I107" s="37" t="s">
        <v>1903</v>
      </c>
      <c r="J107" s="37" t="s">
        <v>1890</v>
      </c>
      <c r="K107" s="37" t="s">
        <v>1879</v>
      </c>
      <c r="L107" s="37" t="s">
        <v>1880</v>
      </c>
      <c r="M107" s="37" t="s">
        <v>3288</v>
      </c>
      <c r="N107" s="37" t="s">
        <v>1</v>
      </c>
      <c r="O107" s="36">
        <f>COUNTIF(Table487[[#This Row],[CMMI Comprehensive Primary Care Plus (CPC+)
Version Date: CY 2021]:[CMS Medicare Hospital Compare
Version Date: January 2021]],"*yes*")</f>
        <v>1</v>
      </c>
      <c r="P107" s="150"/>
      <c r="Q107" s="150"/>
      <c r="R107" s="150"/>
      <c r="S107" s="150"/>
      <c r="T107" s="37"/>
      <c r="U107" s="150"/>
      <c r="V107" s="150"/>
      <c r="W107" s="150" t="s">
        <v>1</v>
      </c>
      <c r="X107" s="150"/>
      <c r="Y107" s="150"/>
      <c r="Z107" s="150"/>
      <c r="AA107" s="150"/>
      <c r="AB107" s="37"/>
      <c r="AC107" s="150"/>
      <c r="AD107" s="150"/>
      <c r="AE107" s="37"/>
      <c r="AF107" s="150"/>
      <c r="AG107" s="150"/>
      <c r="AH107" s="37"/>
      <c r="AI107" s="150"/>
      <c r="AJ107" s="150"/>
      <c r="AK107" s="37"/>
    </row>
    <row r="108" spans="1:37" s="26" customFormat="1" ht="76.5" customHeight="1">
      <c r="A108" s="111" t="s">
        <v>504</v>
      </c>
      <c r="B108" s="45" t="s">
        <v>2859</v>
      </c>
      <c r="C108" s="45" t="s">
        <v>2860</v>
      </c>
      <c r="D108" s="47" t="s">
        <v>2279</v>
      </c>
      <c r="E108" s="137" t="s">
        <v>2838</v>
      </c>
      <c r="F108" s="48" t="s">
        <v>2861</v>
      </c>
      <c r="G108" s="48"/>
      <c r="H108" s="132" t="s">
        <v>2862</v>
      </c>
      <c r="I108" s="37" t="s">
        <v>1903</v>
      </c>
      <c r="J108" s="37" t="s">
        <v>1890</v>
      </c>
      <c r="K108" s="37" t="s">
        <v>1873</v>
      </c>
      <c r="L108" s="37" t="s">
        <v>1880</v>
      </c>
      <c r="M108" s="37" t="s">
        <v>1746</v>
      </c>
      <c r="N108" s="37" t="s">
        <v>1</v>
      </c>
      <c r="O108" s="36">
        <f>COUNTIF(Table487[[#This Row],[CMMI Comprehensive Primary Care Plus (CPC+)
Version Date: CY 2021]:[CMS Medicare Hospital Compare
Version Date: January 2021]],"*yes*")</f>
        <v>2</v>
      </c>
      <c r="P108" s="150"/>
      <c r="Q108" s="150"/>
      <c r="R108" s="150"/>
      <c r="S108" s="150"/>
      <c r="T108" s="37"/>
      <c r="U108" s="150"/>
      <c r="V108" s="150"/>
      <c r="W108" s="150" t="s">
        <v>1</v>
      </c>
      <c r="X108" s="150" t="s">
        <v>2287</v>
      </c>
      <c r="Y108" s="150"/>
      <c r="Z108" s="150"/>
      <c r="AA108" s="150"/>
      <c r="AB108" s="37"/>
      <c r="AC108" s="150"/>
      <c r="AD108" s="150"/>
      <c r="AE108" s="37"/>
      <c r="AF108" s="150"/>
      <c r="AG108" s="150"/>
      <c r="AH108" s="37"/>
      <c r="AI108" s="150"/>
      <c r="AJ108" s="150"/>
      <c r="AK108" s="37"/>
    </row>
    <row r="109" spans="1:37" s="26" customFormat="1" ht="76.5" customHeight="1">
      <c r="A109" s="133" t="s">
        <v>505</v>
      </c>
      <c r="B109" s="45" t="s">
        <v>2864</v>
      </c>
      <c r="C109" s="45" t="s">
        <v>2865</v>
      </c>
      <c r="D109" s="47" t="s">
        <v>2271</v>
      </c>
      <c r="E109" s="137" t="s">
        <v>2838</v>
      </c>
      <c r="F109" s="48" t="s">
        <v>2866</v>
      </c>
      <c r="G109" s="48"/>
      <c r="H109" s="132" t="s">
        <v>2867</v>
      </c>
      <c r="I109" s="37" t="s">
        <v>1903</v>
      </c>
      <c r="J109" s="37" t="s">
        <v>1890</v>
      </c>
      <c r="K109" s="37" t="s">
        <v>1873</v>
      </c>
      <c r="L109" s="37" t="s">
        <v>1880</v>
      </c>
      <c r="M109" s="37" t="s">
        <v>1746</v>
      </c>
      <c r="N109" s="37" t="s">
        <v>1</v>
      </c>
      <c r="O109" s="36">
        <f>COUNTIF(Table487[[#This Row],[CMMI Comprehensive Primary Care Plus (CPC+)
Version Date: CY 2021]:[CMS Medicare Hospital Compare
Version Date: January 2021]],"*yes*")</f>
        <v>1</v>
      </c>
      <c r="P109" s="150"/>
      <c r="Q109" s="150"/>
      <c r="R109" s="150"/>
      <c r="S109" s="150"/>
      <c r="T109" s="37"/>
      <c r="U109" s="150"/>
      <c r="V109" s="150"/>
      <c r="W109" s="150"/>
      <c r="X109" s="150" t="s">
        <v>2287</v>
      </c>
      <c r="Y109" s="150"/>
      <c r="Z109" s="150"/>
      <c r="AA109" s="150"/>
      <c r="AB109" s="37"/>
      <c r="AC109" s="150"/>
      <c r="AD109" s="150"/>
      <c r="AE109" s="37"/>
      <c r="AF109" s="150"/>
      <c r="AG109" s="150"/>
      <c r="AH109" s="37"/>
      <c r="AI109" s="150"/>
      <c r="AJ109" s="150" t="s">
        <v>1827</v>
      </c>
      <c r="AK109" s="37"/>
    </row>
    <row r="110" spans="1:37" s="26" customFormat="1" ht="76.5" customHeight="1">
      <c r="A110" s="111" t="s">
        <v>506</v>
      </c>
      <c r="B110" s="45" t="s">
        <v>2869</v>
      </c>
      <c r="C110" s="45" t="s">
        <v>2870</v>
      </c>
      <c r="D110" s="47" t="s">
        <v>2279</v>
      </c>
      <c r="E110" s="137" t="s">
        <v>2838</v>
      </c>
      <c r="F110" s="48" t="s">
        <v>2871</v>
      </c>
      <c r="G110" s="48"/>
      <c r="H110" s="132" t="s">
        <v>2872</v>
      </c>
      <c r="I110" s="37" t="s">
        <v>1903</v>
      </c>
      <c r="J110" s="37" t="s">
        <v>1890</v>
      </c>
      <c r="K110" s="37" t="s">
        <v>1873</v>
      </c>
      <c r="L110" s="37" t="s">
        <v>1880</v>
      </c>
      <c r="M110" s="37" t="s">
        <v>1746</v>
      </c>
      <c r="N110" s="37" t="s">
        <v>1</v>
      </c>
      <c r="O110" s="36">
        <f>COUNTIF(Table487[[#This Row],[CMMI Comprehensive Primary Care Plus (CPC+)
Version Date: CY 2021]:[CMS Medicare Hospital Compare
Version Date: January 2021]],"*yes*")</f>
        <v>2</v>
      </c>
      <c r="P110" s="150"/>
      <c r="Q110" s="150"/>
      <c r="R110" s="150"/>
      <c r="S110" s="150"/>
      <c r="T110" s="37"/>
      <c r="U110" s="150"/>
      <c r="V110" s="150"/>
      <c r="W110" s="150" t="s">
        <v>1</v>
      </c>
      <c r="X110" s="150" t="s">
        <v>2287</v>
      </c>
      <c r="Y110" s="150"/>
      <c r="Z110" s="150"/>
      <c r="AA110" s="150"/>
      <c r="AB110" s="37"/>
      <c r="AC110" s="150"/>
      <c r="AD110" s="150"/>
      <c r="AE110" s="37"/>
      <c r="AF110" s="150"/>
      <c r="AG110" s="150"/>
      <c r="AH110" s="37"/>
      <c r="AI110" s="150"/>
      <c r="AJ110" s="150" t="s">
        <v>1827</v>
      </c>
      <c r="AK110" s="37"/>
    </row>
    <row r="111" spans="1:37" s="26" customFormat="1" ht="76.5" customHeight="1">
      <c r="A111" s="111" t="s">
        <v>507</v>
      </c>
      <c r="B111" s="45" t="s">
        <v>2874</v>
      </c>
      <c r="C111" s="45" t="s">
        <v>2875</v>
      </c>
      <c r="D111" s="47" t="s">
        <v>2279</v>
      </c>
      <c r="E111" s="137" t="s">
        <v>2838</v>
      </c>
      <c r="F111" s="48" t="s">
        <v>2876</v>
      </c>
      <c r="G111" s="48"/>
      <c r="H111" s="132" t="s">
        <v>2877</v>
      </c>
      <c r="I111" s="37" t="s">
        <v>1903</v>
      </c>
      <c r="J111" s="37" t="s">
        <v>1890</v>
      </c>
      <c r="K111" s="37" t="s">
        <v>1873</v>
      </c>
      <c r="L111" s="37" t="s">
        <v>1880</v>
      </c>
      <c r="M111" s="37" t="s">
        <v>1746</v>
      </c>
      <c r="N111" s="37" t="s">
        <v>1</v>
      </c>
      <c r="O111" s="36">
        <f>COUNTIF(Table487[[#This Row],[CMMI Comprehensive Primary Care Plus (CPC+)
Version Date: CY 2021]:[CMS Medicare Hospital Compare
Version Date: January 2021]],"*yes*")</f>
        <v>1</v>
      </c>
      <c r="P111" s="150"/>
      <c r="Q111" s="150"/>
      <c r="R111" s="150"/>
      <c r="S111" s="150"/>
      <c r="T111" s="37"/>
      <c r="U111" s="150"/>
      <c r="V111" s="150"/>
      <c r="W111" s="150"/>
      <c r="X111" s="150" t="s">
        <v>2287</v>
      </c>
      <c r="Y111" s="150"/>
      <c r="Z111" s="150"/>
      <c r="AA111" s="150"/>
      <c r="AB111" s="37"/>
      <c r="AC111" s="150"/>
      <c r="AD111" s="150"/>
      <c r="AE111" s="37"/>
      <c r="AF111" s="150"/>
      <c r="AG111" s="150"/>
      <c r="AH111" s="37"/>
      <c r="AI111" s="150" t="s">
        <v>1</v>
      </c>
      <c r="AJ111" s="150" t="s">
        <v>1830</v>
      </c>
      <c r="AK111" s="37" t="s">
        <v>1</v>
      </c>
    </row>
    <row r="112" spans="1:37" s="26" customFormat="1" ht="76.5" customHeight="1">
      <c r="A112" s="133" t="s">
        <v>508</v>
      </c>
      <c r="B112" s="45" t="s">
        <v>2879</v>
      </c>
      <c r="C112" s="45" t="s">
        <v>2880</v>
      </c>
      <c r="D112" s="45" t="s">
        <v>2279</v>
      </c>
      <c r="E112" s="137" t="s">
        <v>2838</v>
      </c>
      <c r="F112" s="48" t="s">
        <v>2881</v>
      </c>
      <c r="G112" s="48"/>
      <c r="H112" s="132" t="s">
        <v>2882</v>
      </c>
      <c r="I112" s="37" t="s">
        <v>1903</v>
      </c>
      <c r="J112" s="37" t="s">
        <v>1890</v>
      </c>
      <c r="K112" s="37" t="s">
        <v>1873</v>
      </c>
      <c r="L112" s="37" t="s">
        <v>1880</v>
      </c>
      <c r="M112" s="37" t="s">
        <v>1746</v>
      </c>
      <c r="N112" s="37" t="s">
        <v>1</v>
      </c>
      <c r="O112" s="36">
        <f>COUNTIF(Table487[[#This Row],[CMMI Comprehensive Primary Care Plus (CPC+)
Version Date: CY 2021]:[CMS Medicare Hospital Compare
Version Date: January 2021]],"*yes*")</f>
        <v>2</v>
      </c>
      <c r="P112" s="150"/>
      <c r="Q112" s="150"/>
      <c r="R112" s="150"/>
      <c r="S112" s="150"/>
      <c r="T112" s="37"/>
      <c r="U112" s="150"/>
      <c r="V112" s="150"/>
      <c r="W112" s="150" t="s">
        <v>1</v>
      </c>
      <c r="X112" s="150" t="s">
        <v>2287</v>
      </c>
      <c r="Y112" s="150"/>
      <c r="Z112" s="150"/>
      <c r="AA112" s="150"/>
      <c r="AB112" s="37"/>
      <c r="AC112" s="150"/>
      <c r="AD112" s="150"/>
      <c r="AE112" s="37"/>
      <c r="AF112" s="150"/>
      <c r="AG112" s="150"/>
      <c r="AH112" s="37"/>
      <c r="AI112" s="150"/>
      <c r="AJ112" s="150" t="s">
        <v>1827</v>
      </c>
      <c r="AK112" s="37"/>
    </row>
    <row r="113" spans="1:37" s="26" customFormat="1" ht="76.5" customHeight="1">
      <c r="A113" s="179" t="s">
        <v>509</v>
      </c>
      <c r="B113" s="45" t="s">
        <v>3064</v>
      </c>
      <c r="C113" s="45" t="s">
        <v>73</v>
      </c>
      <c r="D113" s="47" t="s">
        <v>2271</v>
      </c>
      <c r="E113" s="137" t="s">
        <v>1639</v>
      </c>
      <c r="F113" s="52"/>
      <c r="G113" s="52"/>
      <c r="H113" s="132" t="s">
        <v>1544</v>
      </c>
      <c r="I113" s="37" t="s">
        <v>1889</v>
      </c>
      <c r="J113" s="37" t="s">
        <v>1890</v>
      </c>
      <c r="K113" s="37" t="s">
        <v>1873</v>
      </c>
      <c r="L113" s="37" t="s">
        <v>1880</v>
      </c>
      <c r="M113" s="37" t="s">
        <v>314</v>
      </c>
      <c r="N113" s="37"/>
      <c r="O113" s="36">
        <f>COUNTIF(Table487[[#This Row],[CMMI Comprehensive Primary Care Plus (CPC+)
Version Date: CY 2021]:[CMS Medicare Hospital Compare
Version Date: January 2021]],"*yes*")</f>
        <v>0</v>
      </c>
      <c r="P113" s="150"/>
      <c r="Q113" s="150"/>
      <c r="R113" s="150"/>
      <c r="S113" s="150"/>
      <c r="T113" s="37"/>
      <c r="U113" s="150"/>
      <c r="V113" s="150"/>
      <c r="W113" s="150"/>
      <c r="X113" s="150"/>
      <c r="Y113" s="150"/>
      <c r="Z113" s="150"/>
      <c r="AA113" s="150"/>
      <c r="AB113" s="37"/>
      <c r="AC113" s="150"/>
      <c r="AD113" s="150"/>
      <c r="AE113" s="37"/>
      <c r="AF113" s="150"/>
      <c r="AG113" s="150"/>
      <c r="AH113" s="37"/>
      <c r="AI113" s="150"/>
      <c r="AJ113" s="150"/>
      <c r="AK113" s="37" t="s">
        <v>1</v>
      </c>
    </row>
    <row r="114" spans="1:37" s="26" customFormat="1" ht="76.5" customHeight="1">
      <c r="A114" s="181" t="s">
        <v>318</v>
      </c>
      <c r="B114" s="144" t="s">
        <v>3289</v>
      </c>
      <c r="C114" s="144" t="s">
        <v>2919</v>
      </c>
      <c r="D114" s="144" t="s">
        <v>2279</v>
      </c>
      <c r="E114" s="155" t="s">
        <v>2920</v>
      </c>
      <c r="F114" s="156"/>
      <c r="G114" s="156"/>
      <c r="H114" s="157" t="s">
        <v>2921</v>
      </c>
      <c r="I114" s="150" t="s">
        <v>1875</v>
      </c>
      <c r="J114" s="150" t="s">
        <v>1883</v>
      </c>
      <c r="K114" s="150" t="s">
        <v>1873</v>
      </c>
      <c r="L114" s="150" t="s">
        <v>1880</v>
      </c>
      <c r="M114" s="150" t="s">
        <v>314</v>
      </c>
      <c r="N114" s="37" t="s">
        <v>1</v>
      </c>
      <c r="O114" s="36">
        <f>COUNTIF(Table487[[#This Row],[CMMI Comprehensive Primary Care Plus (CPC+)
Version Date: CY 2021]:[CMS Medicare Hospital Compare
Version Date: January 2021]],"*yes*")</f>
        <v>1</v>
      </c>
      <c r="P114" s="150"/>
      <c r="Q114" s="150"/>
      <c r="R114" s="150"/>
      <c r="S114" s="150"/>
      <c r="T114" s="150"/>
      <c r="U114" s="150"/>
      <c r="V114" s="150"/>
      <c r="W114" s="150"/>
      <c r="X114" s="150"/>
      <c r="Y114" s="150"/>
      <c r="Z114" s="150" t="s">
        <v>1</v>
      </c>
      <c r="AA114" s="150"/>
      <c r="AB114" s="150"/>
      <c r="AC114" s="150"/>
      <c r="AD114" s="150"/>
      <c r="AE114" s="150"/>
      <c r="AF114" s="150"/>
      <c r="AG114" s="150"/>
      <c r="AH114" s="150"/>
      <c r="AI114" s="150"/>
      <c r="AJ114" s="150"/>
      <c r="AK114" s="37"/>
    </row>
    <row r="115" spans="1:37" s="26" customFormat="1" ht="76.5" customHeight="1">
      <c r="A115" s="179" t="s">
        <v>336</v>
      </c>
      <c r="B115" s="45" t="s">
        <v>2910</v>
      </c>
      <c r="C115" s="45" t="s">
        <v>2911</v>
      </c>
      <c r="D115" s="45" t="s">
        <v>2279</v>
      </c>
      <c r="E115" s="137" t="s">
        <v>1931</v>
      </c>
      <c r="F115" s="48"/>
      <c r="G115" s="48"/>
      <c r="H115" s="132" t="s">
        <v>2912</v>
      </c>
      <c r="I115" s="37" t="s">
        <v>97</v>
      </c>
      <c r="J115" s="37" t="s">
        <v>1883</v>
      </c>
      <c r="K115" s="37" t="s">
        <v>1873</v>
      </c>
      <c r="L115" s="37" t="s">
        <v>1880</v>
      </c>
      <c r="M115" s="37" t="s">
        <v>314</v>
      </c>
      <c r="N115" s="37" t="s">
        <v>1</v>
      </c>
      <c r="O115" s="158">
        <f>COUNTIF(Table487[[#This Row],[CMMI Comprehensive Primary Care Plus (CPC+)
Version Date: CY 2021]:[CMS Medicare Hospital Compare
Version Date: January 2021]],"*yes*")</f>
        <v>1</v>
      </c>
      <c r="P115" s="150"/>
      <c r="Q115" s="150"/>
      <c r="R115" s="150"/>
      <c r="S115" s="150"/>
      <c r="T115" s="37"/>
      <c r="U115" s="150"/>
      <c r="V115" s="150"/>
      <c r="W115" s="150"/>
      <c r="X115" s="150" t="s">
        <v>2287</v>
      </c>
      <c r="Y115" s="150"/>
      <c r="Z115" s="150"/>
      <c r="AA115" s="150"/>
      <c r="AB115" s="37"/>
      <c r="AC115" s="150"/>
      <c r="AD115" s="150"/>
      <c r="AE115" s="37"/>
      <c r="AF115" s="150"/>
      <c r="AG115" s="150"/>
      <c r="AH115" s="37"/>
      <c r="AI115" s="150"/>
      <c r="AJ115" s="150"/>
      <c r="AK115" s="150" t="s">
        <v>1</v>
      </c>
    </row>
    <row r="116" spans="1:37" s="26" customFormat="1" ht="76.5" customHeight="1">
      <c r="A116" s="179" t="s">
        <v>510</v>
      </c>
      <c r="B116" s="45" t="s">
        <v>141</v>
      </c>
      <c r="C116" s="45" t="s">
        <v>44</v>
      </c>
      <c r="D116" s="47" t="s">
        <v>2271</v>
      </c>
      <c r="E116" s="137" t="s">
        <v>1946</v>
      </c>
      <c r="F116" s="48"/>
      <c r="G116" s="48"/>
      <c r="H116" s="132" t="s">
        <v>3290</v>
      </c>
      <c r="I116" s="37" t="s">
        <v>1889</v>
      </c>
      <c r="J116" s="37" t="s">
        <v>97</v>
      </c>
      <c r="K116" s="37" t="s">
        <v>1879</v>
      </c>
      <c r="L116" s="37" t="s">
        <v>1880</v>
      </c>
      <c r="M116" s="37" t="s">
        <v>3288</v>
      </c>
      <c r="N116" s="37"/>
      <c r="O116" s="36">
        <f>COUNTIF(Table487[[#This Row],[CMMI Comprehensive Primary Care Plus (CPC+)
Version Date: CY 2021]:[CMS Medicare Hospital Compare
Version Date: January 2021]],"*yes*")</f>
        <v>0</v>
      </c>
      <c r="P116" s="150"/>
      <c r="Q116" s="150"/>
      <c r="R116" s="150"/>
      <c r="S116" s="150"/>
      <c r="T116" s="37"/>
      <c r="U116" s="150"/>
      <c r="V116" s="150"/>
      <c r="W116" s="150"/>
      <c r="X116" s="150"/>
      <c r="Y116" s="150"/>
      <c r="Z116" s="150"/>
      <c r="AA116" s="150"/>
      <c r="AB116" s="37"/>
      <c r="AC116" s="150"/>
      <c r="AD116" s="150"/>
      <c r="AE116" s="37"/>
      <c r="AF116" s="150"/>
      <c r="AG116" s="150"/>
      <c r="AH116" s="37"/>
      <c r="AI116" s="150" t="s">
        <v>1</v>
      </c>
      <c r="AJ116" s="150" t="s">
        <v>1827</v>
      </c>
      <c r="AK116" s="37" t="s">
        <v>1</v>
      </c>
    </row>
    <row r="117" spans="1:37" s="26" customFormat="1" ht="76.5" customHeight="1">
      <c r="A117" s="179" t="s">
        <v>511</v>
      </c>
      <c r="B117" s="45" t="s">
        <v>3065</v>
      </c>
      <c r="C117" s="45" t="s">
        <v>171</v>
      </c>
      <c r="D117" s="46" t="s">
        <v>2279</v>
      </c>
      <c r="E117" s="137" t="s">
        <v>1639</v>
      </c>
      <c r="F117" s="48"/>
      <c r="G117" s="48"/>
      <c r="H117" s="132" t="s">
        <v>1545</v>
      </c>
      <c r="I117" s="37" t="s">
        <v>1889</v>
      </c>
      <c r="J117" s="37" t="s">
        <v>1878</v>
      </c>
      <c r="K117" s="37" t="s">
        <v>1879</v>
      </c>
      <c r="L117" s="37" t="s">
        <v>1880</v>
      </c>
      <c r="M117" s="37" t="s">
        <v>1746</v>
      </c>
      <c r="N117" s="37" t="s">
        <v>1</v>
      </c>
      <c r="O117" s="36">
        <f>COUNTIF(Table487[[#This Row],[CMMI Comprehensive Primary Care Plus (CPC+)
Version Date: CY 2021]:[CMS Medicare Hospital Compare
Version Date: January 2021]],"*yes*")</f>
        <v>3</v>
      </c>
      <c r="P117" s="150"/>
      <c r="Q117" s="150"/>
      <c r="R117" s="150"/>
      <c r="S117" s="150"/>
      <c r="T117" s="37"/>
      <c r="U117" s="150"/>
      <c r="V117" s="150"/>
      <c r="W117" s="150"/>
      <c r="X117" s="150" t="s">
        <v>2272</v>
      </c>
      <c r="Y117" s="150" t="s">
        <v>1</v>
      </c>
      <c r="Z117" s="150" t="s">
        <v>1</v>
      </c>
      <c r="AA117" s="150"/>
      <c r="AB117" s="37"/>
      <c r="AC117" s="150"/>
      <c r="AD117" s="150"/>
      <c r="AE117" s="37"/>
      <c r="AF117" s="150"/>
      <c r="AG117" s="150"/>
      <c r="AH117" s="37"/>
      <c r="AI117" s="150"/>
      <c r="AJ117" s="150"/>
      <c r="AK117" s="37"/>
    </row>
    <row r="118" spans="1:37" s="159" customFormat="1" ht="76.5" customHeight="1">
      <c r="A118" s="111" t="s">
        <v>512</v>
      </c>
      <c r="B118" s="45" t="s">
        <v>3066</v>
      </c>
      <c r="C118" s="45" t="s">
        <v>170</v>
      </c>
      <c r="D118" s="47" t="s">
        <v>2279</v>
      </c>
      <c r="E118" s="137" t="s">
        <v>1639</v>
      </c>
      <c r="F118" s="48"/>
      <c r="G118" s="48"/>
      <c r="H118" s="132" t="s">
        <v>1546</v>
      </c>
      <c r="I118" s="37" t="s">
        <v>1889</v>
      </c>
      <c r="J118" s="37" t="s">
        <v>1878</v>
      </c>
      <c r="K118" s="37" t="s">
        <v>1879</v>
      </c>
      <c r="L118" s="37" t="s">
        <v>1880</v>
      </c>
      <c r="M118" s="37" t="s">
        <v>1746</v>
      </c>
      <c r="N118" s="37" t="s">
        <v>1</v>
      </c>
      <c r="O118" s="36">
        <f>COUNTIF(Table487[[#This Row],[CMMI Comprehensive Primary Care Plus (CPC+)
Version Date: CY 2021]:[CMS Medicare Hospital Compare
Version Date: January 2021]],"*yes*")</f>
        <v>3</v>
      </c>
      <c r="P118" s="150"/>
      <c r="Q118" s="150"/>
      <c r="R118" s="150"/>
      <c r="S118" s="150"/>
      <c r="T118" s="37"/>
      <c r="U118" s="150"/>
      <c r="V118" s="150"/>
      <c r="W118" s="150"/>
      <c r="X118" s="150" t="s">
        <v>2272</v>
      </c>
      <c r="Y118" s="150" t="s">
        <v>1</v>
      </c>
      <c r="Z118" s="150" t="s">
        <v>1</v>
      </c>
      <c r="AA118" s="150"/>
      <c r="AB118" s="37"/>
      <c r="AC118" s="150"/>
      <c r="AD118" s="150"/>
      <c r="AE118" s="37"/>
      <c r="AF118" s="150"/>
      <c r="AG118" s="150"/>
      <c r="AH118" s="37" t="s">
        <v>1</v>
      </c>
      <c r="AI118" s="150"/>
      <c r="AJ118" s="150"/>
      <c r="AK118" s="37"/>
    </row>
    <row r="119" spans="1:37" s="26" customFormat="1" ht="76.5" customHeight="1">
      <c r="A119" s="179" t="s">
        <v>513</v>
      </c>
      <c r="B119" s="45" t="s">
        <v>744</v>
      </c>
      <c r="C119" s="45" t="s">
        <v>1012</v>
      </c>
      <c r="D119" s="46" t="s">
        <v>2271</v>
      </c>
      <c r="E119" s="137" t="s">
        <v>1639</v>
      </c>
      <c r="F119" s="48" t="s">
        <v>2458</v>
      </c>
      <c r="G119" s="48"/>
      <c r="H119" s="132" t="s">
        <v>745</v>
      </c>
      <c r="I119" s="37" t="s">
        <v>1889</v>
      </c>
      <c r="J119" s="37" t="s">
        <v>1878</v>
      </c>
      <c r="K119" s="37" t="s">
        <v>1873</v>
      </c>
      <c r="L119" s="37" t="s">
        <v>1880</v>
      </c>
      <c r="M119" s="37" t="s">
        <v>314</v>
      </c>
      <c r="N119" s="37" t="s">
        <v>1</v>
      </c>
      <c r="O119" s="36">
        <f>COUNTIF(Table487[[#This Row],[CMMI Comprehensive Primary Care Plus (CPC+)
Version Date: CY 2021]:[CMS Medicare Hospital Compare
Version Date: January 2021]],"*yes*")</f>
        <v>1</v>
      </c>
      <c r="P119" s="150"/>
      <c r="Q119" s="150"/>
      <c r="R119" s="150"/>
      <c r="S119" s="150"/>
      <c r="T119" s="37"/>
      <c r="U119" s="150"/>
      <c r="V119" s="150"/>
      <c r="W119" s="150" t="s">
        <v>1</v>
      </c>
      <c r="X119" s="150"/>
      <c r="Y119" s="150"/>
      <c r="Z119" s="150"/>
      <c r="AA119" s="150"/>
      <c r="AB119" s="37"/>
      <c r="AC119" s="150"/>
      <c r="AD119" s="150"/>
      <c r="AE119" s="37"/>
      <c r="AF119" s="150"/>
      <c r="AG119" s="150"/>
      <c r="AH119" s="37"/>
      <c r="AI119" s="150"/>
      <c r="AJ119" s="150"/>
      <c r="AK119" s="37"/>
    </row>
    <row r="120" spans="1:37" s="26" customFormat="1" ht="76.5" customHeight="1">
      <c r="A120" s="133" t="s">
        <v>514</v>
      </c>
      <c r="B120" s="45" t="s">
        <v>746</v>
      </c>
      <c r="C120" s="45" t="s">
        <v>1013</v>
      </c>
      <c r="D120" s="47" t="s">
        <v>2271</v>
      </c>
      <c r="E120" s="137" t="s">
        <v>1944</v>
      </c>
      <c r="F120" s="52" t="s">
        <v>2453</v>
      </c>
      <c r="G120" s="52"/>
      <c r="H120" s="132" t="s">
        <v>747</v>
      </c>
      <c r="I120" s="37" t="s">
        <v>1889</v>
      </c>
      <c r="J120" s="37" t="s">
        <v>1890</v>
      </c>
      <c r="K120" s="37" t="s">
        <v>1873</v>
      </c>
      <c r="L120" s="37" t="s">
        <v>1880</v>
      </c>
      <c r="M120" s="37" t="s">
        <v>1746</v>
      </c>
      <c r="N120" s="37"/>
      <c r="O120" s="36">
        <f>COUNTIF(Table487[[#This Row],[CMMI Comprehensive Primary Care Plus (CPC+)
Version Date: CY 2021]:[CMS Medicare Hospital Compare
Version Date: January 2021]],"*yes*")</f>
        <v>1</v>
      </c>
      <c r="P120" s="150"/>
      <c r="Q120" s="150"/>
      <c r="R120" s="150"/>
      <c r="S120" s="150"/>
      <c r="T120" s="37"/>
      <c r="U120" s="150"/>
      <c r="V120" s="150"/>
      <c r="W120" s="150" t="s">
        <v>1</v>
      </c>
      <c r="X120" s="150"/>
      <c r="Y120" s="150"/>
      <c r="Z120" s="150"/>
      <c r="AA120" s="150"/>
      <c r="AB120" s="37"/>
      <c r="AC120" s="150"/>
      <c r="AD120" s="150"/>
      <c r="AE120" s="37"/>
      <c r="AF120" s="150"/>
      <c r="AG120" s="150"/>
      <c r="AH120" s="37"/>
      <c r="AI120" s="150"/>
      <c r="AJ120" s="150"/>
      <c r="AK120" s="37"/>
    </row>
    <row r="121" spans="1:37" s="26" customFormat="1" ht="76.5" customHeight="1">
      <c r="A121" s="111" t="s">
        <v>515</v>
      </c>
      <c r="B121" s="45" t="s">
        <v>748</v>
      </c>
      <c r="C121" s="45" t="s">
        <v>1014</v>
      </c>
      <c r="D121" s="47" t="s">
        <v>2271</v>
      </c>
      <c r="E121" s="137" t="s">
        <v>1934</v>
      </c>
      <c r="F121" s="52"/>
      <c r="G121" s="52"/>
      <c r="H121" s="132" t="s">
        <v>749</v>
      </c>
      <c r="I121" s="37" t="s">
        <v>1889</v>
      </c>
      <c r="J121" s="37" t="s">
        <v>1904</v>
      </c>
      <c r="K121" s="37" t="s">
        <v>1873</v>
      </c>
      <c r="L121" s="37" t="s">
        <v>1880</v>
      </c>
      <c r="M121" s="37" t="s">
        <v>1746</v>
      </c>
      <c r="N121" s="37" t="s">
        <v>1</v>
      </c>
      <c r="O121" s="36">
        <f>COUNTIF(Table487[[#This Row],[CMMI Comprehensive Primary Care Plus (CPC+)
Version Date: CY 2021]:[CMS Medicare Hospital Compare
Version Date: January 2021]],"*yes*")</f>
        <v>0</v>
      </c>
      <c r="P121" s="150"/>
      <c r="Q121" s="150"/>
      <c r="R121" s="150"/>
      <c r="S121" s="150"/>
      <c r="T121" s="37"/>
      <c r="U121" s="150"/>
      <c r="V121" s="150"/>
      <c r="W121" s="150"/>
      <c r="X121" s="150"/>
      <c r="Y121" s="150"/>
      <c r="Z121" s="150"/>
      <c r="AA121" s="150"/>
      <c r="AB121" s="37"/>
      <c r="AC121" s="150"/>
      <c r="AD121" s="150"/>
      <c r="AE121" s="37"/>
      <c r="AF121" s="150"/>
      <c r="AG121" s="150"/>
      <c r="AH121" s="37"/>
      <c r="AI121" s="150"/>
      <c r="AJ121" s="150"/>
      <c r="AK121" s="37"/>
    </row>
    <row r="122" spans="1:37" s="26" customFormat="1" ht="76.5" customHeight="1">
      <c r="A122" s="111" t="s">
        <v>516</v>
      </c>
      <c r="B122" s="45" t="s">
        <v>183</v>
      </c>
      <c r="C122" s="45" t="s">
        <v>177</v>
      </c>
      <c r="D122" s="47" t="s">
        <v>2279</v>
      </c>
      <c r="E122" s="137" t="s">
        <v>1639</v>
      </c>
      <c r="F122" s="52"/>
      <c r="G122" s="52"/>
      <c r="H122" s="132" t="s">
        <v>3291</v>
      </c>
      <c r="I122" s="37" t="s">
        <v>1875</v>
      </c>
      <c r="J122" s="37" t="s">
        <v>1894</v>
      </c>
      <c r="K122" s="37" t="s">
        <v>1877</v>
      </c>
      <c r="L122" s="37" t="s">
        <v>1880</v>
      </c>
      <c r="M122" s="37" t="s">
        <v>6</v>
      </c>
      <c r="N122" s="37" t="s">
        <v>1</v>
      </c>
      <c r="O122" s="36">
        <f>COUNTIF(Table487[[#This Row],[CMMI Comprehensive Primary Care Plus (CPC+)
Version Date: CY 2021]:[CMS Medicare Hospital Compare
Version Date: January 2021]],"*yes*")</f>
        <v>0</v>
      </c>
      <c r="P122" s="150"/>
      <c r="Q122" s="150"/>
      <c r="R122" s="150"/>
      <c r="S122" s="150"/>
      <c r="T122" s="37"/>
      <c r="U122" s="150"/>
      <c r="V122" s="150"/>
      <c r="W122" s="150"/>
      <c r="X122" s="150"/>
      <c r="Y122" s="150"/>
      <c r="Z122" s="150"/>
      <c r="AA122" s="150"/>
      <c r="AB122" s="37"/>
      <c r="AC122" s="150"/>
      <c r="AD122" s="150"/>
      <c r="AE122" s="37"/>
      <c r="AF122" s="150"/>
      <c r="AG122" s="150"/>
      <c r="AH122" s="37"/>
      <c r="AI122" s="150"/>
      <c r="AJ122" s="150"/>
      <c r="AK122" s="37"/>
    </row>
    <row r="123" spans="1:37" s="26" customFormat="1" ht="76.5" customHeight="1">
      <c r="A123" s="133" t="s">
        <v>517</v>
      </c>
      <c r="B123" s="45" t="s">
        <v>860</v>
      </c>
      <c r="C123" s="45" t="s">
        <v>3292</v>
      </c>
      <c r="D123" s="47" t="s">
        <v>2271</v>
      </c>
      <c r="E123" s="137" t="s">
        <v>1625</v>
      </c>
      <c r="F123" s="52"/>
      <c r="G123" s="52"/>
      <c r="H123" s="132" t="s">
        <v>861</v>
      </c>
      <c r="I123" s="37" t="s">
        <v>1875</v>
      </c>
      <c r="J123" s="37" t="s">
        <v>1894</v>
      </c>
      <c r="K123" s="37" t="s">
        <v>1873</v>
      </c>
      <c r="L123" s="37" t="s">
        <v>1880</v>
      </c>
      <c r="M123" s="37" t="s">
        <v>1746</v>
      </c>
      <c r="N123" s="37" t="s">
        <v>1</v>
      </c>
      <c r="O123" s="36">
        <f>COUNTIF(Table487[[#This Row],[CMMI Comprehensive Primary Care Plus (CPC+)
Version Date: CY 2021]:[CMS Medicare Hospital Compare
Version Date: January 2021]],"*yes*")</f>
        <v>0</v>
      </c>
      <c r="P123" s="150"/>
      <c r="Q123" s="150"/>
      <c r="R123" s="150"/>
      <c r="S123" s="150"/>
      <c r="T123" s="37"/>
      <c r="U123" s="150"/>
      <c r="V123" s="150"/>
      <c r="W123" s="150"/>
      <c r="X123" s="150"/>
      <c r="Y123" s="150"/>
      <c r="Z123" s="150"/>
      <c r="AA123" s="150"/>
      <c r="AB123" s="37"/>
      <c r="AC123" s="150"/>
      <c r="AD123" s="150"/>
      <c r="AE123" s="37"/>
      <c r="AF123" s="150"/>
      <c r="AG123" s="150"/>
      <c r="AH123" s="37"/>
      <c r="AI123" s="150"/>
      <c r="AJ123" s="150"/>
      <c r="AK123" s="37"/>
    </row>
    <row r="124" spans="1:37" s="26" customFormat="1" ht="76.5" customHeight="1">
      <c r="A124" s="111" t="s">
        <v>518</v>
      </c>
      <c r="B124" s="45" t="s">
        <v>2655</v>
      </c>
      <c r="C124" s="45" t="s">
        <v>1725</v>
      </c>
      <c r="D124" s="47" t="s">
        <v>2271</v>
      </c>
      <c r="E124" s="137" t="s">
        <v>1964</v>
      </c>
      <c r="F124" s="52"/>
      <c r="G124" s="52"/>
      <c r="H124" s="132" t="s">
        <v>1726</v>
      </c>
      <c r="I124" s="37" t="s">
        <v>1905</v>
      </c>
      <c r="J124" s="37" t="s">
        <v>1890</v>
      </c>
      <c r="K124" s="37" t="s">
        <v>1879</v>
      </c>
      <c r="L124" s="37" t="s">
        <v>1880</v>
      </c>
      <c r="M124" s="37" t="s">
        <v>314</v>
      </c>
      <c r="N124" s="37"/>
      <c r="O124" s="36">
        <f>COUNTIF(Table487[[#This Row],[CMMI Comprehensive Primary Care Plus (CPC+)
Version Date: CY 2021]:[CMS Medicare Hospital Compare
Version Date: January 2021]],"*yes*")</f>
        <v>0</v>
      </c>
      <c r="P124" s="150"/>
      <c r="Q124" s="150"/>
      <c r="R124" s="150"/>
      <c r="S124" s="150"/>
      <c r="T124" s="37"/>
      <c r="U124" s="150"/>
      <c r="V124" s="150"/>
      <c r="W124" s="150"/>
      <c r="X124" s="150"/>
      <c r="Y124" s="150"/>
      <c r="Z124" s="150"/>
      <c r="AA124" s="150"/>
      <c r="AB124" s="37"/>
      <c r="AC124" s="150"/>
      <c r="AD124" s="150"/>
      <c r="AE124" s="37"/>
      <c r="AF124" s="150"/>
      <c r="AG124" s="150"/>
      <c r="AH124" s="37"/>
      <c r="AI124" s="150"/>
      <c r="AJ124" s="150"/>
      <c r="AK124" s="37"/>
    </row>
    <row r="125" spans="1:37" s="26" customFormat="1" ht="76.5" customHeight="1">
      <c r="A125" s="133" t="s">
        <v>519</v>
      </c>
      <c r="B125" s="45" t="s">
        <v>2673</v>
      </c>
      <c r="C125" s="45" t="s">
        <v>1732</v>
      </c>
      <c r="D125" s="45" t="s">
        <v>2271</v>
      </c>
      <c r="E125" s="137" t="s">
        <v>1964</v>
      </c>
      <c r="F125" s="48"/>
      <c r="G125" s="48"/>
      <c r="H125" s="132" t="s">
        <v>1733</v>
      </c>
      <c r="I125" s="37" t="s">
        <v>1905</v>
      </c>
      <c r="J125" s="37" t="s">
        <v>1890</v>
      </c>
      <c r="K125" s="37" t="s">
        <v>1873</v>
      </c>
      <c r="L125" s="37" t="s">
        <v>1880</v>
      </c>
      <c r="M125" s="37" t="s">
        <v>314</v>
      </c>
      <c r="N125" s="37"/>
      <c r="O125" s="36">
        <f>COUNTIF(Table487[[#This Row],[CMMI Comprehensive Primary Care Plus (CPC+)
Version Date: CY 2021]:[CMS Medicare Hospital Compare
Version Date: January 2021]],"*yes*")</f>
        <v>0</v>
      </c>
      <c r="P125" s="150"/>
      <c r="Q125" s="150"/>
      <c r="R125" s="150"/>
      <c r="S125" s="150"/>
      <c r="T125" s="37"/>
      <c r="U125" s="150"/>
      <c r="V125" s="150"/>
      <c r="W125" s="150"/>
      <c r="X125" s="150"/>
      <c r="Y125" s="150"/>
      <c r="Z125" s="150"/>
      <c r="AA125" s="150"/>
      <c r="AB125" s="37"/>
      <c r="AC125" s="150"/>
      <c r="AD125" s="150"/>
      <c r="AE125" s="37"/>
      <c r="AF125" s="150"/>
      <c r="AG125" s="150"/>
      <c r="AH125" s="37"/>
      <c r="AI125" s="150"/>
      <c r="AJ125" s="150"/>
      <c r="AK125" s="37"/>
    </row>
    <row r="126" spans="1:37" s="26" customFormat="1" ht="76.5" customHeight="1">
      <c r="A126" s="111" t="s">
        <v>630</v>
      </c>
      <c r="B126" s="45" t="s">
        <v>2681</v>
      </c>
      <c r="C126" s="45" t="s">
        <v>1724</v>
      </c>
      <c r="D126" s="45" t="s">
        <v>2271</v>
      </c>
      <c r="E126" s="137" t="s">
        <v>1964</v>
      </c>
      <c r="F126" s="48"/>
      <c r="G126" s="48"/>
      <c r="H126" s="132" t="s">
        <v>1731</v>
      </c>
      <c r="I126" s="37" t="s">
        <v>1905</v>
      </c>
      <c r="J126" s="37" t="s">
        <v>1890</v>
      </c>
      <c r="K126" s="37" t="s">
        <v>1879</v>
      </c>
      <c r="L126" s="37" t="s">
        <v>1880</v>
      </c>
      <c r="M126" s="37" t="s">
        <v>314</v>
      </c>
      <c r="N126" s="37"/>
      <c r="O126" s="36">
        <f>COUNTIF(Table487[[#This Row],[CMMI Comprehensive Primary Care Plus (CPC+)
Version Date: CY 2021]:[CMS Medicare Hospital Compare
Version Date: January 2021]],"*yes*")</f>
        <v>0</v>
      </c>
      <c r="P126" s="150"/>
      <c r="Q126" s="150"/>
      <c r="R126" s="150"/>
      <c r="S126" s="150"/>
      <c r="T126" s="37"/>
      <c r="U126" s="150"/>
      <c r="V126" s="150"/>
      <c r="W126" s="150"/>
      <c r="X126" s="150"/>
      <c r="Y126" s="150"/>
      <c r="Z126" s="150"/>
      <c r="AA126" s="150"/>
      <c r="AB126" s="37"/>
      <c r="AC126" s="150"/>
      <c r="AD126" s="150"/>
      <c r="AE126" s="37"/>
      <c r="AF126" s="150"/>
      <c r="AG126" s="150"/>
      <c r="AH126" s="37"/>
      <c r="AI126" s="150"/>
      <c r="AJ126" s="150"/>
      <c r="AK126" s="37"/>
    </row>
    <row r="127" spans="1:37" s="26" customFormat="1" ht="76.5" customHeight="1">
      <c r="A127" s="133" t="s">
        <v>520</v>
      </c>
      <c r="B127" s="45" t="s">
        <v>2654</v>
      </c>
      <c r="C127" s="45" t="s">
        <v>1727</v>
      </c>
      <c r="D127" s="45" t="s">
        <v>2271</v>
      </c>
      <c r="E127" s="137" t="s">
        <v>1964</v>
      </c>
      <c r="F127" s="52"/>
      <c r="G127" s="52"/>
      <c r="H127" s="132" t="s">
        <v>1728</v>
      </c>
      <c r="I127" s="37" t="s">
        <v>1905</v>
      </c>
      <c r="J127" s="37" t="s">
        <v>1890</v>
      </c>
      <c r="K127" s="37" t="s">
        <v>1879</v>
      </c>
      <c r="L127" s="37" t="s">
        <v>1880</v>
      </c>
      <c r="M127" s="37" t="s">
        <v>314</v>
      </c>
      <c r="N127" s="37"/>
      <c r="O127" s="36">
        <f>COUNTIF(Table487[[#This Row],[CMMI Comprehensive Primary Care Plus (CPC+)
Version Date: CY 2021]:[CMS Medicare Hospital Compare
Version Date: January 2021]],"*yes*")</f>
        <v>0</v>
      </c>
      <c r="P127" s="150"/>
      <c r="Q127" s="150"/>
      <c r="R127" s="150"/>
      <c r="S127" s="150"/>
      <c r="T127" s="37"/>
      <c r="U127" s="150"/>
      <c r="V127" s="150"/>
      <c r="W127" s="150"/>
      <c r="X127" s="150"/>
      <c r="Y127" s="150"/>
      <c r="Z127" s="150"/>
      <c r="AA127" s="150"/>
      <c r="AB127" s="37"/>
      <c r="AC127" s="150"/>
      <c r="AD127" s="150"/>
      <c r="AE127" s="37"/>
      <c r="AF127" s="150"/>
      <c r="AG127" s="150"/>
      <c r="AH127" s="37"/>
      <c r="AI127" s="150"/>
      <c r="AJ127" s="150"/>
      <c r="AK127" s="37"/>
    </row>
    <row r="128" spans="1:37" s="26" customFormat="1" ht="76.5" customHeight="1">
      <c r="A128" s="111" t="s">
        <v>521</v>
      </c>
      <c r="B128" s="45" t="s">
        <v>2653</v>
      </c>
      <c r="C128" s="45" t="s">
        <v>1729</v>
      </c>
      <c r="D128" s="45" t="s">
        <v>2271</v>
      </c>
      <c r="E128" s="137" t="s">
        <v>1964</v>
      </c>
      <c r="F128" s="48"/>
      <c r="G128" s="48"/>
      <c r="H128" s="132" t="s">
        <v>1730</v>
      </c>
      <c r="I128" s="37" t="s">
        <v>1905</v>
      </c>
      <c r="J128" s="37" t="s">
        <v>1890</v>
      </c>
      <c r="K128" s="37" t="s">
        <v>1879</v>
      </c>
      <c r="L128" s="37" t="s">
        <v>1880</v>
      </c>
      <c r="M128" s="37" t="s">
        <v>314</v>
      </c>
      <c r="N128" s="37"/>
      <c r="O128" s="36">
        <f>COUNTIF(Table487[[#This Row],[CMMI Comprehensive Primary Care Plus (CPC+)
Version Date: CY 2021]:[CMS Medicare Hospital Compare
Version Date: January 2021]],"*yes*")</f>
        <v>0</v>
      </c>
      <c r="P128" s="150"/>
      <c r="Q128" s="150"/>
      <c r="R128" s="150"/>
      <c r="S128" s="150"/>
      <c r="T128" s="37"/>
      <c r="U128" s="150"/>
      <c r="V128" s="150"/>
      <c r="W128" s="150"/>
      <c r="X128" s="150"/>
      <c r="Y128" s="150"/>
      <c r="Z128" s="150"/>
      <c r="AA128" s="150"/>
      <c r="AB128" s="37"/>
      <c r="AC128" s="150"/>
      <c r="AD128" s="150"/>
      <c r="AE128" s="37"/>
      <c r="AF128" s="150"/>
      <c r="AG128" s="150"/>
      <c r="AH128" s="37"/>
      <c r="AI128" s="150"/>
      <c r="AJ128" s="150" t="s">
        <v>1827</v>
      </c>
      <c r="AK128" s="37"/>
    </row>
    <row r="129" spans="1:37" s="26" customFormat="1" ht="76.5" customHeight="1">
      <c r="A129" s="133" t="s">
        <v>522</v>
      </c>
      <c r="B129" s="45" t="s">
        <v>3067</v>
      </c>
      <c r="C129" s="45" t="s">
        <v>235</v>
      </c>
      <c r="D129" s="45" t="s">
        <v>2279</v>
      </c>
      <c r="E129" s="137" t="s">
        <v>1639</v>
      </c>
      <c r="F129" s="48" t="s">
        <v>3068</v>
      </c>
      <c r="G129" s="48"/>
      <c r="H129" s="132" t="s">
        <v>1547</v>
      </c>
      <c r="I129" s="37" t="s">
        <v>1909</v>
      </c>
      <c r="J129" s="37" t="s">
        <v>1890</v>
      </c>
      <c r="K129" s="37" t="s">
        <v>1873</v>
      </c>
      <c r="L129" s="37" t="s">
        <v>1880</v>
      </c>
      <c r="M129" s="37" t="s">
        <v>5</v>
      </c>
      <c r="N129" s="37"/>
      <c r="O129" s="36">
        <f>COUNTIF(Table487[[#This Row],[CMMI Comprehensive Primary Care Plus (CPC+)
Version Date: CY 2021]:[CMS Medicare Hospital Compare
Version Date: January 2021]],"*yes*")</f>
        <v>1</v>
      </c>
      <c r="P129" s="150"/>
      <c r="Q129" s="150"/>
      <c r="R129" s="150"/>
      <c r="S129" s="150"/>
      <c r="T129" s="37"/>
      <c r="U129" s="150"/>
      <c r="V129" s="150"/>
      <c r="W129" s="150" t="s">
        <v>1</v>
      </c>
      <c r="X129" s="150"/>
      <c r="Y129" s="150"/>
      <c r="Z129" s="150"/>
      <c r="AA129" s="150"/>
      <c r="AB129" s="37"/>
      <c r="AC129" s="150"/>
      <c r="AD129" s="150"/>
      <c r="AE129" s="37"/>
      <c r="AF129" s="150"/>
      <c r="AG129" s="150"/>
      <c r="AH129" s="37"/>
      <c r="AI129" s="150"/>
      <c r="AJ129" s="150" t="s">
        <v>1827</v>
      </c>
      <c r="AK129" s="37" t="s">
        <v>1</v>
      </c>
    </row>
    <row r="130" spans="1:37" s="26" customFormat="1" ht="76.5" customHeight="1">
      <c r="A130" s="111" t="s">
        <v>523</v>
      </c>
      <c r="B130" s="45" t="s">
        <v>3069</v>
      </c>
      <c r="C130" s="45" t="s">
        <v>304</v>
      </c>
      <c r="D130" s="45" t="s">
        <v>2271</v>
      </c>
      <c r="E130" s="137" t="s">
        <v>1944</v>
      </c>
      <c r="F130" s="48"/>
      <c r="G130" s="48"/>
      <c r="H130" s="132" t="s">
        <v>1549</v>
      </c>
      <c r="I130" s="37" t="s">
        <v>1909</v>
      </c>
      <c r="J130" s="37" t="s">
        <v>1890</v>
      </c>
      <c r="K130" s="37" t="s">
        <v>1873</v>
      </c>
      <c r="L130" s="37" t="s">
        <v>1880</v>
      </c>
      <c r="M130" s="37" t="s">
        <v>1746</v>
      </c>
      <c r="N130" s="37"/>
      <c r="O130" s="36">
        <f>COUNTIF(Table487[[#This Row],[CMMI Comprehensive Primary Care Plus (CPC+)
Version Date: CY 2021]:[CMS Medicare Hospital Compare
Version Date: January 2021]],"*yes*")</f>
        <v>0</v>
      </c>
      <c r="P130" s="150"/>
      <c r="Q130" s="150"/>
      <c r="R130" s="150"/>
      <c r="S130" s="150"/>
      <c r="T130" s="37"/>
      <c r="U130" s="150"/>
      <c r="V130" s="150"/>
      <c r="W130" s="150"/>
      <c r="X130" s="150"/>
      <c r="Y130" s="150"/>
      <c r="Z130" s="150"/>
      <c r="AA130" s="150"/>
      <c r="AB130" s="37"/>
      <c r="AC130" s="150"/>
      <c r="AD130" s="150"/>
      <c r="AE130" s="37"/>
      <c r="AF130" s="150"/>
      <c r="AG130" s="150"/>
      <c r="AH130" s="37"/>
      <c r="AI130" s="150"/>
      <c r="AJ130" s="150" t="s">
        <v>1827</v>
      </c>
      <c r="AK130" s="37" t="s">
        <v>1</v>
      </c>
    </row>
    <row r="131" spans="1:37" s="26" customFormat="1" ht="76.5" customHeight="1">
      <c r="A131" s="133" t="s">
        <v>524</v>
      </c>
      <c r="B131" s="45" t="s">
        <v>750</v>
      </c>
      <c r="C131" s="45" t="s">
        <v>1015</v>
      </c>
      <c r="D131" s="47" t="s">
        <v>2279</v>
      </c>
      <c r="E131" s="137" t="s">
        <v>1944</v>
      </c>
      <c r="F131" s="48"/>
      <c r="G131" s="48"/>
      <c r="H131" s="132" t="s">
        <v>751</v>
      </c>
      <c r="I131" s="37" t="s">
        <v>1889</v>
      </c>
      <c r="J131" s="37" t="s">
        <v>1890</v>
      </c>
      <c r="K131" s="37" t="s">
        <v>1873</v>
      </c>
      <c r="L131" s="37" t="s">
        <v>1880</v>
      </c>
      <c r="M131" s="37" t="s">
        <v>5</v>
      </c>
      <c r="N131" s="37"/>
      <c r="O131" s="36">
        <f>COUNTIF(Table487[[#This Row],[CMMI Comprehensive Primary Care Plus (CPC+)
Version Date: CY 2021]:[CMS Medicare Hospital Compare
Version Date: January 2021]],"*yes*")</f>
        <v>0</v>
      </c>
      <c r="P131" s="150"/>
      <c r="Q131" s="150"/>
      <c r="R131" s="150"/>
      <c r="S131" s="150"/>
      <c r="T131" s="37"/>
      <c r="U131" s="150"/>
      <c r="V131" s="150"/>
      <c r="W131" s="150"/>
      <c r="X131" s="150"/>
      <c r="Y131" s="150"/>
      <c r="Z131" s="150"/>
      <c r="AA131" s="150"/>
      <c r="AB131" s="37"/>
      <c r="AC131" s="150"/>
      <c r="AD131" s="150"/>
      <c r="AE131" s="37"/>
      <c r="AF131" s="150"/>
      <c r="AG131" s="150"/>
      <c r="AH131" s="37"/>
      <c r="AI131" s="150"/>
      <c r="AJ131" s="150"/>
      <c r="AK131" s="37"/>
    </row>
    <row r="132" spans="1:37" s="26" customFormat="1" ht="76.5" customHeight="1">
      <c r="A132" s="111" t="s">
        <v>525</v>
      </c>
      <c r="B132" s="45" t="s">
        <v>100</v>
      </c>
      <c r="C132" s="45" t="s">
        <v>101</v>
      </c>
      <c r="D132" s="45" t="s">
        <v>2279</v>
      </c>
      <c r="E132" s="137" t="s">
        <v>574</v>
      </c>
      <c r="F132" s="48"/>
      <c r="G132" s="48"/>
      <c r="H132" s="132" t="s">
        <v>3070</v>
      </c>
      <c r="I132" s="37" t="s">
        <v>1906</v>
      </c>
      <c r="J132" s="37" t="s">
        <v>1890</v>
      </c>
      <c r="K132" s="37" t="s">
        <v>1879</v>
      </c>
      <c r="L132" s="37" t="s">
        <v>1880</v>
      </c>
      <c r="M132" s="37" t="s">
        <v>5</v>
      </c>
      <c r="N132" s="37" t="s">
        <v>1</v>
      </c>
      <c r="O132" s="36">
        <f>COUNTIF(Table487[[#This Row],[CMMI Comprehensive Primary Care Plus (CPC+)
Version Date: CY 2021]:[CMS Medicare Hospital Compare
Version Date: January 2021]],"*yes*")</f>
        <v>1</v>
      </c>
      <c r="P132" s="150"/>
      <c r="Q132" s="150"/>
      <c r="R132" s="150" t="s">
        <v>1</v>
      </c>
      <c r="S132" s="150"/>
      <c r="T132" s="37"/>
      <c r="U132" s="150"/>
      <c r="V132" s="150"/>
      <c r="W132" s="150"/>
      <c r="X132" s="150"/>
      <c r="Y132" s="150"/>
      <c r="Z132" s="150"/>
      <c r="AA132" s="150"/>
      <c r="AB132" s="37"/>
      <c r="AC132" s="150"/>
      <c r="AD132" s="150"/>
      <c r="AE132" s="37"/>
      <c r="AF132" s="150"/>
      <c r="AG132" s="150"/>
      <c r="AH132" s="37"/>
      <c r="AI132" s="150"/>
      <c r="AJ132" s="150" t="s">
        <v>1827</v>
      </c>
      <c r="AK132" s="37"/>
    </row>
    <row r="133" spans="1:37" s="26" customFormat="1" ht="76.5" customHeight="1">
      <c r="A133" s="133" t="s">
        <v>526</v>
      </c>
      <c r="B133" s="45" t="s">
        <v>1862</v>
      </c>
      <c r="C133" s="45" t="s">
        <v>55</v>
      </c>
      <c r="D133" s="45" t="s">
        <v>2279</v>
      </c>
      <c r="E133" s="137" t="s">
        <v>574</v>
      </c>
      <c r="F133" s="48"/>
      <c r="G133" s="48"/>
      <c r="H133" s="132" t="s">
        <v>3071</v>
      </c>
      <c r="I133" s="37" t="s">
        <v>1906</v>
      </c>
      <c r="J133" s="37" t="s">
        <v>1890</v>
      </c>
      <c r="K133" s="37" t="s">
        <v>1879</v>
      </c>
      <c r="L133" s="37" t="s">
        <v>1880</v>
      </c>
      <c r="M133" s="37" t="s">
        <v>5</v>
      </c>
      <c r="N133" s="37" t="s">
        <v>1</v>
      </c>
      <c r="O133" s="36">
        <f>COUNTIF(Table487[[#This Row],[CMMI Comprehensive Primary Care Plus (CPC+)
Version Date: CY 2021]:[CMS Medicare Hospital Compare
Version Date: January 2021]],"*yes*")</f>
        <v>0</v>
      </c>
      <c r="P133" s="150"/>
      <c r="Q133" s="150"/>
      <c r="R133" s="150"/>
      <c r="S133" s="150"/>
      <c r="T133" s="37"/>
      <c r="U133" s="150"/>
      <c r="V133" s="150"/>
      <c r="W133" s="150"/>
      <c r="X133" s="150"/>
      <c r="Y133" s="150"/>
      <c r="Z133" s="150"/>
      <c r="AA133" s="150"/>
      <c r="AB133" s="37"/>
      <c r="AC133" s="150"/>
      <c r="AD133" s="150"/>
      <c r="AE133" s="37"/>
      <c r="AF133" s="150"/>
      <c r="AG133" s="150"/>
      <c r="AH133" s="37"/>
      <c r="AI133" s="150"/>
      <c r="AJ133" s="150"/>
      <c r="AK133" s="37"/>
    </row>
    <row r="134" spans="1:37" s="26" customFormat="1" ht="76.5" customHeight="1">
      <c r="A134" s="111" t="s">
        <v>527</v>
      </c>
      <c r="B134" s="45" t="s">
        <v>1863</v>
      </c>
      <c r="C134" s="45" t="s">
        <v>52</v>
      </c>
      <c r="D134" s="45" t="s">
        <v>2279</v>
      </c>
      <c r="E134" s="137" t="s">
        <v>574</v>
      </c>
      <c r="F134" s="48"/>
      <c r="G134" s="48"/>
      <c r="H134" s="132" t="s">
        <v>3072</v>
      </c>
      <c r="I134" s="37" t="s">
        <v>1906</v>
      </c>
      <c r="J134" s="37" t="s">
        <v>1890</v>
      </c>
      <c r="K134" s="37" t="s">
        <v>1879</v>
      </c>
      <c r="L134" s="37" t="s">
        <v>1880</v>
      </c>
      <c r="M134" s="37" t="s">
        <v>5</v>
      </c>
      <c r="N134" s="37"/>
      <c r="O134" s="36">
        <f>COUNTIF(Table487[[#This Row],[CMMI Comprehensive Primary Care Plus (CPC+)
Version Date: CY 2021]:[CMS Medicare Hospital Compare
Version Date: January 2021]],"*yes*")</f>
        <v>1</v>
      </c>
      <c r="P134" s="150"/>
      <c r="Q134" s="150"/>
      <c r="R134" s="150" t="s">
        <v>1</v>
      </c>
      <c r="S134" s="150"/>
      <c r="T134" s="37"/>
      <c r="U134" s="150"/>
      <c r="V134" s="150"/>
      <c r="W134" s="150"/>
      <c r="X134" s="150"/>
      <c r="Y134" s="150"/>
      <c r="Z134" s="150"/>
      <c r="AA134" s="150"/>
      <c r="AB134" s="37"/>
      <c r="AC134" s="150"/>
      <c r="AD134" s="150"/>
      <c r="AE134" s="37"/>
      <c r="AF134" s="150"/>
      <c r="AG134" s="150"/>
      <c r="AH134" s="37" t="s">
        <v>1</v>
      </c>
      <c r="AI134" s="150"/>
      <c r="AJ134" s="150"/>
      <c r="AK134" s="37"/>
    </row>
    <row r="135" spans="1:37" s="26" customFormat="1" ht="76.5" customHeight="1">
      <c r="A135" s="133" t="s">
        <v>528</v>
      </c>
      <c r="B135" s="45" t="s">
        <v>1864</v>
      </c>
      <c r="C135" s="45" t="s">
        <v>53</v>
      </c>
      <c r="D135" s="45" t="s">
        <v>2279</v>
      </c>
      <c r="E135" s="137" t="s">
        <v>574</v>
      </c>
      <c r="F135" s="48"/>
      <c r="G135" s="48"/>
      <c r="H135" s="132" t="s">
        <v>3073</v>
      </c>
      <c r="I135" s="37" t="s">
        <v>1906</v>
      </c>
      <c r="J135" s="37" t="s">
        <v>1890</v>
      </c>
      <c r="K135" s="37" t="s">
        <v>1879</v>
      </c>
      <c r="L135" s="37" t="s">
        <v>1880</v>
      </c>
      <c r="M135" s="37" t="s">
        <v>5</v>
      </c>
      <c r="N135" s="37" t="s">
        <v>1</v>
      </c>
      <c r="O135" s="36">
        <f>COUNTIF(Table487[[#This Row],[CMMI Comprehensive Primary Care Plus (CPC+)
Version Date: CY 2021]:[CMS Medicare Hospital Compare
Version Date: January 2021]],"*yes*")</f>
        <v>1</v>
      </c>
      <c r="P135" s="150"/>
      <c r="Q135" s="150"/>
      <c r="R135" s="150" t="s">
        <v>1</v>
      </c>
      <c r="S135" s="150"/>
      <c r="T135" s="37"/>
      <c r="U135" s="150"/>
      <c r="V135" s="150"/>
      <c r="W135" s="150"/>
      <c r="X135" s="150"/>
      <c r="Y135" s="150"/>
      <c r="Z135" s="150"/>
      <c r="AA135" s="150"/>
      <c r="AB135" s="37"/>
      <c r="AC135" s="150"/>
      <c r="AD135" s="150"/>
      <c r="AE135" s="37"/>
      <c r="AF135" s="150"/>
      <c r="AG135" s="150"/>
      <c r="AH135" s="37"/>
      <c r="AI135" s="150"/>
      <c r="AJ135" s="150"/>
      <c r="AK135" s="37"/>
    </row>
    <row r="136" spans="1:37" s="26" customFormat="1" ht="76.5" customHeight="1">
      <c r="A136" s="111" t="s">
        <v>529</v>
      </c>
      <c r="B136" s="45" t="s">
        <v>1865</v>
      </c>
      <c r="C136" s="45" t="s">
        <v>49</v>
      </c>
      <c r="D136" s="45" t="s">
        <v>2279</v>
      </c>
      <c r="E136" s="137" t="s">
        <v>574</v>
      </c>
      <c r="F136" s="48"/>
      <c r="G136" s="48"/>
      <c r="H136" s="132" t="s">
        <v>3074</v>
      </c>
      <c r="I136" s="37" t="s">
        <v>1906</v>
      </c>
      <c r="J136" s="37" t="s">
        <v>1890</v>
      </c>
      <c r="K136" s="37" t="s">
        <v>1879</v>
      </c>
      <c r="L136" s="37" t="s">
        <v>1880</v>
      </c>
      <c r="M136" s="37" t="s">
        <v>5</v>
      </c>
      <c r="N136" s="37"/>
      <c r="O136" s="36">
        <f>COUNTIF(Table487[[#This Row],[CMMI Comprehensive Primary Care Plus (CPC+)
Version Date: CY 2021]:[CMS Medicare Hospital Compare
Version Date: January 2021]],"*yes*")</f>
        <v>0</v>
      </c>
      <c r="P136" s="150"/>
      <c r="Q136" s="150"/>
      <c r="R136" s="150"/>
      <c r="S136" s="150"/>
      <c r="T136" s="37"/>
      <c r="U136" s="150"/>
      <c r="V136" s="150"/>
      <c r="W136" s="150"/>
      <c r="X136" s="150"/>
      <c r="Y136" s="150"/>
      <c r="Z136" s="150"/>
      <c r="AA136" s="150"/>
      <c r="AB136" s="37"/>
      <c r="AC136" s="150"/>
      <c r="AD136" s="150"/>
      <c r="AE136" s="37"/>
      <c r="AF136" s="150"/>
      <c r="AG136" s="150"/>
      <c r="AH136" s="37"/>
      <c r="AI136" s="150"/>
      <c r="AJ136" s="150"/>
      <c r="AK136" s="37"/>
    </row>
    <row r="137" spans="1:37" s="26" customFormat="1" ht="76.5" customHeight="1">
      <c r="A137" s="133" t="s">
        <v>337</v>
      </c>
      <c r="B137" s="45" t="s">
        <v>1866</v>
      </c>
      <c r="C137" s="45" t="s">
        <v>75</v>
      </c>
      <c r="D137" s="45" t="s">
        <v>2279</v>
      </c>
      <c r="E137" s="137" t="s">
        <v>574</v>
      </c>
      <c r="F137" s="48"/>
      <c r="G137" s="48"/>
      <c r="H137" s="132" t="s">
        <v>3075</v>
      </c>
      <c r="I137" s="37" t="s">
        <v>1906</v>
      </c>
      <c r="J137" s="37" t="s">
        <v>1890</v>
      </c>
      <c r="K137" s="37" t="s">
        <v>1879</v>
      </c>
      <c r="L137" s="37" t="s">
        <v>1880</v>
      </c>
      <c r="M137" s="37" t="s">
        <v>5</v>
      </c>
      <c r="N137" s="37" t="s">
        <v>1</v>
      </c>
      <c r="O137" s="36">
        <f>COUNTIF(Table487[[#This Row],[CMMI Comprehensive Primary Care Plus (CPC+)
Version Date: CY 2021]:[CMS Medicare Hospital Compare
Version Date: January 2021]],"*yes*")</f>
        <v>0</v>
      </c>
      <c r="P137" s="150"/>
      <c r="Q137" s="150"/>
      <c r="R137" s="150"/>
      <c r="S137" s="150"/>
      <c r="T137" s="37"/>
      <c r="U137" s="150"/>
      <c r="V137" s="150"/>
      <c r="W137" s="150"/>
      <c r="X137" s="150"/>
      <c r="Y137" s="150"/>
      <c r="Z137" s="150"/>
      <c r="AA137" s="150"/>
      <c r="AB137" s="37"/>
      <c r="AC137" s="150"/>
      <c r="AD137" s="150"/>
      <c r="AE137" s="37"/>
      <c r="AF137" s="150"/>
      <c r="AG137" s="150"/>
      <c r="AH137" s="37"/>
      <c r="AI137" s="150"/>
      <c r="AJ137" s="150"/>
      <c r="AK137" s="37"/>
    </row>
    <row r="138" spans="1:37" s="26" customFormat="1" ht="76.5" customHeight="1">
      <c r="A138" s="111" t="s">
        <v>530</v>
      </c>
      <c r="B138" s="45" t="s">
        <v>1867</v>
      </c>
      <c r="C138" s="45" t="s">
        <v>46</v>
      </c>
      <c r="D138" s="45" t="s">
        <v>2279</v>
      </c>
      <c r="E138" s="137" t="s">
        <v>574</v>
      </c>
      <c r="F138" s="48"/>
      <c r="G138" s="48"/>
      <c r="H138" s="132" t="s">
        <v>3076</v>
      </c>
      <c r="I138" s="37" t="s">
        <v>1906</v>
      </c>
      <c r="J138" s="37" t="s">
        <v>1890</v>
      </c>
      <c r="K138" s="37" t="s">
        <v>1879</v>
      </c>
      <c r="L138" s="37" t="s">
        <v>1880</v>
      </c>
      <c r="M138" s="37" t="s">
        <v>5</v>
      </c>
      <c r="N138" s="37"/>
      <c r="O138" s="36">
        <f>COUNTIF(Table487[[#This Row],[CMMI Comprehensive Primary Care Plus (CPC+)
Version Date: CY 2021]:[CMS Medicare Hospital Compare
Version Date: January 2021]],"*yes*")</f>
        <v>1</v>
      </c>
      <c r="P138" s="150"/>
      <c r="Q138" s="150"/>
      <c r="R138" s="150" t="s">
        <v>1</v>
      </c>
      <c r="S138" s="150"/>
      <c r="T138" s="37"/>
      <c r="U138" s="150"/>
      <c r="V138" s="150"/>
      <c r="W138" s="150"/>
      <c r="X138" s="150"/>
      <c r="Y138" s="150"/>
      <c r="Z138" s="150"/>
      <c r="AA138" s="150"/>
      <c r="AB138" s="37"/>
      <c r="AC138" s="150"/>
      <c r="AD138" s="150"/>
      <c r="AE138" s="37"/>
      <c r="AF138" s="150"/>
      <c r="AG138" s="150"/>
      <c r="AH138" s="37"/>
      <c r="AI138" s="150"/>
      <c r="AJ138" s="150"/>
      <c r="AK138" s="37" t="s">
        <v>1</v>
      </c>
    </row>
    <row r="139" spans="1:37" s="26" customFormat="1" ht="76.5" customHeight="1">
      <c r="A139" s="133" t="s">
        <v>531</v>
      </c>
      <c r="B139" s="45" t="s">
        <v>3077</v>
      </c>
      <c r="C139" s="45" t="s">
        <v>236</v>
      </c>
      <c r="D139" s="45" t="s">
        <v>2271</v>
      </c>
      <c r="E139" s="137" t="s">
        <v>1639</v>
      </c>
      <c r="F139" s="48"/>
      <c r="G139" s="48"/>
      <c r="H139" s="132" t="s">
        <v>1550</v>
      </c>
      <c r="I139" s="37" t="s">
        <v>1889</v>
      </c>
      <c r="J139" s="37" t="s">
        <v>1878</v>
      </c>
      <c r="K139" s="37" t="s">
        <v>1873</v>
      </c>
      <c r="L139" s="37" t="s">
        <v>1880</v>
      </c>
      <c r="M139" s="37" t="s">
        <v>1746</v>
      </c>
      <c r="N139" s="37" t="s">
        <v>1</v>
      </c>
      <c r="O139" s="36">
        <f>COUNTIF(Table487[[#This Row],[CMMI Comprehensive Primary Care Plus (CPC+)
Version Date: CY 2021]:[CMS Medicare Hospital Compare
Version Date: January 2021]],"*yes*")</f>
        <v>0</v>
      </c>
      <c r="P139" s="150"/>
      <c r="Q139" s="150"/>
      <c r="R139" s="150"/>
      <c r="S139" s="150"/>
      <c r="T139" s="37"/>
      <c r="U139" s="150"/>
      <c r="V139" s="150"/>
      <c r="W139" s="150"/>
      <c r="X139" s="150"/>
      <c r="Y139" s="150"/>
      <c r="Z139" s="150"/>
      <c r="AA139" s="150"/>
      <c r="AB139" s="37"/>
      <c r="AC139" s="150"/>
      <c r="AD139" s="150"/>
      <c r="AE139" s="37"/>
      <c r="AF139" s="150"/>
      <c r="AG139" s="150"/>
      <c r="AH139" s="37"/>
      <c r="AI139" s="150"/>
      <c r="AJ139" s="150"/>
      <c r="AK139" s="37"/>
    </row>
    <row r="140" spans="1:37" s="26" customFormat="1" ht="76.5" customHeight="1">
      <c r="A140" s="111" t="s">
        <v>532</v>
      </c>
      <c r="B140" s="45" t="s">
        <v>3078</v>
      </c>
      <c r="C140" s="45" t="s">
        <v>573</v>
      </c>
      <c r="D140" s="45" t="s">
        <v>2279</v>
      </c>
      <c r="E140" s="137" t="s">
        <v>574</v>
      </c>
      <c r="F140" s="52"/>
      <c r="G140" s="52"/>
      <c r="H140" s="132" t="s">
        <v>3079</v>
      </c>
      <c r="I140" s="37" t="s">
        <v>1906</v>
      </c>
      <c r="J140" s="37" t="s">
        <v>1890</v>
      </c>
      <c r="K140" s="37" t="s">
        <v>1879</v>
      </c>
      <c r="L140" s="37" t="s">
        <v>1880</v>
      </c>
      <c r="M140" s="37" t="s">
        <v>5</v>
      </c>
      <c r="N140" s="37" t="s">
        <v>1</v>
      </c>
      <c r="O140" s="36">
        <f>COUNTIF(Table487[[#This Row],[CMMI Comprehensive Primary Care Plus (CPC+)
Version Date: CY 2021]:[CMS Medicare Hospital Compare
Version Date: January 2021]],"*yes*")</f>
        <v>0</v>
      </c>
      <c r="P140" s="150"/>
      <c r="Q140" s="150"/>
      <c r="R140" s="150"/>
      <c r="S140" s="150"/>
      <c r="T140" s="37"/>
      <c r="U140" s="150"/>
      <c r="V140" s="150"/>
      <c r="W140" s="150"/>
      <c r="X140" s="150"/>
      <c r="Y140" s="150"/>
      <c r="Z140" s="150"/>
      <c r="AA140" s="150"/>
      <c r="AB140" s="37"/>
      <c r="AC140" s="150"/>
      <c r="AD140" s="150"/>
      <c r="AE140" s="37"/>
      <c r="AF140" s="150"/>
      <c r="AG140" s="150"/>
      <c r="AH140" s="37"/>
      <c r="AI140" s="150"/>
      <c r="AJ140" s="150"/>
      <c r="AK140" s="37"/>
    </row>
    <row r="141" spans="1:37" s="26" customFormat="1" ht="76.5" customHeight="1">
      <c r="A141" s="111" t="s">
        <v>533</v>
      </c>
      <c r="B141" s="45" t="s">
        <v>3081</v>
      </c>
      <c r="C141" s="45" t="s">
        <v>237</v>
      </c>
      <c r="D141" s="45" t="s">
        <v>2271</v>
      </c>
      <c r="E141" s="137" t="s">
        <v>1639</v>
      </c>
      <c r="F141" s="48"/>
      <c r="G141" s="48"/>
      <c r="H141" s="132" t="s">
        <v>1552</v>
      </c>
      <c r="I141" s="37" t="s">
        <v>1889</v>
      </c>
      <c r="J141" s="37" t="s">
        <v>1893</v>
      </c>
      <c r="K141" s="37" t="s">
        <v>1873</v>
      </c>
      <c r="L141" s="37" t="s">
        <v>1880</v>
      </c>
      <c r="M141" s="37" t="s">
        <v>1746</v>
      </c>
      <c r="N141" s="37" t="s">
        <v>1</v>
      </c>
      <c r="O141" s="160">
        <f>COUNTIF(Table487[[#This Row],[CMMI Comprehensive Primary Care Plus (CPC+)
Version Date: CY 2021]:[CMS Medicare Hospital Compare
Version Date: January 2021]],"*yes*")</f>
        <v>0</v>
      </c>
      <c r="P141" s="150"/>
      <c r="Q141" s="150"/>
      <c r="R141" s="150"/>
      <c r="S141" s="150"/>
      <c r="T141" s="37"/>
      <c r="U141" s="150"/>
      <c r="V141" s="150"/>
      <c r="W141" s="150"/>
      <c r="X141" s="150"/>
      <c r="Y141" s="150"/>
      <c r="Z141" s="150"/>
      <c r="AA141" s="150"/>
      <c r="AB141" s="37"/>
      <c r="AC141" s="150"/>
      <c r="AD141" s="150"/>
      <c r="AE141" s="37"/>
      <c r="AF141" s="150"/>
      <c r="AG141" s="150"/>
      <c r="AH141" s="37"/>
      <c r="AI141" s="150"/>
      <c r="AJ141" s="150"/>
      <c r="AK141" s="37"/>
    </row>
    <row r="142" spans="1:37" s="26" customFormat="1" ht="76.5" customHeight="1">
      <c r="A142" s="111" t="s">
        <v>534</v>
      </c>
      <c r="B142" s="45" t="s">
        <v>2660</v>
      </c>
      <c r="C142" s="45" t="s">
        <v>1857</v>
      </c>
      <c r="D142" s="45" t="s">
        <v>2271</v>
      </c>
      <c r="E142" s="137" t="s">
        <v>1639</v>
      </c>
      <c r="F142" s="48"/>
      <c r="G142" s="48"/>
      <c r="H142" s="132" t="s">
        <v>1856</v>
      </c>
      <c r="I142" s="37" t="s">
        <v>1889</v>
      </c>
      <c r="J142" s="37" t="s">
        <v>1893</v>
      </c>
      <c r="K142" s="37" t="s">
        <v>1873</v>
      </c>
      <c r="L142" s="37" t="s">
        <v>1880</v>
      </c>
      <c r="M142" s="37" t="s">
        <v>1746</v>
      </c>
      <c r="N142" s="37" t="s">
        <v>1</v>
      </c>
      <c r="O142" s="36">
        <f>COUNTIF(Table487[[#This Row],[CMMI Comprehensive Primary Care Plus (CPC+)
Version Date: CY 2021]:[CMS Medicare Hospital Compare
Version Date: January 2021]],"*yes*")</f>
        <v>0</v>
      </c>
      <c r="P142" s="150"/>
      <c r="Q142" s="150"/>
      <c r="R142" s="150"/>
      <c r="S142" s="150"/>
      <c r="T142" s="37"/>
      <c r="U142" s="150"/>
      <c r="V142" s="150"/>
      <c r="W142" s="150"/>
      <c r="X142" s="150"/>
      <c r="Y142" s="150"/>
      <c r="Z142" s="150"/>
      <c r="AA142" s="150"/>
      <c r="AB142" s="37"/>
      <c r="AC142" s="150"/>
      <c r="AD142" s="150"/>
      <c r="AE142" s="37"/>
      <c r="AF142" s="150"/>
      <c r="AG142" s="150"/>
      <c r="AH142" s="37"/>
      <c r="AI142" s="150"/>
      <c r="AJ142" s="150"/>
      <c r="AK142" s="37"/>
    </row>
    <row r="143" spans="1:37" s="26" customFormat="1" ht="76.5" customHeight="1">
      <c r="A143" s="111" t="s">
        <v>535</v>
      </c>
      <c r="B143" s="45" t="s">
        <v>3082</v>
      </c>
      <c r="C143" s="45" t="s">
        <v>57</v>
      </c>
      <c r="D143" s="45" t="s">
        <v>2271</v>
      </c>
      <c r="E143" s="137" t="s">
        <v>1639</v>
      </c>
      <c r="F143" s="48"/>
      <c r="G143" s="48"/>
      <c r="H143" s="132" t="s">
        <v>1553</v>
      </c>
      <c r="I143" s="37" t="s">
        <v>1889</v>
      </c>
      <c r="J143" s="37" t="s">
        <v>1893</v>
      </c>
      <c r="K143" s="37" t="s">
        <v>1873</v>
      </c>
      <c r="L143" s="37" t="s">
        <v>1880</v>
      </c>
      <c r="M143" s="37" t="s">
        <v>1746</v>
      </c>
      <c r="N143" s="37" t="s">
        <v>1</v>
      </c>
      <c r="O143" s="36">
        <f>COUNTIF(Table487[[#This Row],[CMMI Comprehensive Primary Care Plus (CPC+)
Version Date: CY 2021]:[CMS Medicare Hospital Compare
Version Date: January 2021]],"*yes*")</f>
        <v>1</v>
      </c>
      <c r="P143" s="150"/>
      <c r="Q143" s="150"/>
      <c r="R143" s="150"/>
      <c r="S143" s="150"/>
      <c r="T143" s="37"/>
      <c r="U143" s="150"/>
      <c r="V143" s="150"/>
      <c r="W143" s="150"/>
      <c r="X143" s="150"/>
      <c r="Y143" s="150"/>
      <c r="Z143" s="150" t="s">
        <v>1</v>
      </c>
      <c r="AA143" s="150"/>
      <c r="AB143" s="37"/>
      <c r="AC143" s="150"/>
      <c r="AD143" s="150"/>
      <c r="AE143" s="37"/>
      <c r="AF143" s="150"/>
      <c r="AG143" s="150"/>
      <c r="AH143" s="37"/>
      <c r="AI143" s="150"/>
      <c r="AJ143" s="150"/>
      <c r="AK143" s="37"/>
    </row>
    <row r="144" spans="1:37" s="26" customFormat="1" ht="76.5" customHeight="1">
      <c r="A144" s="111" t="s">
        <v>536</v>
      </c>
      <c r="B144" s="45" t="s">
        <v>3083</v>
      </c>
      <c r="C144" s="45" t="s">
        <v>238</v>
      </c>
      <c r="D144" s="45" t="s">
        <v>2271</v>
      </c>
      <c r="E144" s="137" t="s">
        <v>1639</v>
      </c>
      <c r="F144" s="48"/>
      <c r="G144" s="48"/>
      <c r="H144" s="132" t="s">
        <v>1554</v>
      </c>
      <c r="I144" s="37" t="s">
        <v>1889</v>
      </c>
      <c r="J144" s="37" t="s">
        <v>1893</v>
      </c>
      <c r="K144" s="37" t="s">
        <v>1873</v>
      </c>
      <c r="L144" s="37" t="s">
        <v>1880</v>
      </c>
      <c r="M144" s="37" t="s">
        <v>1746</v>
      </c>
      <c r="N144" s="37" t="s">
        <v>1</v>
      </c>
      <c r="O144" s="36">
        <f>COUNTIF(Table487[[#This Row],[CMMI Comprehensive Primary Care Plus (CPC+)
Version Date: CY 2021]:[CMS Medicare Hospital Compare
Version Date: January 2021]],"*yes*")</f>
        <v>0</v>
      </c>
      <c r="P144" s="150"/>
      <c r="Q144" s="150"/>
      <c r="R144" s="150"/>
      <c r="S144" s="150"/>
      <c r="T144" s="37"/>
      <c r="U144" s="150"/>
      <c r="V144" s="150"/>
      <c r="W144" s="150"/>
      <c r="X144" s="150"/>
      <c r="Y144" s="150"/>
      <c r="Z144" s="150"/>
      <c r="AA144" s="150"/>
      <c r="AB144" s="37"/>
      <c r="AC144" s="150"/>
      <c r="AD144" s="150"/>
      <c r="AE144" s="37"/>
      <c r="AF144" s="150"/>
      <c r="AG144" s="150"/>
      <c r="AH144" s="37"/>
      <c r="AI144" s="150"/>
      <c r="AJ144" s="150"/>
      <c r="AK144" s="37"/>
    </row>
    <row r="145" spans="1:37" s="26" customFormat="1" ht="76.5" customHeight="1">
      <c r="A145" s="133" t="s">
        <v>537</v>
      </c>
      <c r="B145" s="45" t="s">
        <v>3293</v>
      </c>
      <c r="C145" s="45" t="s">
        <v>63</v>
      </c>
      <c r="D145" s="45" t="s">
        <v>2279</v>
      </c>
      <c r="E145" s="137" t="s">
        <v>1639</v>
      </c>
      <c r="F145" s="48"/>
      <c r="G145" s="48"/>
      <c r="H145" s="132" t="s">
        <v>1555</v>
      </c>
      <c r="I145" s="141" t="s">
        <v>1889</v>
      </c>
      <c r="J145" s="37" t="s">
        <v>1893</v>
      </c>
      <c r="K145" s="37" t="s">
        <v>1873</v>
      </c>
      <c r="L145" s="37" t="s">
        <v>1880</v>
      </c>
      <c r="M145" s="37" t="s">
        <v>1746</v>
      </c>
      <c r="N145" s="37" t="s">
        <v>1</v>
      </c>
      <c r="O145" s="36">
        <f>COUNTIF(Table487[[#This Row],[CMMI Comprehensive Primary Care Plus (CPC+)
Version Date: CY 2021]:[CMS Medicare Hospital Compare
Version Date: January 2021]],"*yes*")</f>
        <v>1</v>
      </c>
      <c r="P145" s="150"/>
      <c r="Q145" s="150"/>
      <c r="R145" s="150"/>
      <c r="S145" s="150"/>
      <c r="T145" s="37"/>
      <c r="U145" s="150"/>
      <c r="V145" s="150"/>
      <c r="W145" s="150"/>
      <c r="X145" s="150"/>
      <c r="Y145" s="150"/>
      <c r="Z145" s="150" t="s">
        <v>3895</v>
      </c>
      <c r="AA145" s="150"/>
      <c r="AB145" s="37"/>
      <c r="AC145" s="150"/>
      <c r="AD145" s="150"/>
      <c r="AE145" s="37"/>
      <c r="AF145" s="150"/>
      <c r="AG145" s="150"/>
      <c r="AH145" s="37"/>
      <c r="AI145" s="150"/>
      <c r="AJ145" s="150"/>
      <c r="AK145" s="37"/>
    </row>
    <row r="146" spans="1:37" s="26" customFormat="1" ht="76.5" customHeight="1">
      <c r="A146" s="111" t="s">
        <v>538</v>
      </c>
      <c r="B146" s="45" t="s">
        <v>716</v>
      </c>
      <c r="C146" s="45" t="s">
        <v>717</v>
      </c>
      <c r="D146" s="45" t="s">
        <v>2271</v>
      </c>
      <c r="E146" s="137" t="s">
        <v>1962</v>
      </c>
      <c r="F146" s="48"/>
      <c r="G146" s="48"/>
      <c r="H146" s="132" t="s">
        <v>1496</v>
      </c>
      <c r="I146" s="37" t="s">
        <v>1889</v>
      </c>
      <c r="J146" s="37" t="s">
        <v>1893</v>
      </c>
      <c r="K146" s="37" t="s">
        <v>1873</v>
      </c>
      <c r="L146" s="37" t="s">
        <v>1916</v>
      </c>
      <c r="M146" s="37" t="s">
        <v>1746</v>
      </c>
      <c r="N146" s="37"/>
      <c r="O146" s="36">
        <f>COUNTIF(Table487[[#This Row],[CMMI Comprehensive Primary Care Plus (CPC+)
Version Date: CY 2021]:[CMS Medicare Hospital Compare
Version Date: January 2021]],"*yes*")</f>
        <v>0</v>
      </c>
      <c r="P146" s="150"/>
      <c r="Q146" s="150"/>
      <c r="R146" s="150"/>
      <c r="S146" s="150"/>
      <c r="T146" s="37"/>
      <c r="U146" s="150"/>
      <c r="V146" s="150"/>
      <c r="W146" s="150"/>
      <c r="X146" s="150"/>
      <c r="Y146" s="150"/>
      <c r="Z146" s="150"/>
      <c r="AA146" s="150"/>
      <c r="AB146" s="37"/>
      <c r="AC146" s="150"/>
      <c r="AD146" s="150"/>
      <c r="AE146" s="37"/>
      <c r="AF146" s="150"/>
      <c r="AG146" s="150"/>
      <c r="AH146" s="37"/>
      <c r="AI146" s="150" t="s">
        <v>1</v>
      </c>
      <c r="AJ146" s="150" t="s">
        <v>1827</v>
      </c>
      <c r="AK146" s="37"/>
    </row>
    <row r="147" spans="1:37" s="26" customFormat="1" ht="76.5" customHeight="1">
      <c r="A147" s="133" t="s">
        <v>539</v>
      </c>
      <c r="B147" s="45" t="s">
        <v>3084</v>
      </c>
      <c r="C147" s="45" t="s">
        <v>239</v>
      </c>
      <c r="D147" s="45" t="s">
        <v>2271</v>
      </c>
      <c r="E147" s="137" t="s">
        <v>1639</v>
      </c>
      <c r="F147" s="37"/>
      <c r="G147" s="37"/>
      <c r="H147" s="132" t="s">
        <v>1556</v>
      </c>
      <c r="I147" s="37" t="s">
        <v>1889</v>
      </c>
      <c r="J147" s="37" t="s">
        <v>1878</v>
      </c>
      <c r="K147" s="37" t="s">
        <v>1873</v>
      </c>
      <c r="L147" s="37" t="s">
        <v>1880</v>
      </c>
      <c r="M147" s="37" t="s">
        <v>1746</v>
      </c>
      <c r="N147" s="37" t="s">
        <v>1</v>
      </c>
      <c r="O147" s="36">
        <f>COUNTIF(Table487[[#This Row],[CMMI Comprehensive Primary Care Plus (CPC+)
Version Date: CY 2021]:[CMS Medicare Hospital Compare
Version Date: January 2021]],"*yes*")</f>
        <v>0</v>
      </c>
      <c r="P147" s="150"/>
      <c r="Q147" s="150"/>
      <c r="R147" s="150"/>
      <c r="S147" s="150"/>
      <c r="T147" s="37"/>
      <c r="U147" s="150"/>
      <c r="V147" s="150"/>
      <c r="W147" s="150"/>
      <c r="X147" s="150"/>
      <c r="Y147" s="150"/>
      <c r="Z147" s="150"/>
      <c r="AA147" s="150"/>
      <c r="AB147" s="37"/>
      <c r="AC147" s="150"/>
      <c r="AD147" s="150"/>
      <c r="AE147" s="37"/>
      <c r="AF147" s="150"/>
      <c r="AG147" s="150"/>
      <c r="AH147" s="37"/>
      <c r="AI147" s="150"/>
      <c r="AJ147" s="150"/>
      <c r="AK147" s="37" t="s">
        <v>1</v>
      </c>
    </row>
    <row r="148" spans="1:37" s="26" customFormat="1" ht="76.5" customHeight="1">
      <c r="A148" s="111" t="s">
        <v>338</v>
      </c>
      <c r="B148" s="45" t="s">
        <v>3085</v>
      </c>
      <c r="C148" s="45" t="s">
        <v>240</v>
      </c>
      <c r="D148" s="47" t="s">
        <v>2271</v>
      </c>
      <c r="E148" s="137" t="s">
        <v>1639</v>
      </c>
      <c r="F148" s="48"/>
      <c r="G148" s="48"/>
      <c r="H148" s="132" t="s">
        <v>1557</v>
      </c>
      <c r="I148" s="37" t="s">
        <v>1889</v>
      </c>
      <c r="J148" s="138" t="s">
        <v>1878</v>
      </c>
      <c r="K148" s="37" t="s">
        <v>1873</v>
      </c>
      <c r="L148" s="37" t="s">
        <v>1880</v>
      </c>
      <c r="M148" s="37" t="s">
        <v>1746</v>
      </c>
      <c r="N148" s="37"/>
      <c r="O148" s="36">
        <f>COUNTIF(Table487[[#This Row],[CMMI Comprehensive Primary Care Plus (CPC+)
Version Date: CY 2021]:[CMS Medicare Hospital Compare
Version Date: January 2021]],"*yes*")</f>
        <v>0</v>
      </c>
      <c r="P148" s="150"/>
      <c r="Q148" s="150"/>
      <c r="R148" s="150"/>
      <c r="S148" s="150"/>
      <c r="T148" s="37"/>
      <c r="U148" s="150"/>
      <c r="V148" s="150"/>
      <c r="W148" s="150"/>
      <c r="X148" s="150"/>
      <c r="Y148" s="150"/>
      <c r="Z148" s="150"/>
      <c r="AA148" s="150"/>
      <c r="AB148" s="37"/>
      <c r="AC148" s="150"/>
      <c r="AD148" s="150"/>
      <c r="AE148" s="37"/>
      <c r="AF148" s="150"/>
      <c r="AG148" s="150"/>
      <c r="AH148" s="37"/>
      <c r="AI148" s="150"/>
      <c r="AJ148" s="150" t="s">
        <v>1824</v>
      </c>
      <c r="AK148" s="37" t="s">
        <v>1</v>
      </c>
    </row>
    <row r="149" spans="1:37" s="26" customFormat="1" ht="76.5" customHeight="1">
      <c r="A149" s="133" t="s">
        <v>540</v>
      </c>
      <c r="B149" s="45" t="s">
        <v>752</v>
      </c>
      <c r="C149" s="45" t="s">
        <v>1016</v>
      </c>
      <c r="D149" s="45" t="s">
        <v>2279</v>
      </c>
      <c r="E149" s="137" t="s">
        <v>1657</v>
      </c>
      <c r="F149" s="52"/>
      <c r="G149" s="52"/>
      <c r="H149" s="132" t="s">
        <v>753</v>
      </c>
      <c r="I149" s="37" t="s">
        <v>1875</v>
      </c>
      <c r="J149" s="37" t="s">
        <v>1894</v>
      </c>
      <c r="K149" s="37" t="s">
        <v>1879</v>
      </c>
      <c r="L149" s="37" t="s">
        <v>1880</v>
      </c>
      <c r="M149" s="37" t="s">
        <v>1746</v>
      </c>
      <c r="N149" s="37" t="s">
        <v>1</v>
      </c>
      <c r="O149" s="36">
        <f>COUNTIF(Table487[[#This Row],[CMMI Comprehensive Primary Care Plus (CPC+)
Version Date: CY 2021]:[CMS Medicare Hospital Compare
Version Date: January 2021]],"*yes*")</f>
        <v>0</v>
      </c>
      <c r="P149" s="150"/>
      <c r="Q149" s="150"/>
      <c r="R149" s="150"/>
      <c r="S149" s="150"/>
      <c r="T149" s="37"/>
      <c r="U149" s="150"/>
      <c r="V149" s="150"/>
      <c r="W149" s="150"/>
      <c r="X149" s="150"/>
      <c r="Y149" s="150"/>
      <c r="Z149" s="150"/>
      <c r="AA149" s="150"/>
      <c r="AB149" s="37"/>
      <c r="AC149" s="150"/>
      <c r="AD149" s="150"/>
      <c r="AE149" s="37"/>
      <c r="AF149" s="150"/>
      <c r="AG149" s="150"/>
      <c r="AH149" s="37"/>
      <c r="AI149" s="150"/>
      <c r="AJ149" s="150"/>
      <c r="AK149" s="37"/>
    </row>
    <row r="150" spans="1:37" s="26" customFormat="1" ht="76.5" customHeight="1">
      <c r="A150" s="133" t="s">
        <v>541</v>
      </c>
      <c r="B150" s="45" t="s">
        <v>754</v>
      </c>
      <c r="C150" s="45" t="s">
        <v>1017</v>
      </c>
      <c r="D150" s="45" t="s">
        <v>2279</v>
      </c>
      <c r="E150" s="137" t="s">
        <v>1657</v>
      </c>
      <c r="F150" s="48"/>
      <c r="G150" s="48"/>
      <c r="H150" s="132" t="s">
        <v>755</v>
      </c>
      <c r="I150" s="37" t="s">
        <v>1875</v>
      </c>
      <c r="J150" s="37" t="s">
        <v>1894</v>
      </c>
      <c r="K150" s="37" t="s">
        <v>1879</v>
      </c>
      <c r="L150" s="37" t="s">
        <v>1880</v>
      </c>
      <c r="M150" s="37" t="s">
        <v>1746</v>
      </c>
      <c r="N150" s="37" t="s">
        <v>1</v>
      </c>
      <c r="O150" s="36">
        <f>COUNTIF(Table487[[#This Row],[CMMI Comprehensive Primary Care Plus (CPC+)
Version Date: CY 2021]:[CMS Medicare Hospital Compare
Version Date: January 2021]],"*yes*")</f>
        <v>0</v>
      </c>
      <c r="P150" s="150"/>
      <c r="Q150" s="150"/>
      <c r="R150" s="150"/>
      <c r="S150" s="150"/>
      <c r="T150" s="161"/>
      <c r="U150" s="150"/>
      <c r="V150" s="150"/>
      <c r="W150" s="150"/>
      <c r="X150" s="150"/>
      <c r="Y150" s="150"/>
      <c r="Z150" s="150"/>
      <c r="AA150" s="150"/>
      <c r="AB150" s="161"/>
      <c r="AC150" s="150"/>
      <c r="AD150" s="150"/>
      <c r="AE150" s="161"/>
      <c r="AF150" s="150"/>
      <c r="AG150" s="150"/>
      <c r="AH150" s="37"/>
      <c r="AI150" s="150" t="s">
        <v>1</v>
      </c>
      <c r="AJ150" s="150"/>
      <c r="AK150" s="37"/>
    </row>
    <row r="151" spans="1:37" s="26" customFormat="1" ht="76.5" customHeight="1">
      <c r="A151" s="111" t="s">
        <v>542</v>
      </c>
      <c r="B151" s="45" t="s">
        <v>756</v>
      </c>
      <c r="C151" s="45" t="s">
        <v>1018</v>
      </c>
      <c r="D151" s="45" t="s">
        <v>2271</v>
      </c>
      <c r="E151" s="137" t="s">
        <v>1934</v>
      </c>
      <c r="F151" s="37" t="s">
        <v>2455</v>
      </c>
      <c r="G151" s="37"/>
      <c r="H151" s="132" t="s">
        <v>757</v>
      </c>
      <c r="I151" s="37" t="s">
        <v>1889</v>
      </c>
      <c r="J151" s="37" t="s">
        <v>1904</v>
      </c>
      <c r="K151" s="37" t="s">
        <v>1873</v>
      </c>
      <c r="L151" s="37" t="s">
        <v>1880</v>
      </c>
      <c r="M151" s="37" t="s">
        <v>1746</v>
      </c>
      <c r="N151" s="37" t="s">
        <v>1</v>
      </c>
      <c r="O151" s="36">
        <f>COUNTIF(Table487[[#This Row],[CMMI Comprehensive Primary Care Plus (CPC+)
Version Date: CY 2021]:[CMS Medicare Hospital Compare
Version Date: January 2021]],"*yes*")</f>
        <v>0</v>
      </c>
      <c r="P151" s="150"/>
      <c r="Q151" s="150"/>
      <c r="R151" s="150"/>
      <c r="S151" s="150"/>
      <c r="T151" s="150"/>
      <c r="U151" s="150"/>
      <c r="V151" s="150"/>
      <c r="W151" s="150"/>
      <c r="X151" s="150"/>
      <c r="Y151" s="150"/>
      <c r="Z151" s="150"/>
      <c r="AA151" s="150"/>
      <c r="AB151" s="150"/>
      <c r="AC151" s="150"/>
      <c r="AD151" s="150"/>
      <c r="AE151" s="150"/>
      <c r="AF151" s="150"/>
      <c r="AG151" s="150"/>
      <c r="AH151" s="150"/>
      <c r="AI151" s="150" t="s">
        <v>1</v>
      </c>
      <c r="AJ151" s="150"/>
      <c r="AK151" s="37"/>
    </row>
    <row r="152" spans="1:37" s="26" customFormat="1" ht="76.5" customHeight="1">
      <c r="A152" s="133" t="s">
        <v>543</v>
      </c>
      <c r="B152" s="45" t="s">
        <v>1321</v>
      </c>
      <c r="C152" s="45" t="s">
        <v>1019</v>
      </c>
      <c r="D152" s="45" t="s">
        <v>2279</v>
      </c>
      <c r="E152" s="137" t="s">
        <v>1960</v>
      </c>
      <c r="F152" s="48" t="s">
        <v>2459</v>
      </c>
      <c r="G152" s="48"/>
      <c r="H152" s="132" t="s">
        <v>1600</v>
      </c>
      <c r="I152" s="37" t="s">
        <v>1917</v>
      </c>
      <c r="J152" s="37" t="s">
        <v>1890</v>
      </c>
      <c r="K152" s="37" t="s">
        <v>1873</v>
      </c>
      <c r="L152" s="37" t="s">
        <v>1885</v>
      </c>
      <c r="M152" s="37" t="s">
        <v>1746</v>
      </c>
      <c r="N152" s="37"/>
      <c r="O152" s="36">
        <f>COUNTIF(Table487[[#This Row],[CMMI Comprehensive Primary Care Plus (CPC+)
Version Date: CY 2021]:[CMS Medicare Hospital Compare
Version Date: January 2021]],"*yes*")</f>
        <v>1</v>
      </c>
      <c r="P152" s="150"/>
      <c r="Q152" s="150"/>
      <c r="R152" s="150"/>
      <c r="S152" s="150"/>
      <c r="T152" s="150"/>
      <c r="U152" s="150"/>
      <c r="V152" s="150"/>
      <c r="W152" s="150" t="s">
        <v>1</v>
      </c>
      <c r="X152" s="150"/>
      <c r="Y152" s="150"/>
      <c r="Z152" s="150"/>
      <c r="AA152" s="150"/>
      <c r="AB152" s="150"/>
      <c r="AC152" s="150"/>
      <c r="AD152" s="150"/>
      <c r="AE152" s="150"/>
      <c r="AF152" s="150"/>
      <c r="AG152" s="150" t="s">
        <v>3896</v>
      </c>
      <c r="AH152" s="150"/>
      <c r="AI152" s="150" t="s">
        <v>1994</v>
      </c>
      <c r="AJ152" s="150"/>
      <c r="AK152" s="150" t="s">
        <v>1993</v>
      </c>
    </row>
    <row r="153" spans="1:37" s="26" customFormat="1" ht="76.5" customHeight="1">
      <c r="A153" s="133" t="s">
        <v>544</v>
      </c>
      <c r="B153" s="45" t="s">
        <v>2914</v>
      </c>
      <c r="C153" s="45" t="s">
        <v>2915</v>
      </c>
      <c r="D153" s="45" t="s">
        <v>2271</v>
      </c>
      <c r="E153" s="137" t="s">
        <v>2916</v>
      </c>
      <c r="F153" s="48"/>
      <c r="G153" s="48"/>
      <c r="H153" s="132" t="s">
        <v>2917</v>
      </c>
      <c r="I153" s="37" t="s">
        <v>1889</v>
      </c>
      <c r="J153" s="37" t="s">
        <v>1890</v>
      </c>
      <c r="K153" s="37" t="s">
        <v>1879</v>
      </c>
      <c r="L153" s="37" t="s">
        <v>1880</v>
      </c>
      <c r="M153" s="37" t="s">
        <v>5</v>
      </c>
      <c r="N153" s="37"/>
      <c r="O153" s="36">
        <f>COUNTIF(Table487[[#This Row],[CMMI Comprehensive Primary Care Plus (CPC+)
Version Date: CY 2021]:[CMS Medicare Hospital Compare
Version Date: January 2021]],"*yes*")</f>
        <v>0</v>
      </c>
      <c r="P153" s="150"/>
      <c r="Q153" s="150"/>
      <c r="R153" s="150"/>
      <c r="S153" s="150"/>
      <c r="T153" s="150"/>
      <c r="U153" s="150"/>
      <c r="V153" s="150"/>
      <c r="W153" s="150"/>
      <c r="X153" s="150"/>
      <c r="Y153" s="150"/>
      <c r="Z153" s="150"/>
      <c r="AA153" s="150"/>
      <c r="AB153" s="150"/>
      <c r="AC153" s="150"/>
      <c r="AD153" s="150"/>
      <c r="AE153" s="150"/>
      <c r="AF153" s="150"/>
      <c r="AG153" s="150"/>
      <c r="AH153" s="150"/>
      <c r="AI153" s="150"/>
      <c r="AJ153" s="150"/>
      <c r="AK153" s="150"/>
    </row>
    <row r="154" spans="1:37" s="26" customFormat="1" ht="76.5" customHeight="1">
      <c r="A154" s="111" t="s">
        <v>545</v>
      </c>
      <c r="B154" s="45" t="s">
        <v>3086</v>
      </c>
      <c r="C154" s="45" t="s">
        <v>241</v>
      </c>
      <c r="D154" s="45" t="s">
        <v>2279</v>
      </c>
      <c r="E154" s="137" t="s">
        <v>1639</v>
      </c>
      <c r="F154" s="48"/>
      <c r="G154" s="48"/>
      <c r="H154" s="132" t="s">
        <v>1558</v>
      </c>
      <c r="I154" s="37" t="s">
        <v>1889</v>
      </c>
      <c r="J154" s="37" t="s">
        <v>1878</v>
      </c>
      <c r="K154" s="37" t="s">
        <v>1879</v>
      </c>
      <c r="L154" s="37" t="s">
        <v>1880</v>
      </c>
      <c r="M154" s="37" t="s">
        <v>5</v>
      </c>
      <c r="N154" s="37" t="s">
        <v>1</v>
      </c>
      <c r="O154" s="36">
        <f>COUNTIF(Table487[[#This Row],[CMMI Comprehensive Primary Care Plus (CPC+)
Version Date: CY 2021]:[CMS Medicare Hospital Compare
Version Date: January 2021]],"*yes*")</f>
        <v>2</v>
      </c>
      <c r="P154" s="150"/>
      <c r="Q154" s="150"/>
      <c r="R154" s="150"/>
      <c r="S154" s="150"/>
      <c r="T154" s="150"/>
      <c r="U154" s="150"/>
      <c r="V154" s="150"/>
      <c r="W154" s="150"/>
      <c r="X154" s="150" t="s">
        <v>2272</v>
      </c>
      <c r="Y154" s="150"/>
      <c r="Z154" s="150" t="s">
        <v>3897</v>
      </c>
      <c r="AA154" s="150"/>
      <c r="AB154" s="150"/>
      <c r="AC154" s="150"/>
      <c r="AD154" s="150"/>
      <c r="AE154" s="150"/>
      <c r="AF154" s="150"/>
      <c r="AG154" s="150"/>
      <c r="AH154" s="150"/>
      <c r="AI154" s="150"/>
      <c r="AJ154" s="150"/>
      <c r="AK154" s="150"/>
    </row>
    <row r="155" spans="1:37" s="26" customFormat="1" ht="76.5" customHeight="1">
      <c r="A155" s="133" t="s">
        <v>546</v>
      </c>
      <c r="B155" s="45" t="s">
        <v>3087</v>
      </c>
      <c r="C155" s="45" t="s">
        <v>242</v>
      </c>
      <c r="D155" s="45" t="s">
        <v>2271</v>
      </c>
      <c r="E155" s="137" t="s">
        <v>229</v>
      </c>
      <c r="F155" s="48"/>
      <c r="G155" s="48"/>
      <c r="H155" s="132" t="s">
        <v>1559</v>
      </c>
      <c r="I155" s="141" t="s">
        <v>1889</v>
      </c>
      <c r="J155" s="37" t="s">
        <v>1884</v>
      </c>
      <c r="K155" s="37" t="s">
        <v>1873</v>
      </c>
      <c r="L155" s="37" t="s">
        <v>1874</v>
      </c>
      <c r="M155" s="37" t="s">
        <v>314</v>
      </c>
      <c r="N155" s="37"/>
      <c r="O155" s="36">
        <f>COUNTIF(Table487[[#This Row],[CMMI Comprehensive Primary Care Plus (CPC+)
Version Date: CY 2021]:[CMS Medicare Hospital Compare
Version Date: January 2021]],"*yes*")</f>
        <v>0</v>
      </c>
      <c r="P155" s="150"/>
      <c r="Q155" s="150"/>
      <c r="R155" s="150"/>
      <c r="S155" s="150"/>
      <c r="T155" s="150"/>
      <c r="U155" s="150"/>
      <c r="V155" s="150"/>
      <c r="W155" s="150"/>
      <c r="X155" s="150"/>
      <c r="Y155" s="150"/>
      <c r="Z155" s="150"/>
      <c r="AA155" s="150"/>
      <c r="AB155" s="150"/>
      <c r="AC155" s="150"/>
      <c r="AD155" s="150"/>
      <c r="AE155" s="150"/>
      <c r="AF155" s="150"/>
      <c r="AG155" s="150"/>
      <c r="AH155" s="150"/>
      <c r="AI155" s="150" t="s">
        <v>1694</v>
      </c>
      <c r="AJ155" s="150"/>
      <c r="AK155" s="150"/>
    </row>
    <row r="156" spans="1:37" s="26" customFormat="1" ht="76.5" customHeight="1">
      <c r="A156" s="111" t="s">
        <v>547</v>
      </c>
      <c r="B156" s="45" t="s">
        <v>3088</v>
      </c>
      <c r="C156" s="45" t="s">
        <v>243</v>
      </c>
      <c r="D156" s="45" t="s">
        <v>2279</v>
      </c>
      <c r="E156" s="137" t="s">
        <v>574</v>
      </c>
      <c r="F156" s="48"/>
      <c r="G156" s="48"/>
      <c r="H156" s="132" t="s">
        <v>3089</v>
      </c>
      <c r="I156" s="141" t="s">
        <v>1906</v>
      </c>
      <c r="J156" s="37" t="s">
        <v>1890</v>
      </c>
      <c r="K156" s="37" t="s">
        <v>1879</v>
      </c>
      <c r="L156" s="37" t="s">
        <v>1880</v>
      </c>
      <c r="M156" s="37" t="s">
        <v>5</v>
      </c>
      <c r="N156" s="37"/>
      <c r="O156" s="36">
        <f>COUNTIF(Table487[[#This Row],[CMMI Comprehensive Primary Care Plus (CPC+)
Version Date: CY 2021]:[CMS Medicare Hospital Compare
Version Date: January 2021]],"*yes*")</f>
        <v>1</v>
      </c>
      <c r="P156" s="150"/>
      <c r="Q156" s="150"/>
      <c r="R156" s="150"/>
      <c r="S156" s="150"/>
      <c r="T156" s="150"/>
      <c r="U156" s="150"/>
      <c r="V156" s="150"/>
      <c r="W156" s="150"/>
      <c r="X156" s="150"/>
      <c r="Y156" s="150"/>
      <c r="Z156" s="150" t="s">
        <v>1</v>
      </c>
      <c r="AA156" s="150"/>
      <c r="AB156" s="150"/>
      <c r="AC156" s="150"/>
      <c r="AD156" s="150"/>
      <c r="AE156" s="150"/>
      <c r="AF156" s="150"/>
      <c r="AG156" s="150"/>
      <c r="AH156" s="150"/>
      <c r="AI156" s="150"/>
      <c r="AJ156" s="150"/>
      <c r="AK156" s="150"/>
    </row>
    <row r="157" spans="1:37" s="26" customFormat="1" ht="76.5" customHeight="1">
      <c r="A157" s="111" t="s">
        <v>548</v>
      </c>
      <c r="B157" s="45" t="s">
        <v>3090</v>
      </c>
      <c r="C157" s="45" t="s">
        <v>244</v>
      </c>
      <c r="D157" s="45" t="s">
        <v>2279</v>
      </c>
      <c r="E157" s="137" t="s">
        <v>574</v>
      </c>
      <c r="F157" s="48"/>
      <c r="G157" s="48"/>
      <c r="H157" s="132" t="s">
        <v>3091</v>
      </c>
      <c r="I157" s="37" t="s">
        <v>1906</v>
      </c>
      <c r="J157" s="37" t="s">
        <v>1890</v>
      </c>
      <c r="K157" s="37" t="s">
        <v>1879</v>
      </c>
      <c r="L157" s="37" t="s">
        <v>1880</v>
      </c>
      <c r="M157" s="37" t="s">
        <v>5</v>
      </c>
      <c r="N157" s="37"/>
      <c r="O157" s="36">
        <f>COUNTIF(Table487[[#This Row],[CMMI Comprehensive Primary Care Plus (CPC+)
Version Date: CY 2021]:[CMS Medicare Hospital Compare
Version Date: January 2021]],"*yes*")</f>
        <v>1</v>
      </c>
      <c r="P157" s="150"/>
      <c r="Q157" s="150"/>
      <c r="R157" s="150"/>
      <c r="S157" s="150"/>
      <c r="T157" s="150"/>
      <c r="U157" s="150"/>
      <c r="V157" s="150"/>
      <c r="W157" s="150"/>
      <c r="X157" s="150"/>
      <c r="Y157" s="150"/>
      <c r="Z157" s="150" t="s">
        <v>1</v>
      </c>
      <c r="AA157" s="150"/>
      <c r="AB157" s="150"/>
      <c r="AC157" s="150"/>
      <c r="AD157" s="150"/>
      <c r="AE157" s="150"/>
      <c r="AF157" s="150"/>
      <c r="AG157" s="150"/>
      <c r="AH157" s="150"/>
      <c r="AI157" s="150" t="s">
        <v>1</v>
      </c>
      <c r="AJ157" s="150"/>
      <c r="AK157" s="150" t="s">
        <v>1</v>
      </c>
    </row>
    <row r="158" spans="1:37" s="26" customFormat="1" ht="76.5" customHeight="1">
      <c r="A158" s="133" t="s">
        <v>549</v>
      </c>
      <c r="B158" s="45" t="s">
        <v>2273</v>
      </c>
      <c r="C158" s="45" t="s">
        <v>245</v>
      </c>
      <c r="D158" s="45" t="s">
        <v>2271</v>
      </c>
      <c r="E158" s="137" t="s">
        <v>574</v>
      </c>
      <c r="F158" s="37"/>
      <c r="G158" s="37"/>
      <c r="H158" s="132" t="s">
        <v>2274</v>
      </c>
      <c r="I158" s="37" t="s">
        <v>1906</v>
      </c>
      <c r="J158" s="37" t="s">
        <v>1890</v>
      </c>
      <c r="K158" s="37" t="s">
        <v>1879</v>
      </c>
      <c r="L158" s="37" t="s">
        <v>1880</v>
      </c>
      <c r="M158" s="37" t="s">
        <v>5</v>
      </c>
      <c r="N158" s="37"/>
      <c r="O158" s="36">
        <f>COUNTIF(Table487[[#This Row],[CMMI Comprehensive Primary Care Plus (CPC+)
Version Date: CY 2021]:[CMS Medicare Hospital Compare
Version Date: January 2021]],"*yes*")</f>
        <v>1</v>
      </c>
      <c r="P158" s="150"/>
      <c r="Q158" s="150"/>
      <c r="R158" s="150"/>
      <c r="S158" s="150"/>
      <c r="T158" s="150"/>
      <c r="U158" s="150"/>
      <c r="V158" s="150"/>
      <c r="W158" s="150"/>
      <c r="X158" s="150"/>
      <c r="Y158" s="150"/>
      <c r="Z158" s="150" t="s">
        <v>1</v>
      </c>
      <c r="AA158" s="150"/>
      <c r="AB158" s="150"/>
      <c r="AC158" s="150"/>
      <c r="AD158" s="150"/>
      <c r="AE158" s="150"/>
      <c r="AF158" s="150"/>
      <c r="AG158" s="150"/>
      <c r="AH158" s="150"/>
      <c r="AI158" s="150"/>
      <c r="AJ158" s="150"/>
      <c r="AK158" s="150"/>
    </row>
    <row r="159" spans="1:37" s="26" customFormat="1" ht="76.5" customHeight="1">
      <c r="A159" s="111" t="s">
        <v>339</v>
      </c>
      <c r="B159" s="45" t="s">
        <v>2275</v>
      </c>
      <c r="C159" s="45" t="s">
        <v>246</v>
      </c>
      <c r="D159" s="45" t="s">
        <v>2271</v>
      </c>
      <c r="E159" s="137" t="s">
        <v>1639</v>
      </c>
      <c r="F159" s="48"/>
      <c r="G159" s="48"/>
      <c r="H159" s="132" t="s">
        <v>2019</v>
      </c>
      <c r="I159" s="37" t="s">
        <v>1889</v>
      </c>
      <c r="J159" s="37" t="s">
        <v>1884</v>
      </c>
      <c r="K159" s="37" t="s">
        <v>1873</v>
      </c>
      <c r="L159" s="37" t="s">
        <v>1880</v>
      </c>
      <c r="M159" s="37" t="s">
        <v>1746</v>
      </c>
      <c r="N159" s="37"/>
      <c r="O159" s="36">
        <f>COUNTIF(Table487[[#This Row],[CMMI Comprehensive Primary Care Plus (CPC+)
Version Date: CY 2021]:[CMS Medicare Hospital Compare
Version Date: January 2021]],"*yes*")</f>
        <v>0</v>
      </c>
      <c r="P159" s="150"/>
      <c r="Q159" s="150"/>
      <c r="R159" s="150"/>
      <c r="S159" s="150"/>
      <c r="T159" s="150"/>
      <c r="U159" s="150"/>
      <c r="V159" s="150"/>
      <c r="W159" s="150"/>
      <c r="X159" s="150"/>
      <c r="Y159" s="150"/>
      <c r="Z159" s="150"/>
      <c r="AA159" s="150"/>
      <c r="AB159" s="150"/>
      <c r="AC159" s="150"/>
      <c r="AD159" s="150"/>
      <c r="AE159" s="150"/>
      <c r="AF159" s="150"/>
      <c r="AG159" s="150"/>
      <c r="AH159" s="150"/>
      <c r="AI159" s="150"/>
      <c r="AJ159" s="150"/>
      <c r="AK159" s="150"/>
    </row>
    <row r="160" spans="1:37" s="26" customFormat="1" ht="76.5" customHeight="1">
      <c r="A160" s="133" t="s">
        <v>550</v>
      </c>
      <c r="B160" s="45" t="s">
        <v>2276</v>
      </c>
      <c r="C160" s="45" t="s">
        <v>305</v>
      </c>
      <c r="D160" s="45" t="s">
        <v>2271</v>
      </c>
      <c r="E160" s="137" t="s">
        <v>574</v>
      </c>
      <c r="F160" s="48"/>
      <c r="G160" s="48"/>
      <c r="H160" s="132" t="s">
        <v>2277</v>
      </c>
      <c r="I160" s="37" t="s">
        <v>1906</v>
      </c>
      <c r="J160" s="37" t="s">
        <v>1890</v>
      </c>
      <c r="K160" s="37" t="s">
        <v>1879</v>
      </c>
      <c r="L160" s="37" t="s">
        <v>1880</v>
      </c>
      <c r="M160" s="37" t="s">
        <v>5</v>
      </c>
      <c r="N160" s="37"/>
      <c r="O160" s="36">
        <f>COUNTIF(Table487[[#This Row],[CMMI Comprehensive Primary Care Plus (CPC+)
Version Date: CY 2021]:[CMS Medicare Hospital Compare
Version Date: January 2021]],"*yes*")</f>
        <v>1</v>
      </c>
      <c r="P160" s="150"/>
      <c r="Q160" s="150"/>
      <c r="R160" s="150"/>
      <c r="S160" s="150"/>
      <c r="T160" s="150"/>
      <c r="U160" s="150"/>
      <c r="V160" s="150"/>
      <c r="W160" s="150"/>
      <c r="X160" s="150"/>
      <c r="Y160" s="150"/>
      <c r="Z160" s="150" t="s">
        <v>1</v>
      </c>
      <c r="AA160" s="150"/>
      <c r="AB160" s="150"/>
      <c r="AC160" s="150"/>
      <c r="AD160" s="150"/>
      <c r="AE160" s="150"/>
      <c r="AF160" s="150"/>
      <c r="AG160" s="150"/>
      <c r="AH160" s="150"/>
      <c r="AI160" s="150"/>
      <c r="AJ160" s="150"/>
      <c r="AK160" s="150"/>
    </row>
    <row r="161" spans="1:37" s="26" customFormat="1" ht="76.5" customHeight="1">
      <c r="A161" s="111" t="s">
        <v>551</v>
      </c>
      <c r="B161" s="45" t="s">
        <v>2278</v>
      </c>
      <c r="C161" s="45" t="s">
        <v>247</v>
      </c>
      <c r="D161" s="45" t="s">
        <v>2271</v>
      </c>
      <c r="E161" s="137" t="s">
        <v>229</v>
      </c>
      <c r="F161" s="48"/>
      <c r="G161" s="48"/>
      <c r="H161" s="132" t="s">
        <v>1747</v>
      </c>
      <c r="I161" s="37" t="s">
        <v>1889</v>
      </c>
      <c r="J161" s="37" t="s">
        <v>1890</v>
      </c>
      <c r="K161" s="37" t="s">
        <v>1873</v>
      </c>
      <c r="L161" s="37" t="s">
        <v>1880</v>
      </c>
      <c r="M161" s="37" t="s">
        <v>314</v>
      </c>
      <c r="N161" s="37"/>
      <c r="O161" s="36">
        <f>COUNTIF(Table487[[#This Row],[CMMI Comprehensive Primary Care Plus (CPC+)
Version Date: CY 2021]:[CMS Medicare Hospital Compare
Version Date: January 2021]],"*yes*")</f>
        <v>0</v>
      </c>
      <c r="P161" s="150"/>
      <c r="Q161" s="150"/>
      <c r="R161" s="150"/>
      <c r="S161" s="150"/>
      <c r="T161" s="150"/>
      <c r="U161" s="150"/>
      <c r="V161" s="150"/>
      <c r="W161" s="150"/>
      <c r="X161" s="150"/>
      <c r="Y161" s="150"/>
      <c r="Z161" s="150"/>
      <c r="AA161" s="150" t="s">
        <v>1980</v>
      </c>
      <c r="AB161" s="150"/>
      <c r="AC161" s="150"/>
      <c r="AD161" s="150"/>
      <c r="AE161" s="150"/>
      <c r="AF161" s="150"/>
      <c r="AG161" s="150"/>
      <c r="AH161" s="150"/>
      <c r="AI161" s="150"/>
      <c r="AJ161" s="150"/>
      <c r="AK161" s="150"/>
    </row>
    <row r="162" spans="1:37" s="26" customFormat="1" ht="76.5" customHeight="1">
      <c r="A162" s="179" t="s">
        <v>552</v>
      </c>
      <c r="B162" s="45" t="s">
        <v>2280</v>
      </c>
      <c r="C162" s="45" t="s">
        <v>248</v>
      </c>
      <c r="D162" s="45" t="s">
        <v>2271</v>
      </c>
      <c r="E162" s="137" t="s">
        <v>229</v>
      </c>
      <c r="F162" s="48"/>
      <c r="G162" s="48"/>
      <c r="H162" s="132" t="s">
        <v>1391</v>
      </c>
      <c r="I162" s="37" t="s">
        <v>1889</v>
      </c>
      <c r="J162" s="37" t="s">
        <v>1890</v>
      </c>
      <c r="K162" s="37" t="s">
        <v>1873</v>
      </c>
      <c r="L162" s="37" t="s">
        <v>1880</v>
      </c>
      <c r="M162" s="37" t="s">
        <v>314</v>
      </c>
      <c r="N162" s="37"/>
      <c r="O162" s="36">
        <f>COUNTIF(Table487[[#This Row],[CMMI Comprehensive Primary Care Plus (CPC+)
Version Date: CY 2021]:[CMS Medicare Hospital Compare
Version Date: January 2021]],"*yes*")</f>
        <v>0</v>
      </c>
      <c r="P162" s="150"/>
      <c r="Q162" s="150"/>
      <c r="R162" s="150"/>
      <c r="S162" s="150"/>
      <c r="T162" s="150"/>
      <c r="U162" s="150"/>
      <c r="V162" s="150"/>
      <c r="W162" s="150"/>
      <c r="X162" s="150"/>
      <c r="Y162" s="150"/>
      <c r="Z162" s="150"/>
      <c r="AA162" s="150" t="s">
        <v>1981</v>
      </c>
      <c r="AB162" s="150"/>
      <c r="AC162" s="150"/>
      <c r="AD162" s="150"/>
      <c r="AE162" s="150"/>
      <c r="AF162" s="150"/>
      <c r="AG162" s="150"/>
      <c r="AH162" s="150"/>
      <c r="AI162" s="150"/>
      <c r="AJ162" s="150"/>
      <c r="AK162" s="150"/>
    </row>
    <row r="163" spans="1:37" s="26" customFormat="1" ht="76.5" customHeight="1">
      <c r="A163" s="133" t="s">
        <v>553</v>
      </c>
      <c r="B163" s="45" t="s">
        <v>2281</v>
      </c>
      <c r="C163" s="45" t="s">
        <v>249</v>
      </c>
      <c r="D163" s="45" t="s">
        <v>2271</v>
      </c>
      <c r="E163" s="137" t="s">
        <v>229</v>
      </c>
      <c r="F163" s="48"/>
      <c r="G163" s="48"/>
      <c r="H163" s="132" t="s">
        <v>1392</v>
      </c>
      <c r="I163" s="37" t="s">
        <v>1889</v>
      </c>
      <c r="J163" s="37" t="s">
        <v>1890</v>
      </c>
      <c r="K163" s="37" t="s">
        <v>1873</v>
      </c>
      <c r="L163" s="37" t="s">
        <v>1880</v>
      </c>
      <c r="M163" s="37" t="s">
        <v>314</v>
      </c>
      <c r="N163" s="37"/>
      <c r="O163" s="36">
        <f>COUNTIF(Table487[[#This Row],[CMMI Comprehensive Primary Care Plus (CPC+)
Version Date: CY 2021]:[CMS Medicare Hospital Compare
Version Date: January 2021]],"*yes*")</f>
        <v>0</v>
      </c>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row>
    <row r="164" spans="1:37" s="26" customFormat="1" ht="76.5" customHeight="1">
      <c r="A164" s="111" t="s">
        <v>554</v>
      </c>
      <c r="B164" s="45" t="s">
        <v>2282</v>
      </c>
      <c r="C164" s="45" t="s">
        <v>306</v>
      </c>
      <c r="D164" s="45" t="s">
        <v>2271</v>
      </c>
      <c r="E164" s="137" t="s">
        <v>229</v>
      </c>
      <c r="F164" s="48"/>
      <c r="G164" s="48"/>
      <c r="H164" s="132" t="s">
        <v>1393</v>
      </c>
      <c r="I164" s="37" t="s">
        <v>1889</v>
      </c>
      <c r="J164" s="37" t="s">
        <v>1890</v>
      </c>
      <c r="K164" s="37" t="s">
        <v>1873</v>
      </c>
      <c r="L164" s="37" t="s">
        <v>1880</v>
      </c>
      <c r="M164" s="37" t="s">
        <v>1746</v>
      </c>
      <c r="N164" s="37"/>
      <c r="O164" s="36">
        <f>COUNTIF(Table487[[#This Row],[CMMI Comprehensive Primary Care Plus (CPC+)
Version Date: CY 2021]:[CMS Medicare Hospital Compare
Version Date: January 2021]],"*yes*")</f>
        <v>0</v>
      </c>
      <c r="P164" s="150"/>
      <c r="Q164" s="150"/>
      <c r="R164" s="150"/>
      <c r="S164" s="150"/>
      <c r="T164" s="150"/>
      <c r="U164" s="150"/>
      <c r="V164" s="150"/>
      <c r="W164" s="150"/>
      <c r="X164" s="150"/>
      <c r="Y164" s="150"/>
      <c r="Z164" s="150"/>
      <c r="AA164" s="150"/>
      <c r="AB164" s="150"/>
      <c r="AC164" s="150"/>
      <c r="AD164" s="150"/>
      <c r="AE164" s="150"/>
      <c r="AF164" s="150"/>
      <c r="AG164" s="150"/>
      <c r="AH164" s="150"/>
      <c r="AI164" s="150"/>
      <c r="AJ164" s="150"/>
      <c r="AK164" s="150"/>
    </row>
    <row r="165" spans="1:37" s="26" customFormat="1" ht="76.5" customHeight="1">
      <c r="A165" s="133" t="s">
        <v>555</v>
      </c>
      <c r="B165" s="45" t="s">
        <v>2283</v>
      </c>
      <c r="C165" s="45" t="s">
        <v>307</v>
      </c>
      <c r="D165" s="45" t="s">
        <v>2271</v>
      </c>
      <c r="E165" s="137" t="s">
        <v>229</v>
      </c>
      <c r="F165" s="52"/>
      <c r="G165" s="52"/>
      <c r="H165" s="132" t="s">
        <v>1394</v>
      </c>
      <c r="I165" s="37" t="s">
        <v>1889</v>
      </c>
      <c r="J165" s="37" t="s">
        <v>1890</v>
      </c>
      <c r="K165" s="37" t="s">
        <v>1873</v>
      </c>
      <c r="L165" s="37" t="s">
        <v>1880</v>
      </c>
      <c r="M165" s="37" t="s">
        <v>1746</v>
      </c>
      <c r="N165" s="37"/>
      <c r="O165" s="36">
        <f>COUNTIF(Table487[[#This Row],[CMMI Comprehensive Primary Care Plus (CPC+)
Version Date: CY 2021]:[CMS Medicare Hospital Compare
Version Date: January 2021]],"*yes*")</f>
        <v>0</v>
      </c>
      <c r="P165" s="150"/>
      <c r="Q165" s="150"/>
      <c r="R165" s="150"/>
      <c r="S165" s="150"/>
      <c r="T165" s="150"/>
      <c r="U165" s="150"/>
      <c r="V165" s="150"/>
      <c r="W165" s="150"/>
      <c r="X165" s="150"/>
      <c r="Y165" s="150"/>
      <c r="Z165" s="150"/>
      <c r="AA165" s="150"/>
      <c r="AB165" s="150"/>
      <c r="AC165" s="150"/>
      <c r="AD165" s="150"/>
      <c r="AE165" s="150"/>
      <c r="AF165" s="150"/>
      <c r="AG165" s="150"/>
      <c r="AH165" s="150"/>
      <c r="AI165" s="150"/>
      <c r="AJ165" s="150"/>
      <c r="AK165" s="150"/>
    </row>
    <row r="166" spans="1:37" s="26" customFormat="1" ht="76.5" customHeight="1">
      <c r="A166" s="133" t="s">
        <v>556</v>
      </c>
      <c r="B166" s="45" t="s">
        <v>2284</v>
      </c>
      <c r="C166" s="45" t="s">
        <v>308</v>
      </c>
      <c r="D166" s="45" t="s">
        <v>2271</v>
      </c>
      <c r="E166" s="137" t="s">
        <v>229</v>
      </c>
      <c r="F166" s="48"/>
      <c r="G166" s="48"/>
      <c r="H166" s="132" t="s">
        <v>1395</v>
      </c>
      <c r="I166" s="37" t="s">
        <v>1889</v>
      </c>
      <c r="J166" s="37" t="s">
        <v>1890</v>
      </c>
      <c r="K166" s="37" t="s">
        <v>1879</v>
      </c>
      <c r="L166" s="37" t="s">
        <v>1880</v>
      </c>
      <c r="M166" s="37" t="s">
        <v>1746</v>
      </c>
      <c r="N166" s="37"/>
      <c r="O166" s="36">
        <f>COUNTIF(Table487[[#This Row],[CMMI Comprehensive Primary Care Plus (CPC+)
Version Date: CY 2021]:[CMS Medicare Hospital Compare
Version Date: January 2021]],"*yes*")</f>
        <v>1</v>
      </c>
      <c r="P166" s="150"/>
      <c r="Q166" s="150"/>
      <c r="R166" s="150"/>
      <c r="S166" s="150"/>
      <c r="T166" s="150"/>
      <c r="U166" s="150"/>
      <c r="V166" s="150"/>
      <c r="W166" s="150"/>
      <c r="X166" s="150"/>
      <c r="Y166" s="150"/>
      <c r="Z166" s="150" t="s">
        <v>1</v>
      </c>
      <c r="AA166" s="150" t="s">
        <v>3898</v>
      </c>
      <c r="AB166" s="150"/>
      <c r="AC166" s="150"/>
      <c r="AD166" s="150"/>
      <c r="AE166" s="150"/>
      <c r="AF166" s="150"/>
      <c r="AG166" s="150"/>
      <c r="AH166" s="150"/>
      <c r="AI166" s="150" t="s">
        <v>1</v>
      </c>
      <c r="AJ166" s="150"/>
      <c r="AK166" s="150"/>
    </row>
    <row r="167" spans="1:37" s="26" customFormat="1" ht="76.5" customHeight="1">
      <c r="A167" s="111" t="s">
        <v>557</v>
      </c>
      <c r="B167" s="45" t="s">
        <v>758</v>
      </c>
      <c r="C167" s="45" t="s">
        <v>1020</v>
      </c>
      <c r="D167" s="45" t="s">
        <v>2271</v>
      </c>
      <c r="E167" s="137" t="s">
        <v>1944</v>
      </c>
      <c r="F167" s="48" t="s">
        <v>2463</v>
      </c>
      <c r="G167" s="48"/>
      <c r="H167" s="132" t="s">
        <v>759</v>
      </c>
      <c r="I167" s="37" t="s">
        <v>1875</v>
      </c>
      <c r="J167" s="37" t="s">
        <v>1883</v>
      </c>
      <c r="K167" s="37" t="s">
        <v>1873</v>
      </c>
      <c r="L167" s="37" t="s">
        <v>1880</v>
      </c>
      <c r="M167" s="37" t="s">
        <v>314</v>
      </c>
      <c r="N167" s="37" t="s">
        <v>1</v>
      </c>
      <c r="O167" s="36">
        <f>COUNTIF(Table487[[#This Row],[CMMI Comprehensive Primary Care Plus (CPC+)
Version Date: CY 2021]:[CMS Medicare Hospital Compare
Version Date: January 2021]],"*yes*")</f>
        <v>1</v>
      </c>
      <c r="P167" s="150"/>
      <c r="Q167" s="150"/>
      <c r="R167" s="150"/>
      <c r="S167" s="150"/>
      <c r="T167" s="150"/>
      <c r="U167" s="150"/>
      <c r="V167" s="150"/>
      <c r="W167" s="150" t="s">
        <v>1</v>
      </c>
      <c r="X167" s="150"/>
      <c r="Y167" s="150"/>
      <c r="Z167" s="150"/>
      <c r="AA167" s="150"/>
      <c r="AB167" s="150"/>
      <c r="AC167" s="150"/>
      <c r="AD167" s="150"/>
      <c r="AE167" s="150"/>
      <c r="AF167" s="150"/>
      <c r="AG167" s="150"/>
      <c r="AH167" s="150"/>
      <c r="AI167" s="150"/>
      <c r="AJ167" s="150"/>
      <c r="AK167" s="150"/>
    </row>
    <row r="168" spans="1:37" s="26" customFormat="1" ht="76.5" customHeight="1">
      <c r="A168" s="133" t="s">
        <v>558</v>
      </c>
      <c r="B168" s="45" t="s">
        <v>760</v>
      </c>
      <c r="C168" s="45" t="s">
        <v>1021</v>
      </c>
      <c r="D168" s="45" t="s">
        <v>2271</v>
      </c>
      <c r="E168" s="137" t="s">
        <v>1944</v>
      </c>
      <c r="F168" s="48" t="s">
        <v>2464</v>
      </c>
      <c r="G168" s="48"/>
      <c r="H168" s="132" t="s">
        <v>761</v>
      </c>
      <c r="I168" s="37" t="s">
        <v>1875</v>
      </c>
      <c r="J168" s="37" t="s">
        <v>1883</v>
      </c>
      <c r="K168" s="37" t="s">
        <v>1873</v>
      </c>
      <c r="L168" s="37" t="s">
        <v>1880</v>
      </c>
      <c r="M168" s="37" t="s">
        <v>314</v>
      </c>
      <c r="N168" s="37" t="s">
        <v>1</v>
      </c>
      <c r="O168" s="36">
        <f>COUNTIF(Table487[[#This Row],[CMMI Comprehensive Primary Care Plus (CPC+)
Version Date: CY 2021]:[CMS Medicare Hospital Compare
Version Date: January 2021]],"*yes*")</f>
        <v>0</v>
      </c>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row>
    <row r="169" spans="1:37" s="26" customFormat="1" ht="76.5" customHeight="1">
      <c r="A169" s="111" t="s">
        <v>559</v>
      </c>
      <c r="B169" s="45" t="s">
        <v>762</v>
      </c>
      <c r="C169" s="45" t="s">
        <v>1022</v>
      </c>
      <c r="D169" s="45" t="s">
        <v>2271</v>
      </c>
      <c r="E169" s="137" t="s">
        <v>1944</v>
      </c>
      <c r="F169" s="48" t="s">
        <v>2466</v>
      </c>
      <c r="G169" s="48"/>
      <c r="H169" s="132" t="s">
        <v>763</v>
      </c>
      <c r="I169" s="37" t="s">
        <v>1875</v>
      </c>
      <c r="J169" s="37" t="s">
        <v>1883</v>
      </c>
      <c r="K169" s="37" t="s">
        <v>1873</v>
      </c>
      <c r="L169" s="37" t="s">
        <v>1880</v>
      </c>
      <c r="M169" s="50" t="s">
        <v>1746</v>
      </c>
      <c r="N169" s="50" t="s">
        <v>1</v>
      </c>
      <c r="O169" s="36">
        <f>COUNTIF(Table487[[#This Row],[CMMI Comprehensive Primary Care Plus (CPC+)
Version Date: CY 2021]:[CMS Medicare Hospital Compare
Version Date: January 2021]],"*yes*")</f>
        <v>1</v>
      </c>
      <c r="P169" s="150"/>
      <c r="Q169" s="150"/>
      <c r="R169" s="150"/>
      <c r="S169" s="150"/>
      <c r="T169" s="150"/>
      <c r="U169" s="150"/>
      <c r="V169" s="150"/>
      <c r="W169" s="150" t="s">
        <v>1</v>
      </c>
      <c r="X169" s="150"/>
      <c r="Y169" s="150"/>
      <c r="Z169" s="150"/>
      <c r="AA169" s="150"/>
      <c r="AB169" s="150"/>
      <c r="AC169" s="150"/>
      <c r="AD169" s="150"/>
      <c r="AE169" s="150"/>
      <c r="AF169" s="150"/>
      <c r="AG169" s="150"/>
      <c r="AH169" s="150"/>
      <c r="AI169" s="150"/>
      <c r="AJ169" s="150"/>
      <c r="AK169" s="150"/>
    </row>
    <row r="170" spans="1:37" s="26" customFormat="1" ht="76.5" customHeight="1">
      <c r="A170" s="133" t="s">
        <v>340</v>
      </c>
      <c r="B170" s="45" t="s">
        <v>764</v>
      </c>
      <c r="C170" s="45" t="s">
        <v>1023</v>
      </c>
      <c r="D170" s="47" t="s">
        <v>2271</v>
      </c>
      <c r="E170" s="137" t="s">
        <v>1944</v>
      </c>
      <c r="F170" s="48" t="s">
        <v>2465</v>
      </c>
      <c r="G170" s="48"/>
      <c r="H170" s="132" t="s">
        <v>765</v>
      </c>
      <c r="I170" s="37" t="s">
        <v>1875</v>
      </c>
      <c r="J170" s="37" t="s">
        <v>1883</v>
      </c>
      <c r="K170" s="37" t="s">
        <v>1873</v>
      </c>
      <c r="L170" s="37" t="s">
        <v>1880</v>
      </c>
      <c r="M170" s="37" t="s">
        <v>1746</v>
      </c>
      <c r="N170" s="37" t="s">
        <v>1</v>
      </c>
      <c r="O170" s="36">
        <f>COUNTIF(Table487[[#This Row],[CMMI Comprehensive Primary Care Plus (CPC+)
Version Date: CY 2021]:[CMS Medicare Hospital Compare
Version Date: January 2021]],"*yes*")</f>
        <v>0</v>
      </c>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row>
    <row r="171" spans="1:37" s="26" customFormat="1" ht="76.5" customHeight="1">
      <c r="A171" s="111" t="s">
        <v>560</v>
      </c>
      <c r="B171" s="45" t="s">
        <v>2487</v>
      </c>
      <c r="C171" s="45" t="s">
        <v>1024</v>
      </c>
      <c r="D171" s="46" t="s">
        <v>2271</v>
      </c>
      <c r="E171" s="137" t="s">
        <v>1966</v>
      </c>
      <c r="F171" s="48" t="s">
        <v>2488</v>
      </c>
      <c r="G171" s="48"/>
      <c r="H171" s="132" t="s">
        <v>1241</v>
      </c>
      <c r="I171" s="37" t="s">
        <v>1875</v>
      </c>
      <c r="J171" s="37" t="s">
        <v>1883</v>
      </c>
      <c r="K171" s="37" t="s">
        <v>1873</v>
      </c>
      <c r="L171" s="37" t="s">
        <v>1916</v>
      </c>
      <c r="M171" s="37" t="s">
        <v>1746</v>
      </c>
      <c r="N171" s="37" t="s">
        <v>1</v>
      </c>
      <c r="O171" s="36">
        <f>COUNTIF(Table487[[#This Row],[CMMI Comprehensive Primary Care Plus (CPC+)
Version Date: CY 2021]:[CMS Medicare Hospital Compare
Version Date: January 2021]],"*yes*")</f>
        <v>0</v>
      </c>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t="s">
        <v>1827</v>
      </c>
      <c r="AK171" s="150" t="s">
        <v>1</v>
      </c>
    </row>
    <row r="172" spans="1:37" s="26" customFormat="1" ht="76.5" customHeight="1">
      <c r="A172" s="133" t="s">
        <v>561</v>
      </c>
      <c r="B172" s="45" t="s">
        <v>3294</v>
      </c>
      <c r="C172" s="45" t="s">
        <v>1025</v>
      </c>
      <c r="D172" s="46" t="s">
        <v>2279</v>
      </c>
      <c r="E172" s="137" t="s">
        <v>1944</v>
      </c>
      <c r="F172" s="48" t="s">
        <v>2483</v>
      </c>
      <c r="G172" s="48"/>
      <c r="H172" s="132" t="s">
        <v>1240</v>
      </c>
      <c r="I172" s="37" t="s">
        <v>1875</v>
      </c>
      <c r="J172" s="37" t="s">
        <v>1883</v>
      </c>
      <c r="K172" s="37" t="s">
        <v>1873</v>
      </c>
      <c r="L172" s="37" t="s">
        <v>1916</v>
      </c>
      <c r="M172" s="37" t="s">
        <v>1746</v>
      </c>
      <c r="N172" s="37" t="s">
        <v>1</v>
      </c>
      <c r="O172" s="36">
        <f>COUNTIF(Table487[[#This Row],[CMMI Comprehensive Primary Care Plus (CPC+)
Version Date: CY 2021]:[CMS Medicare Hospital Compare
Version Date: January 2021]],"*yes*")</f>
        <v>2</v>
      </c>
      <c r="P172" s="150"/>
      <c r="Q172" s="150"/>
      <c r="R172" s="150"/>
      <c r="S172" s="150"/>
      <c r="T172" s="150"/>
      <c r="U172" s="150"/>
      <c r="V172" s="150"/>
      <c r="W172" s="150" t="s">
        <v>1</v>
      </c>
      <c r="X172" s="150"/>
      <c r="Y172" s="150"/>
      <c r="Z172" s="150" t="s">
        <v>1</v>
      </c>
      <c r="AA172" s="150"/>
      <c r="AB172" s="150"/>
      <c r="AC172" s="150"/>
      <c r="AD172" s="150"/>
      <c r="AE172" s="150"/>
      <c r="AF172" s="150"/>
      <c r="AG172" s="150"/>
      <c r="AH172" s="150"/>
      <c r="AI172" s="150"/>
      <c r="AJ172" s="150"/>
      <c r="AK172" s="150"/>
    </row>
    <row r="173" spans="1:37" s="26" customFormat="1" ht="76.5" customHeight="1">
      <c r="A173" s="111" t="s">
        <v>562</v>
      </c>
      <c r="B173" s="45" t="s">
        <v>2285</v>
      </c>
      <c r="C173" s="45" t="s">
        <v>611</v>
      </c>
      <c r="D173" s="45" t="s">
        <v>2279</v>
      </c>
      <c r="E173" s="137" t="s">
        <v>1944</v>
      </c>
      <c r="F173" s="48" t="s">
        <v>2286</v>
      </c>
      <c r="G173" s="48" t="s">
        <v>3295</v>
      </c>
      <c r="H173" s="132" t="s">
        <v>1396</v>
      </c>
      <c r="I173" s="37" t="s">
        <v>1875</v>
      </c>
      <c r="J173" s="37" t="s">
        <v>1883</v>
      </c>
      <c r="K173" s="37" t="s">
        <v>1873</v>
      </c>
      <c r="L173" s="37" t="s">
        <v>1916</v>
      </c>
      <c r="M173" s="37" t="s">
        <v>1746</v>
      </c>
      <c r="N173" s="37" t="s">
        <v>1</v>
      </c>
      <c r="O173" s="36">
        <f>COUNTIF(Table487[[#This Row],[CMMI Comprehensive Primary Care Plus (CPC+)
Version Date: CY 2021]:[CMS Medicare Hospital Compare
Version Date: January 2021]],"*yes*")</f>
        <v>3</v>
      </c>
      <c r="P173" s="150"/>
      <c r="Q173" s="150"/>
      <c r="R173" s="150"/>
      <c r="S173" s="150" t="s">
        <v>3899</v>
      </c>
      <c r="T173" s="150"/>
      <c r="U173" s="150"/>
      <c r="V173" s="150"/>
      <c r="W173" s="150" t="s">
        <v>1</v>
      </c>
      <c r="X173" s="150" t="s">
        <v>3900</v>
      </c>
      <c r="Y173" s="150"/>
      <c r="Z173" s="150"/>
      <c r="AA173" s="150"/>
      <c r="AB173" s="150"/>
      <c r="AC173" s="150"/>
      <c r="AD173" s="150"/>
      <c r="AE173" s="150"/>
      <c r="AF173" s="150"/>
      <c r="AG173" s="150"/>
      <c r="AH173" s="150"/>
      <c r="AI173" s="150"/>
      <c r="AJ173" s="150"/>
      <c r="AK173" s="150"/>
    </row>
    <row r="174" spans="1:37" s="26" customFormat="1" ht="76.5" customHeight="1">
      <c r="A174" s="111" t="s">
        <v>563</v>
      </c>
      <c r="B174" s="45" t="s">
        <v>1975</v>
      </c>
      <c r="C174" s="45" t="s">
        <v>92</v>
      </c>
      <c r="D174" s="45" t="s">
        <v>2271</v>
      </c>
      <c r="E174" s="137" t="s">
        <v>1944</v>
      </c>
      <c r="F174" s="52"/>
      <c r="G174" s="52"/>
      <c r="H174" s="132" t="s">
        <v>1397</v>
      </c>
      <c r="I174" s="37" t="s">
        <v>1875</v>
      </c>
      <c r="J174" s="37" t="s">
        <v>1883</v>
      </c>
      <c r="K174" s="37" t="s">
        <v>1873</v>
      </c>
      <c r="L174" s="37" t="s">
        <v>1880</v>
      </c>
      <c r="M174" s="37" t="s">
        <v>1746</v>
      </c>
      <c r="N174" s="37" t="s">
        <v>1</v>
      </c>
      <c r="O174" s="36">
        <f>COUNTIF(Table487[[#This Row],[CMMI Comprehensive Primary Care Plus (CPC+)
Version Date: CY 2021]:[CMS Medicare Hospital Compare
Version Date: January 2021]],"*yes*")</f>
        <v>0</v>
      </c>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row>
    <row r="175" spans="1:37" s="26" customFormat="1" ht="76.5" customHeight="1">
      <c r="A175" s="133" t="s">
        <v>564</v>
      </c>
      <c r="B175" s="45" t="s">
        <v>766</v>
      </c>
      <c r="C175" s="45" t="s">
        <v>1026</v>
      </c>
      <c r="D175" s="45" t="s">
        <v>2271</v>
      </c>
      <c r="E175" s="137" t="s">
        <v>1944</v>
      </c>
      <c r="F175" s="48"/>
      <c r="G175" s="48"/>
      <c r="H175" s="132" t="s">
        <v>767</v>
      </c>
      <c r="I175" s="37" t="s">
        <v>1875</v>
      </c>
      <c r="J175" s="37" t="s">
        <v>1883</v>
      </c>
      <c r="K175" s="37" t="s">
        <v>1873</v>
      </c>
      <c r="L175" s="37" t="s">
        <v>1916</v>
      </c>
      <c r="M175" s="37" t="s">
        <v>1746</v>
      </c>
      <c r="N175" s="37" t="s">
        <v>1</v>
      </c>
      <c r="O175" s="36">
        <f>COUNTIF(Table487[[#This Row],[CMMI Comprehensive Primary Care Plus (CPC+)
Version Date: CY 2021]:[CMS Medicare Hospital Compare
Version Date: January 2021]],"*yes*")</f>
        <v>0</v>
      </c>
      <c r="P175" s="150"/>
      <c r="Q175" s="150"/>
      <c r="R175" s="150"/>
      <c r="S175" s="150"/>
      <c r="T175" s="150"/>
      <c r="U175" s="150"/>
      <c r="V175" s="150"/>
      <c r="W175" s="150"/>
      <c r="X175" s="150"/>
      <c r="Y175" s="150"/>
      <c r="Z175" s="150"/>
      <c r="AA175" s="150"/>
      <c r="AB175" s="150" t="s">
        <v>1</v>
      </c>
      <c r="AC175" s="150"/>
      <c r="AD175" s="150"/>
      <c r="AE175" s="150"/>
      <c r="AF175" s="150"/>
      <c r="AG175" s="150"/>
      <c r="AH175" s="150"/>
      <c r="AI175" s="150"/>
      <c r="AJ175" s="150"/>
      <c r="AK175" s="150"/>
    </row>
    <row r="176" spans="1:37" s="26" customFormat="1" ht="76.5" customHeight="1">
      <c r="A176" s="111" t="s">
        <v>565</v>
      </c>
      <c r="B176" s="45" t="s">
        <v>2056</v>
      </c>
      <c r="C176" s="45" t="s">
        <v>91</v>
      </c>
      <c r="D176" s="45" t="s">
        <v>2271</v>
      </c>
      <c r="E176" s="137" t="s">
        <v>1944</v>
      </c>
      <c r="F176" s="52"/>
      <c r="G176" s="52"/>
      <c r="H176" s="132" t="s">
        <v>1398</v>
      </c>
      <c r="I176" s="37" t="s">
        <v>1875</v>
      </c>
      <c r="J176" s="37" t="s">
        <v>1883</v>
      </c>
      <c r="K176" s="37" t="s">
        <v>1873</v>
      </c>
      <c r="L176" s="37" t="s">
        <v>1880</v>
      </c>
      <c r="M176" s="37" t="s">
        <v>1746</v>
      </c>
      <c r="N176" s="37" t="s">
        <v>1</v>
      </c>
      <c r="O176" s="36">
        <f>COUNTIF(Table487[[#This Row],[CMMI Comprehensive Primary Care Plus (CPC+)
Version Date: CY 2021]:[CMS Medicare Hospital Compare
Version Date: January 2021]],"*yes*")</f>
        <v>0</v>
      </c>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row>
    <row r="177" spans="1:37" s="26" customFormat="1" ht="76.5" customHeight="1">
      <c r="A177" s="133" t="s">
        <v>566</v>
      </c>
      <c r="B177" s="45" t="s">
        <v>2291</v>
      </c>
      <c r="C177" s="45" t="s">
        <v>87</v>
      </c>
      <c r="D177" s="45" t="s">
        <v>2279</v>
      </c>
      <c r="E177" s="137" t="s">
        <v>1944</v>
      </c>
      <c r="F177" s="52" t="s">
        <v>2292</v>
      </c>
      <c r="G177" s="52" t="s">
        <v>3296</v>
      </c>
      <c r="H177" s="132" t="s">
        <v>1399</v>
      </c>
      <c r="I177" s="37" t="s">
        <v>1871</v>
      </c>
      <c r="J177" s="37" t="s">
        <v>1883</v>
      </c>
      <c r="K177" s="37" t="s">
        <v>1873</v>
      </c>
      <c r="L177" s="37" t="s">
        <v>1916</v>
      </c>
      <c r="M177" s="37" t="s">
        <v>314</v>
      </c>
      <c r="N177" s="37" t="s">
        <v>1</v>
      </c>
      <c r="O177" s="36">
        <f>COUNTIF(Table487[[#This Row],[CMMI Comprehensive Primary Care Plus (CPC+)
Version Date: CY 2021]:[CMS Medicare Hospital Compare
Version Date: January 2021]],"*yes*")</f>
        <v>3</v>
      </c>
      <c r="P177" s="150"/>
      <c r="Q177" s="150"/>
      <c r="R177" s="150"/>
      <c r="S177" s="150" t="s">
        <v>3901</v>
      </c>
      <c r="T177" s="150"/>
      <c r="U177" s="150"/>
      <c r="V177" s="150"/>
      <c r="W177" s="150" t="s">
        <v>1</v>
      </c>
      <c r="X177" s="150" t="s">
        <v>3902</v>
      </c>
      <c r="Y177" s="150"/>
      <c r="Z177" s="150"/>
      <c r="AA177" s="150"/>
      <c r="AB177" s="150"/>
      <c r="AC177" s="150"/>
      <c r="AD177" s="150"/>
      <c r="AE177" s="150"/>
      <c r="AF177" s="150"/>
      <c r="AG177" s="150"/>
      <c r="AH177" s="150"/>
      <c r="AI177" s="150"/>
      <c r="AJ177" s="150"/>
      <c r="AK177" s="150"/>
    </row>
    <row r="178" spans="1:37" s="26" customFormat="1" ht="76.5" customHeight="1">
      <c r="A178" s="111" t="s">
        <v>567</v>
      </c>
      <c r="B178" s="45" t="s">
        <v>3297</v>
      </c>
      <c r="C178" s="45" t="s">
        <v>1027</v>
      </c>
      <c r="D178" s="45" t="s">
        <v>2279</v>
      </c>
      <c r="E178" s="137" t="s">
        <v>1944</v>
      </c>
      <c r="F178" s="37" t="s">
        <v>2473</v>
      </c>
      <c r="G178" s="37"/>
      <c r="H178" s="132" t="s">
        <v>1239</v>
      </c>
      <c r="I178" s="37" t="s">
        <v>1875</v>
      </c>
      <c r="J178" s="37" t="s">
        <v>1883</v>
      </c>
      <c r="K178" s="37" t="s">
        <v>1873</v>
      </c>
      <c r="L178" s="37" t="s">
        <v>1916</v>
      </c>
      <c r="M178" s="37" t="s">
        <v>314</v>
      </c>
      <c r="N178" s="37" t="s">
        <v>1</v>
      </c>
      <c r="O178" s="36">
        <f>COUNTIF(Table487[[#This Row],[CMMI Comprehensive Primary Care Plus (CPC+)
Version Date: CY 2021]:[CMS Medicare Hospital Compare
Version Date: January 2021]],"*yes*")</f>
        <v>1</v>
      </c>
      <c r="P178" s="150"/>
      <c r="Q178" s="150"/>
      <c r="R178" s="150"/>
      <c r="S178" s="150"/>
      <c r="T178" s="150"/>
      <c r="U178" s="150"/>
      <c r="V178" s="150"/>
      <c r="W178" s="150" t="s">
        <v>1</v>
      </c>
      <c r="X178" s="150"/>
      <c r="Y178" s="150"/>
      <c r="Z178" s="150"/>
      <c r="AA178" s="150"/>
      <c r="AB178" s="150"/>
      <c r="AC178" s="150"/>
      <c r="AD178" s="150"/>
      <c r="AE178" s="150"/>
      <c r="AF178" s="150"/>
      <c r="AG178" s="150"/>
      <c r="AH178" s="150"/>
      <c r="AI178" s="150"/>
      <c r="AJ178" s="150"/>
      <c r="AK178" s="150"/>
    </row>
    <row r="179" spans="1:37" s="26" customFormat="1" ht="76.5" customHeight="1">
      <c r="A179" s="133" t="s">
        <v>568</v>
      </c>
      <c r="B179" s="45" t="s">
        <v>768</v>
      </c>
      <c r="C179" s="45" t="s">
        <v>1028</v>
      </c>
      <c r="D179" s="45" t="s">
        <v>2271</v>
      </c>
      <c r="E179" s="137" t="s">
        <v>1949</v>
      </c>
      <c r="F179" s="48" t="s">
        <v>2471</v>
      </c>
      <c r="G179" s="48"/>
      <c r="H179" s="132" t="s">
        <v>769</v>
      </c>
      <c r="I179" s="37" t="s">
        <v>1875</v>
      </c>
      <c r="J179" s="37" t="s">
        <v>1883</v>
      </c>
      <c r="K179" s="37" t="s">
        <v>1873</v>
      </c>
      <c r="L179" s="37" t="s">
        <v>1880</v>
      </c>
      <c r="M179" s="37" t="s">
        <v>314</v>
      </c>
      <c r="N179" s="37" t="s">
        <v>1</v>
      </c>
      <c r="O179" s="36">
        <f>COUNTIF(Table487[[#This Row],[CMMI Comprehensive Primary Care Plus (CPC+)
Version Date: CY 2021]:[CMS Medicare Hospital Compare
Version Date: January 2021]],"*yes*")</f>
        <v>0</v>
      </c>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t="s">
        <v>1827</v>
      </c>
      <c r="AK179" s="150"/>
    </row>
    <row r="180" spans="1:37" s="26" customFormat="1" ht="76.5" customHeight="1">
      <c r="A180" s="111" t="s">
        <v>569</v>
      </c>
      <c r="B180" s="45" t="s">
        <v>770</v>
      </c>
      <c r="C180" s="45" t="s">
        <v>1029</v>
      </c>
      <c r="D180" s="47" t="s">
        <v>2271</v>
      </c>
      <c r="E180" s="137" t="s">
        <v>1949</v>
      </c>
      <c r="F180" s="52" t="s">
        <v>2472</v>
      </c>
      <c r="G180" s="52"/>
      <c r="H180" s="132" t="s">
        <v>771</v>
      </c>
      <c r="I180" s="37" t="s">
        <v>1875</v>
      </c>
      <c r="J180" s="37" t="s">
        <v>1883</v>
      </c>
      <c r="K180" s="37" t="s">
        <v>1873</v>
      </c>
      <c r="L180" s="37" t="s">
        <v>1880</v>
      </c>
      <c r="M180" s="37" t="s">
        <v>314</v>
      </c>
      <c r="N180" s="37" t="s">
        <v>1</v>
      </c>
      <c r="O180" s="36">
        <f>COUNTIF(Table487[[#This Row],[CMMI Comprehensive Primary Care Plus (CPC+)
Version Date: CY 2021]:[CMS Medicare Hospital Compare
Version Date: January 2021]],"*yes*")</f>
        <v>0</v>
      </c>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t="s">
        <v>1827</v>
      </c>
      <c r="AK180" s="150"/>
    </row>
    <row r="181" spans="1:37" s="26" customFormat="1" ht="76.5" customHeight="1">
      <c r="A181" s="111" t="s">
        <v>341</v>
      </c>
      <c r="B181" s="45" t="s">
        <v>772</v>
      </c>
      <c r="C181" s="45" t="s">
        <v>1030</v>
      </c>
      <c r="D181" s="47" t="s">
        <v>2271</v>
      </c>
      <c r="E181" s="137" t="s">
        <v>1640</v>
      </c>
      <c r="F181" s="49"/>
      <c r="G181" s="49"/>
      <c r="H181" s="132" t="s">
        <v>773</v>
      </c>
      <c r="I181" s="37" t="s">
        <v>1875</v>
      </c>
      <c r="J181" s="37" t="s">
        <v>1872</v>
      </c>
      <c r="K181" s="37" t="s">
        <v>1873</v>
      </c>
      <c r="L181" s="37" t="s">
        <v>1880</v>
      </c>
      <c r="M181" s="37" t="s">
        <v>314</v>
      </c>
      <c r="N181" s="37"/>
      <c r="O181" s="36">
        <f>COUNTIF(Table487[[#This Row],[CMMI Comprehensive Primary Care Plus (CPC+)
Version Date: CY 2021]:[CMS Medicare Hospital Compare
Version Date: January 2021]],"*yes*")</f>
        <v>0</v>
      </c>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t="s">
        <v>1827</v>
      </c>
      <c r="AK181" s="150"/>
    </row>
    <row r="182" spans="1:37" s="26" customFormat="1" ht="76.5" customHeight="1">
      <c r="A182" s="133" t="s">
        <v>570</v>
      </c>
      <c r="B182" s="45" t="s">
        <v>774</v>
      </c>
      <c r="C182" s="45" t="s">
        <v>1031</v>
      </c>
      <c r="D182" s="45" t="s">
        <v>2271</v>
      </c>
      <c r="E182" s="137" t="s">
        <v>1640</v>
      </c>
      <c r="F182" s="48"/>
      <c r="G182" s="48"/>
      <c r="H182" s="132" t="s">
        <v>775</v>
      </c>
      <c r="I182" s="37" t="s">
        <v>1875</v>
      </c>
      <c r="J182" s="37" t="s">
        <v>1872</v>
      </c>
      <c r="K182" s="37" t="s">
        <v>1873</v>
      </c>
      <c r="L182" s="37" t="s">
        <v>1880</v>
      </c>
      <c r="M182" s="37" t="s">
        <v>314</v>
      </c>
      <c r="N182" s="37"/>
      <c r="O182" s="36">
        <f>COUNTIF(Table487[[#This Row],[CMMI Comprehensive Primary Care Plus (CPC+)
Version Date: CY 2021]:[CMS Medicare Hospital Compare
Version Date: January 2021]],"*yes*")</f>
        <v>0</v>
      </c>
      <c r="P182" s="150"/>
      <c r="Q182" s="150"/>
      <c r="R182" s="150"/>
      <c r="S182" s="150"/>
      <c r="T182" s="150"/>
      <c r="U182" s="150"/>
      <c r="V182" s="150"/>
      <c r="W182" s="150"/>
      <c r="X182" s="150"/>
      <c r="Y182" s="150"/>
      <c r="Z182" s="150"/>
      <c r="AA182" s="150"/>
      <c r="AB182" s="150"/>
      <c r="AC182" s="150"/>
      <c r="AD182" s="150"/>
      <c r="AE182" s="150"/>
      <c r="AF182" s="150"/>
      <c r="AG182" s="150"/>
      <c r="AH182" s="150"/>
      <c r="AI182" s="150"/>
      <c r="AJ182" s="150"/>
      <c r="AK182" s="150"/>
    </row>
    <row r="183" spans="1:37" s="26" customFormat="1" ht="76.5" customHeight="1">
      <c r="A183" s="179" t="s">
        <v>572</v>
      </c>
      <c r="B183" s="45" t="s">
        <v>776</v>
      </c>
      <c r="C183" s="45" t="s">
        <v>1032</v>
      </c>
      <c r="D183" s="45" t="s">
        <v>2271</v>
      </c>
      <c r="E183" s="137" t="s">
        <v>1640</v>
      </c>
      <c r="F183" s="52"/>
      <c r="G183" s="52"/>
      <c r="H183" s="132" t="s">
        <v>777</v>
      </c>
      <c r="I183" s="37" t="s">
        <v>1875</v>
      </c>
      <c r="J183" s="37" t="s">
        <v>1872</v>
      </c>
      <c r="K183" s="37" t="s">
        <v>1873</v>
      </c>
      <c r="L183" s="37" t="s">
        <v>1880</v>
      </c>
      <c r="M183" s="37" t="s">
        <v>314</v>
      </c>
      <c r="N183" s="37"/>
      <c r="O183" s="36">
        <f>COUNTIF(Table487[[#This Row],[CMMI Comprehensive Primary Care Plus (CPC+)
Version Date: CY 2021]:[CMS Medicare Hospital Compare
Version Date: January 2021]],"*yes*")</f>
        <v>0</v>
      </c>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row>
    <row r="184" spans="1:37" s="26" customFormat="1" ht="76.5" customHeight="1">
      <c r="A184" s="179" t="s">
        <v>575</v>
      </c>
      <c r="B184" s="45" t="s">
        <v>778</v>
      </c>
      <c r="C184" s="45" t="s">
        <v>1033</v>
      </c>
      <c r="D184" s="45" t="s">
        <v>2271</v>
      </c>
      <c r="E184" s="137" t="s">
        <v>1640</v>
      </c>
      <c r="F184" s="52"/>
      <c r="G184" s="52"/>
      <c r="H184" s="132" t="s">
        <v>779</v>
      </c>
      <c r="I184" s="37" t="s">
        <v>1875</v>
      </c>
      <c r="J184" s="37" t="s">
        <v>1872</v>
      </c>
      <c r="K184" s="37" t="s">
        <v>1873</v>
      </c>
      <c r="L184" s="37" t="s">
        <v>1880</v>
      </c>
      <c r="M184" s="37" t="s">
        <v>314</v>
      </c>
      <c r="N184" s="37"/>
      <c r="O184" s="36">
        <f>COUNTIF(Table487[[#This Row],[CMMI Comprehensive Primary Care Plus (CPC+)
Version Date: CY 2021]:[CMS Medicare Hospital Compare
Version Date: January 2021]],"*yes*")</f>
        <v>0</v>
      </c>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row>
    <row r="185" spans="1:37" s="26" customFormat="1" ht="76.5" customHeight="1">
      <c r="A185" s="111" t="s">
        <v>576</v>
      </c>
      <c r="B185" s="45" t="s">
        <v>612</v>
      </c>
      <c r="C185" s="45" t="s">
        <v>1784</v>
      </c>
      <c r="D185" s="45" t="s">
        <v>2271</v>
      </c>
      <c r="E185" s="137" t="s">
        <v>1960</v>
      </c>
      <c r="F185" s="48"/>
      <c r="G185" s="48"/>
      <c r="H185" s="132" t="s">
        <v>1474</v>
      </c>
      <c r="I185" s="37" t="s">
        <v>1875</v>
      </c>
      <c r="J185" s="37" t="s">
        <v>1872</v>
      </c>
      <c r="K185" s="37" t="s">
        <v>1873</v>
      </c>
      <c r="L185" s="37" t="s">
        <v>1916</v>
      </c>
      <c r="M185" s="37" t="s">
        <v>1746</v>
      </c>
      <c r="N185" s="37"/>
      <c r="O185" s="36">
        <f>COUNTIF(Table487[[#This Row],[CMMI Comprehensive Primary Care Plus (CPC+)
Version Date: CY 2021]:[CMS Medicare Hospital Compare
Version Date: January 2021]],"*yes*")</f>
        <v>0</v>
      </c>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row>
    <row r="186" spans="1:37" s="26" customFormat="1" ht="76.5" customHeight="1">
      <c r="A186" s="179" t="s">
        <v>578</v>
      </c>
      <c r="B186" s="45" t="s">
        <v>2293</v>
      </c>
      <c r="C186" s="45" t="s">
        <v>613</v>
      </c>
      <c r="D186" s="45" t="s">
        <v>2279</v>
      </c>
      <c r="E186" s="137" t="s">
        <v>1960</v>
      </c>
      <c r="F186" s="48" t="s">
        <v>2294</v>
      </c>
      <c r="G186" s="149" t="s">
        <v>3298</v>
      </c>
      <c r="H186" s="132" t="s">
        <v>1400</v>
      </c>
      <c r="I186" s="37" t="s">
        <v>1875</v>
      </c>
      <c r="J186" s="37" t="s">
        <v>1872</v>
      </c>
      <c r="K186" s="37" t="s">
        <v>1873</v>
      </c>
      <c r="L186" s="37" t="s">
        <v>1916</v>
      </c>
      <c r="M186" s="37" t="s">
        <v>314</v>
      </c>
      <c r="N186" s="37" t="s">
        <v>1</v>
      </c>
      <c r="O186" s="36">
        <f>COUNTIF(Table487[[#This Row],[CMMI Comprehensive Primary Care Plus (CPC+)
Version Date: CY 2021]:[CMS Medicare Hospital Compare
Version Date: January 2021]],"*yes*")</f>
        <v>1</v>
      </c>
      <c r="P186" s="150"/>
      <c r="Q186" s="150"/>
      <c r="R186" s="150"/>
      <c r="S186" s="150"/>
      <c r="T186" s="150"/>
      <c r="U186" s="150"/>
      <c r="V186" s="150"/>
      <c r="W186" s="150"/>
      <c r="X186" s="150" t="s">
        <v>2295</v>
      </c>
      <c r="Y186" s="150"/>
      <c r="Z186" s="150"/>
      <c r="AA186" s="150"/>
      <c r="AB186" s="150"/>
      <c r="AC186" s="150"/>
      <c r="AD186" s="150"/>
      <c r="AE186" s="150"/>
      <c r="AF186" s="150"/>
      <c r="AG186" s="150"/>
      <c r="AH186" s="150"/>
      <c r="AI186" s="150"/>
      <c r="AJ186" s="150"/>
      <c r="AK186" s="150"/>
    </row>
    <row r="187" spans="1:37" s="26" customFormat="1" ht="76.5" customHeight="1">
      <c r="A187" s="133" t="s">
        <v>635</v>
      </c>
      <c r="B187" s="45" t="s">
        <v>614</v>
      </c>
      <c r="C187" s="45" t="s">
        <v>1785</v>
      </c>
      <c r="D187" s="45" t="s">
        <v>2271</v>
      </c>
      <c r="E187" s="137" t="s">
        <v>1639</v>
      </c>
      <c r="F187" s="52"/>
      <c r="G187" s="52"/>
      <c r="H187" s="132" t="s">
        <v>1791</v>
      </c>
      <c r="I187" s="37" t="s">
        <v>1875</v>
      </c>
      <c r="J187" s="37" t="s">
        <v>1872</v>
      </c>
      <c r="K187" s="37" t="s">
        <v>1879</v>
      </c>
      <c r="L187" s="37" t="s">
        <v>2252</v>
      </c>
      <c r="M187" s="37" t="s">
        <v>1746</v>
      </c>
      <c r="N187" s="37"/>
      <c r="O187" s="36">
        <f>COUNTIF(Table487[[#This Row],[CMMI Comprehensive Primary Care Plus (CPC+)
Version Date: CY 2021]:[CMS Medicare Hospital Compare
Version Date: January 2021]],"*yes*")</f>
        <v>0</v>
      </c>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row>
    <row r="188" spans="1:37" s="26" customFormat="1" ht="76.5" customHeight="1">
      <c r="A188" s="133" t="s">
        <v>636</v>
      </c>
      <c r="B188" s="45" t="s">
        <v>780</v>
      </c>
      <c r="C188" s="45" t="s">
        <v>1034</v>
      </c>
      <c r="D188" s="45" t="s">
        <v>2279</v>
      </c>
      <c r="E188" s="137" t="s">
        <v>1960</v>
      </c>
      <c r="F188" s="52" t="s">
        <v>2508</v>
      </c>
      <c r="G188" s="52"/>
      <c r="H188" s="132" t="s">
        <v>3299</v>
      </c>
      <c r="I188" s="37" t="s">
        <v>1875</v>
      </c>
      <c r="J188" s="37" t="s">
        <v>1872</v>
      </c>
      <c r="K188" s="37" t="s">
        <v>1873</v>
      </c>
      <c r="L188" s="37" t="s">
        <v>2252</v>
      </c>
      <c r="M188" s="37" t="s">
        <v>314</v>
      </c>
      <c r="N188" s="37"/>
      <c r="O188" s="36">
        <f>COUNTIF(Table487[[#This Row],[CMMI Comprehensive Primary Care Plus (CPC+)
Version Date: CY 2021]:[CMS Medicare Hospital Compare
Version Date: January 2021]],"*yes*")</f>
        <v>2</v>
      </c>
      <c r="P188" s="150"/>
      <c r="Q188" s="150"/>
      <c r="R188" s="150"/>
      <c r="S188" s="150"/>
      <c r="T188" s="150"/>
      <c r="U188" s="150"/>
      <c r="V188" s="150"/>
      <c r="W188" s="150" t="s">
        <v>1</v>
      </c>
      <c r="X188" s="150" t="s">
        <v>2295</v>
      </c>
      <c r="Y188" s="150"/>
      <c r="Z188" s="150"/>
      <c r="AA188" s="150"/>
      <c r="AB188" s="150"/>
      <c r="AC188" s="150"/>
      <c r="AD188" s="150"/>
      <c r="AE188" s="150"/>
      <c r="AF188" s="150"/>
      <c r="AG188" s="150"/>
      <c r="AH188" s="150"/>
      <c r="AI188" s="150"/>
      <c r="AJ188" s="150"/>
      <c r="AK188" s="150"/>
    </row>
    <row r="189" spans="1:37" s="26" customFormat="1" ht="76.5" customHeight="1">
      <c r="A189" s="133" t="s">
        <v>637</v>
      </c>
      <c r="B189" s="45" t="s">
        <v>854</v>
      </c>
      <c r="C189" s="45" t="s">
        <v>1650</v>
      </c>
      <c r="D189" s="45" t="s">
        <v>2279</v>
      </c>
      <c r="E189" s="137" t="s">
        <v>1956</v>
      </c>
      <c r="F189" s="52" t="s">
        <v>2477</v>
      </c>
      <c r="G189" s="52"/>
      <c r="H189" s="132" t="s">
        <v>855</v>
      </c>
      <c r="I189" s="37" t="s">
        <v>1875</v>
      </c>
      <c r="J189" s="37" t="s">
        <v>1887</v>
      </c>
      <c r="K189" s="37" t="s">
        <v>1873</v>
      </c>
      <c r="L189" s="37" t="s">
        <v>1880</v>
      </c>
      <c r="M189" s="37" t="s">
        <v>1746</v>
      </c>
      <c r="N189" s="37" t="s">
        <v>1</v>
      </c>
      <c r="O189" s="36">
        <f>COUNTIF(Table487[[#This Row],[CMMI Comprehensive Primary Care Plus (CPC+)
Version Date: CY 2021]:[CMS Medicare Hospital Compare
Version Date: January 2021]],"*yes*")</f>
        <v>1</v>
      </c>
      <c r="P189" s="150"/>
      <c r="Q189" s="150"/>
      <c r="R189" s="150"/>
      <c r="S189" s="150"/>
      <c r="T189" s="150"/>
      <c r="U189" s="150"/>
      <c r="V189" s="150"/>
      <c r="W189" s="150" t="s">
        <v>1</v>
      </c>
      <c r="X189" s="150"/>
      <c r="Y189" s="150"/>
      <c r="Z189" s="150"/>
      <c r="AA189" s="150"/>
      <c r="AB189" s="150"/>
      <c r="AC189" s="150"/>
      <c r="AD189" s="150"/>
      <c r="AE189" s="150"/>
      <c r="AF189" s="150"/>
      <c r="AG189" s="150"/>
      <c r="AH189" s="150"/>
      <c r="AI189" s="150"/>
      <c r="AJ189" s="150"/>
      <c r="AK189" s="150"/>
    </row>
    <row r="190" spans="1:37" s="26" customFormat="1" ht="76.5" customHeight="1">
      <c r="A190" s="111" t="s">
        <v>638</v>
      </c>
      <c r="B190" s="45" t="s">
        <v>1589</v>
      </c>
      <c r="C190" s="45" t="s">
        <v>1649</v>
      </c>
      <c r="D190" s="45" t="s">
        <v>2279</v>
      </c>
      <c r="E190" s="137" t="s">
        <v>1956</v>
      </c>
      <c r="F190" s="52" t="s">
        <v>2476</v>
      </c>
      <c r="G190" s="52"/>
      <c r="H190" s="132" t="s">
        <v>853</v>
      </c>
      <c r="I190" s="37" t="s">
        <v>1875</v>
      </c>
      <c r="J190" s="37" t="s">
        <v>1887</v>
      </c>
      <c r="K190" s="37" t="s">
        <v>1873</v>
      </c>
      <c r="L190" s="37" t="s">
        <v>1880</v>
      </c>
      <c r="M190" s="37" t="s">
        <v>1746</v>
      </c>
      <c r="N190" s="37" t="s">
        <v>1</v>
      </c>
      <c r="O190" s="36">
        <f>COUNTIF(Table487[[#This Row],[CMMI Comprehensive Primary Care Plus (CPC+)
Version Date: CY 2021]:[CMS Medicare Hospital Compare
Version Date: January 2021]],"*yes*")</f>
        <v>1</v>
      </c>
      <c r="P190" s="150"/>
      <c r="Q190" s="150"/>
      <c r="R190" s="150"/>
      <c r="S190" s="150"/>
      <c r="T190" s="150"/>
      <c r="U190" s="150"/>
      <c r="V190" s="150"/>
      <c r="W190" s="150" t="s">
        <v>1</v>
      </c>
      <c r="X190" s="150"/>
      <c r="Y190" s="150"/>
      <c r="Z190" s="150"/>
      <c r="AA190" s="150"/>
      <c r="AB190" s="150"/>
      <c r="AC190" s="150"/>
      <c r="AD190" s="150"/>
      <c r="AE190" s="150"/>
      <c r="AF190" s="150"/>
      <c r="AG190" s="150"/>
      <c r="AH190" s="150"/>
      <c r="AI190" s="150"/>
      <c r="AJ190" s="150"/>
      <c r="AK190" s="150"/>
    </row>
    <row r="191" spans="1:37" s="26" customFormat="1" ht="76.5" customHeight="1">
      <c r="A191" s="133" t="s">
        <v>639</v>
      </c>
      <c r="B191" s="45" t="s">
        <v>2785</v>
      </c>
      <c r="C191" s="45" t="s">
        <v>97</v>
      </c>
      <c r="D191" s="45" t="s">
        <v>97</v>
      </c>
      <c r="E191" s="137" t="s">
        <v>1960</v>
      </c>
      <c r="F191" s="48"/>
      <c r="G191" s="48"/>
      <c r="H191" s="132" t="s">
        <v>2786</v>
      </c>
      <c r="I191" s="37" t="s">
        <v>1889</v>
      </c>
      <c r="J191" s="37" t="s">
        <v>1890</v>
      </c>
      <c r="K191" s="37" t="s">
        <v>1873</v>
      </c>
      <c r="L191" s="37" t="s">
        <v>1880</v>
      </c>
      <c r="M191" s="37" t="s">
        <v>1746</v>
      </c>
      <c r="N191" s="37"/>
      <c r="O191" s="36">
        <f>COUNTIF(Table487[[#This Row],[CMMI Comprehensive Primary Care Plus (CPC+)
Version Date: CY 2021]:[CMS Medicare Hospital Compare
Version Date: January 2021]],"*yes*")</f>
        <v>0</v>
      </c>
      <c r="P191" s="150"/>
      <c r="Q191" s="150"/>
      <c r="R191" s="150"/>
      <c r="S191" s="37"/>
      <c r="T191" s="150"/>
      <c r="U191" s="150"/>
      <c r="V191" s="150"/>
      <c r="W191" s="150"/>
      <c r="X191" s="150"/>
      <c r="Y191" s="150"/>
      <c r="Z191" s="150"/>
      <c r="AA191" s="37"/>
      <c r="AB191" s="150"/>
      <c r="AC191" s="150"/>
      <c r="AD191" s="37"/>
      <c r="AE191" s="150"/>
      <c r="AF191" s="150"/>
      <c r="AG191" s="37"/>
      <c r="AH191" s="35"/>
      <c r="AI191" s="150" t="s">
        <v>1</v>
      </c>
      <c r="AJ191" s="150"/>
      <c r="AK191" s="150"/>
    </row>
    <row r="192" spans="1:37" s="26" customFormat="1" ht="76.5" customHeight="1">
      <c r="A192" s="111" t="s">
        <v>342</v>
      </c>
      <c r="B192" s="45" t="s">
        <v>3300</v>
      </c>
      <c r="C192" s="45" t="s">
        <v>43</v>
      </c>
      <c r="D192" s="47" t="s">
        <v>2271</v>
      </c>
      <c r="E192" s="137" t="s">
        <v>1639</v>
      </c>
      <c r="F192" s="48" t="s">
        <v>2296</v>
      </c>
      <c r="G192" s="48" t="s">
        <v>3301</v>
      </c>
      <c r="H192" s="132" t="s">
        <v>1401</v>
      </c>
      <c r="I192" s="37" t="s">
        <v>2297</v>
      </c>
      <c r="J192" s="37" t="s">
        <v>1888</v>
      </c>
      <c r="K192" s="37" t="s">
        <v>1873</v>
      </c>
      <c r="L192" s="37" t="s">
        <v>2252</v>
      </c>
      <c r="M192" s="37" t="s">
        <v>1746</v>
      </c>
      <c r="N192" s="37" t="s">
        <v>1</v>
      </c>
      <c r="O192" s="36">
        <f>COUNTIF(Table487[[#This Row],[CMMI Comprehensive Primary Care Plus (CPC+)
Version Date: CY 2021]:[CMS Medicare Hospital Compare
Version Date: January 2021]],"*yes*")</f>
        <v>7</v>
      </c>
      <c r="P192" s="150"/>
      <c r="Q192" s="150" t="s">
        <v>3903</v>
      </c>
      <c r="R192" s="150" t="s">
        <v>3904</v>
      </c>
      <c r="S192" s="150" t="s">
        <v>2298</v>
      </c>
      <c r="T192" s="150" t="s">
        <v>2298</v>
      </c>
      <c r="U192" s="150"/>
      <c r="V192" s="150" t="s">
        <v>3905</v>
      </c>
      <c r="W192" s="150" t="s">
        <v>1</v>
      </c>
      <c r="X192" s="150" t="s">
        <v>3906</v>
      </c>
      <c r="Y192" s="150"/>
      <c r="Z192" s="150"/>
      <c r="AA192" s="150"/>
      <c r="AB192" s="150" t="s">
        <v>1</v>
      </c>
      <c r="AC192" s="150" t="s">
        <v>3907</v>
      </c>
      <c r="AD192" s="150"/>
      <c r="AE192" s="150"/>
      <c r="AF192" s="150" t="s">
        <v>1</v>
      </c>
      <c r="AG192" s="150"/>
      <c r="AH192" s="150"/>
      <c r="AI192" s="150"/>
      <c r="AJ192" s="150"/>
      <c r="AK192" s="150"/>
    </row>
    <row r="193" spans="1:37" s="42" customFormat="1" ht="76.5" customHeight="1">
      <c r="A193" s="133" t="s">
        <v>640</v>
      </c>
      <c r="B193" s="45" t="s">
        <v>143</v>
      </c>
      <c r="C193" s="45" t="s">
        <v>144</v>
      </c>
      <c r="D193" s="45" t="s">
        <v>2271</v>
      </c>
      <c r="E193" s="137" t="s">
        <v>1639</v>
      </c>
      <c r="F193" s="48" t="s">
        <v>2299</v>
      </c>
      <c r="G193" s="48" t="s">
        <v>3302</v>
      </c>
      <c r="H193" s="132" t="s">
        <v>1402</v>
      </c>
      <c r="I193" s="37" t="s">
        <v>1928</v>
      </c>
      <c r="J193" s="37" t="s">
        <v>1890</v>
      </c>
      <c r="K193" s="37" t="s">
        <v>1873</v>
      </c>
      <c r="L193" s="37" t="s">
        <v>1880</v>
      </c>
      <c r="M193" s="37" t="s">
        <v>1746</v>
      </c>
      <c r="N193" s="37"/>
      <c r="O193" s="36">
        <f>COUNTIF(Table487[[#This Row],[CMMI Comprehensive Primary Care Plus (CPC+)
Version Date: CY 2021]:[CMS Medicare Hospital Compare
Version Date: January 2021]],"*yes*")</f>
        <v>3</v>
      </c>
      <c r="P193" s="150"/>
      <c r="Q193" s="150"/>
      <c r="R193" s="150"/>
      <c r="S193" s="150" t="s">
        <v>3908</v>
      </c>
      <c r="T193" s="150"/>
      <c r="U193" s="150"/>
      <c r="V193" s="150"/>
      <c r="W193" s="150" t="s">
        <v>1</v>
      </c>
      <c r="X193" s="150" t="s">
        <v>2541</v>
      </c>
      <c r="Y193" s="150"/>
      <c r="Z193" s="150"/>
      <c r="AA193" s="150"/>
      <c r="AB193" s="150" t="s">
        <v>1</v>
      </c>
      <c r="AC193" s="150"/>
      <c r="AD193" s="150"/>
      <c r="AE193" s="150"/>
      <c r="AF193" s="150"/>
      <c r="AG193" s="150"/>
      <c r="AH193" s="150"/>
      <c r="AI193" s="150"/>
      <c r="AJ193" s="150" t="s">
        <v>1827</v>
      </c>
      <c r="AK193" s="150" t="s">
        <v>1</v>
      </c>
    </row>
    <row r="194" spans="1:37" s="26" customFormat="1" ht="76.5" customHeight="1">
      <c r="A194" s="111" t="s">
        <v>641</v>
      </c>
      <c r="B194" s="45" t="s">
        <v>781</v>
      </c>
      <c r="C194" s="45" t="s">
        <v>1035</v>
      </c>
      <c r="D194" s="45" t="s">
        <v>2279</v>
      </c>
      <c r="E194" s="137" t="s">
        <v>1639</v>
      </c>
      <c r="F194" s="48" t="s">
        <v>2478</v>
      </c>
      <c r="G194" s="48"/>
      <c r="H194" s="132" t="s">
        <v>782</v>
      </c>
      <c r="I194" s="37" t="s">
        <v>2297</v>
      </c>
      <c r="J194" s="37" t="s">
        <v>97</v>
      </c>
      <c r="K194" s="37" t="s">
        <v>1873</v>
      </c>
      <c r="L194" s="37" t="s">
        <v>1880</v>
      </c>
      <c r="M194" s="37" t="s">
        <v>1746</v>
      </c>
      <c r="N194" s="37"/>
      <c r="O194" s="36">
        <f>COUNTIF(Table487[[#This Row],[CMMI Comprehensive Primary Care Plus (CPC+)
Version Date: CY 2021]:[CMS Medicare Hospital Compare
Version Date: January 2021]],"*yes*")</f>
        <v>0</v>
      </c>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row>
    <row r="195" spans="1:37" s="26" customFormat="1" ht="76.5" customHeight="1">
      <c r="A195" s="133" t="s">
        <v>642</v>
      </c>
      <c r="B195" s="45" t="s">
        <v>2300</v>
      </c>
      <c r="C195" s="45" t="s">
        <v>31</v>
      </c>
      <c r="D195" s="45" t="s">
        <v>2271</v>
      </c>
      <c r="E195" s="137" t="s">
        <v>1639</v>
      </c>
      <c r="F195" s="48" t="s">
        <v>2301</v>
      </c>
      <c r="G195" s="48" t="s">
        <v>3303</v>
      </c>
      <c r="H195" s="132" t="s">
        <v>1403</v>
      </c>
      <c r="I195" s="37" t="s">
        <v>2297</v>
      </c>
      <c r="J195" s="37" t="s">
        <v>1881</v>
      </c>
      <c r="K195" s="37" t="s">
        <v>1873</v>
      </c>
      <c r="L195" s="37" t="s">
        <v>1880</v>
      </c>
      <c r="M195" s="37" t="s">
        <v>314</v>
      </c>
      <c r="N195" s="37"/>
      <c r="O195" s="36">
        <f>COUNTIF(Table487[[#This Row],[CMMI Comprehensive Primary Care Plus (CPC+)
Version Date: CY 2021]:[CMS Medicare Hospital Compare
Version Date: January 2021]],"*yes*")</f>
        <v>3</v>
      </c>
      <c r="P195" s="150"/>
      <c r="Q195" s="150"/>
      <c r="R195" s="150"/>
      <c r="S195" s="150" t="s">
        <v>3909</v>
      </c>
      <c r="T195" s="150"/>
      <c r="U195" s="150" t="s">
        <v>3910</v>
      </c>
      <c r="V195" s="150"/>
      <c r="W195" s="150" t="s">
        <v>1</v>
      </c>
      <c r="X195" s="150" t="s">
        <v>3911</v>
      </c>
      <c r="Y195" s="150"/>
      <c r="Z195" s="150"/>
      <c r="AA195" s="150"/>
      <c r="AB195" s="150" t="s">
        <v>1</v>
      </c>
      <c r="AC195" s="150"/>
      <c r="AD195" s="150"/>
      <c r="AE195" s="150"/>
      <c r="AF195" s="150"/>
      <c r="AG195" s="150"/>
      <c r="AH195" s="150"/>
      <c r="AI195" s="150"/>
      <c r="AJ195" s="150"/>
      <c r="AK195" s="150"/>
    </row>
    <row r="196" spans="1:37" s="26" customFormat="1" ht="76.5" customHeight="1">
      <c r="A196" s="111" t="s">
        <v>643</v>
      </c>
      <c r="B196" s="45" t="s">
        <v>783</v>
      </c>
      <c r="C196" s="45" t="s">
        <v>1036</v>
      </c>
      <c r="D196" s="45" t="s">
        <v>2279</v>
      </c>
      <c r="E196" s="137" t="s">
        <v>1952</v>
      </c>
      <c r="F196" s="48" t="s">
        <v>2509</v>
      </c>
      <c r="G196" s="48"/>
      <c r="H196" s="132" t="s">
        <v>784</v>
      </c>
      <c r="I196" s="37" t="s">
        <v>2212</v>
      </c>
      <c r="J196" s="37" t="s">
        <v>1886</v>
      </c>
      <c r="K196" s="37" t="s">
        <v>1879</v>
      </c>
      <c r="L196" s="37" t="s">
        <v>1880</v>
      </c>
      <c r="M196" s="37" t="s">
        <v>314</v>
      </c>
      <c r="N196" s="37"/>
      <c r="O196" s="36">
        <f>COUNTIF(Table487[[#This Row],[CMMI Comprehensive Primary Care Plus (CPC+)
Version Date: CY 2021]:[CMS Medicare Hospital Compare
Version Date: January 2021]],"*yes*")</f>
        <v>1</v>
      </c>
      <c r="P196" s="150"/>
      <c r="Q196" s="150"/>
      <c r="R196" s="150"/>
      <c r="S196" s="150"/>
      <c r="T196" s="150"/>
      <c r="U196" s="150"/>
      <c r="V196" s="150"/>
      <c r="W196" s="150" t="s">
        <v>1</v>
      </c>
      <c r="X196" s="150"/>
      <c r="Y196" s="150"/>
      <c r="Z196" s="150"/>
      <c r="AA196" s="150"/>
      <c r="AB196" s="150"/>
      <c r="AC196" s="150"/>
      <c r="AD196" s="150"/>
      <c r="AE196" s="150"/>
      <c r="AF196" s="150"/>
      <c r="AG196" s="150"/>
      <c r="AH196" s="150"/>
      <c r="AI196" s="150"/>
      <c r="AJ196" s="150"/>
      <c r="AK196" s="150"/>
    </row>
    <row r="197" spans="1:37" s="26" customFormat="1" ht="76.5" customHeight="1">
      <c r="A197" s="133" t="s">
        <v>644</v>
      </c>
      <c r="B197" s="45" t="s">
        <v>785</v>
      </c>
      <c r="C197" s="45" t="s">
        <v>1037</v>
      </c>
      <c r="D197" s="45" t="s">
        <v>2279</v>
      </c>
      <c r="E197" s="137" t="s">
        <v>1952</v>
      </c>
      <c r="F197" s="48" t="s">
        <v>2511</v>
      </c>
      <c r="G197" s="48"/>
      <c r="H197" s="132" t="s">
        <v>786</v>
      </c>
      <c r="I197" s="37" t="s">
        <v>2212</v>
      </c>
      <c r="J197" s="37" t="s">
        <v>1886</v>
      </c>
      <c r="K197" s="37" t="s">
        <v>1879</v>
      </c>
      <c r="L197" s="37" t="s">
        <v>1880</v>
      </c>
      <c r="M197" s="37" t="s">
        <v>314</v>
      </c>
      <c r="N197" s="37"/>
      <c r="O197" s="36">
        <f>COUNTIF(Table487[[#This Row],[CMMI Comprehensive Primary Care Plus (CPC+)
Version Date: CY 2021]:[CMS Medicare Hospital Compare
Version Date: January 2021]],"*yes*")</f>
        <v>1</v>
      </c>
      <c r="P197" s="150"/>
      <c r="Q197" s="150"/>
      <c r="R197" s="150"/>
      <c r="S197" s="150"/>
      <c r="T197" s="150"/>
      <c r="U197" s="150"/>
      <c r="V197" s="150"/>
      <c r="W197" s="150" t="s">
        <v>1</v>
      </c>
      <c r="X197" s="150"/>
      <c r="Y197" s="150"/>
      <c r="Z197" s="150"/>
      <c r="AA197" s="150"/>
      <c r="AB197" s="150"/>
      <c r="AC197" s="150"/>
      <c r="AD197" s="150"/>
      <c r="AE197" s="150"/>
      <c r="AF197" s="150"/>
      <c r="AG197" s="150"/>
      <c r="AH197" s="150"/>
      <c r="AI197" s="150"/>
      <c r="AJ197" s="150"/>
      <c r="AK197" s="150"/>
    </row>
    <row r="198" spans="1:37" s="26" customFormat="1" ht="76.5" customHeight="1">
      <c r="A198" s="111" t="s">
        <v>645</v>
      </c>
      <c r="B198" s="45" t="s">
        <v>787</v>
      </c>
      <c r="C198" s="45" t="s">
        <v>1038</v>
      </c>
      <c r="D198" s="45" t="s">
        <v>2279</v>
      </c>
      <c r="E198" s="137" t="s">
        <v>1952</v>
      </c>
      <c r="F198" s="48" t="s">
        <v>2512</v>
      </c>
      <c r="G198" s="48"/>
      <c r="H198" s="132" t="s">
        <v>788</v>
      </c>
      <c r="I198" s="37" t="s">
        <v>2212</v>
      </c>
      <c r="J198" s="37" t="s">
        <v>1886</v>
      </c>
      <c r="K198" s="37" t="s">
        <v>1879</v>
      </c>
      <c r="L198" s="37" t="s">
        <v>1880</v>
      </c>
      <c r="M198" s="37" t="s">
        <v>314</v>
      </c>
      <c r="N198" s="37"/>
      <c r="O198" s="36">
        <f>COUNTIF(Table487[[#This Row],[CMMI Comprehensive Primary Care Plus (CPC+)
Version Date: CY 2021]:[CMS Medicare Hospital Compare
Version Date: January 2021]],"*yes*")</f>
        <v>1</v>
      </c>
      <c r="P198" s="150"/>
      <c r="Q198" s="150"/>
      <c r="R198" s="150"/>
      <c r="S198" s="150"/>
      <c r="T198" s="150"/>
      <c r="U198" s="150"/>
      <c r="V198" s="150"/>
      <c r="W198" s="150" t="s">
        <v>1</v>
      </c>
      <c r="X198" s="150"/>
      <c r="Y198" s="150"/>
      <c r="Z198" s="150"/>
      <c r="AA198" s="150"/>
      <c r="AB198" s="150"/>
      <c r="AC198" s="150"/>
      <c r="AD198" s="150"/>
      <c r="AE198" s="150"/>
      <c r="AF198" s="150"/>
      <c r="AG198" s="150"/>
      <c r="AH198" s="150"/>
      <c r="AI198" s="150"/>
      <c r="AJ198" s="150"/>
      <c r="AK198" s="150"/>
    </row>
    <row r="199" spans="1:37" s="26" customFormat="1" ht="76.5" customHeight="1">
      <c r="A199" s="133" t="s">
        <v>646</v>
      </c>
      <c r="B199" s="45" t="s">
        <v>789</v>
      </c>
      <c r="C199" s="45" t="s">
        <v>1039</v>
      </c>
      <c r="D199" s="45" t="s">
        <v>2279</v>
      </c>
      <c r="E199" s="137" t="s">
        <v>1952</v>
      </c>
      <c r="F199" s="48" t="s">
        <v>2513</v>
      </c>
      <c r="G199" s="48"/>
      <c r="H199" s="132" t="s">
        <v>790</v>
      </c>
      <c r="I199" s="37" t="s">
        <v>2212</v>
      </c>
      <c r="J199" s="37" t="s">
        <v>1886</v>
      </c>
      <c r="K199" s="37" t="s">
        <v>1879</v>
      </c>
      <c r="L199" s="37" t="s">
        <v>1880</v>
      </c>
      <c r="M199" s="37" t="s">
        <v>314</v>
      </c>
      <c r="N199" s="37"/>
      <c r="O199" s="36">
        <f>COUNTIF(Table487[[#This Row],[CMMI Comprehensive Primary Care Plus (CPC+)
Version Date: CY 2021]:[CMS Medicare Hospital Compare
Version Date: January 2021]],"*yes*")</f>
        <v>1</v>
      </c>
      <c r="P199" s="150"/>
      <c r="Q199" s="150"/>
      <c r="R199" s="150"/>
      <c r="S199" s="150"/>
      <c r="T199" s="150"/>
      <c r="U199" s="150"/>
      <c r="V199" s="150"/>
      <c r="W199" s="150" t="s">
        <v>1</v>
      </c>
      <c r="X199" s="150"/>
      <c r="Y199" s="150"/>
      <c r="Z199" s="150"/>
      <c r="AA199" s="150"/>
      <c r="AB199" s="150"/>
      <c r="AC199" s="150"/>
      <c r="AD199" s="150"/>
      <c r="AE199" s="150"/>
      <c r="AF199" s="150"/>
      <c r="AG199" s="150"/>
      <c r="AH199" s="150"/>
      <c r="AI199" s="150"/>
      <c r="AJ199" s="150"/>
      <c r="AK199" s="150"/>
    </row>
    <row r="200" spans="1:37" s="26" customFormat="1" ht="76.5" customHeight="1">
      <c r="A200" s="111" t="s">
        <v>647</v>
      </c>
      <c r="B200" s="45" t="s">
        <v>791</v>
      </c>
      <c r="C200" s="45" t="s">
        <v>1040</v>
      </c>
      <c r="D200" s="45" t="s">
        <v>2279</v>
      </c>
      <c r="E200" s="137" t="s">
        <v>1952</v>
      </c>
      <c r="F200" s="48" t="s">
        <v>2514</v>
      </c>
      <c r="G200" s="48"/>
      <c r="H200" s="132" t="s">
        <v>792</v>
      </c>
      <c r="I200" s="37" t="s">
        <v>2212</v>
      </c>
      <c r="J200" s="37" t="s">
        <v>1886</v>
      </c>
      <c r="K200" s="37" t="s">
        <v>1879</v>
      </c>
      <c r="L200" s="37" t="s">
        <v>1880</v>
      </c>
      <c r="M200" s="37" t="s">
        <v>314</v>
      </c>
      <c r="N200" s="37"/>
      <c r="O200" s="36">
        <f>COUNTIF(Table487[[#This Row],[CMMI Comprehensive Primary Care Plus (CPC+)
Version Date: CY 2021]:[CMS Medicare Hospital Compare
Version Date: January 2021]],"*yes*")</f>
        <v>1</v>
      </c>
      <c r="P200" s="150"/>
      <c r="Q200" s="150"/>
      <c r="R200" s="150"/>
      <c r="S200" s="150"/>
      <c r="T200" s="150"/>
      <c r="U200" s="150"/>
      <c r="V200" s="150"/>
      <c r="W200" s="150" t="s">
        <v>1</v>
      </c>
      <c r="X200" s="150"/>
      <c r="Y200" s="150"/>
      <c r="Z200" s="150"/>
      <c r="AA200" s="150"/>
      <c r="AB200" s="150"/>
      <c r="AC200" s="150"/>
      <c r="AD200" s="150"/>
      <c r="AE200" s="150"/>
      <c r="AF200" s="150"/>
      <c r="AG200" s="150"/>
      <c r="AH200" s="150"/>
      <c r="AI200" s="150"/>
      <c r="AJ200" s="150"/>
      <c r="AK200" s="150"/>
    </row>
    <row r="201" spans="1:37" s="26" customFormat="1" ht="76.5" customHeight="1">
      <c r="A201" s="133" t="s">
        <v>648</v>
      </c>
      <c r="B201" s="45" t="s">
        <v>793</v>
      </c>
      <c r="C201" s="45" t="s">
        <v>1041</v>
      </c>
      <c r="D201" s="45" t="s">
        <v>2279</v>
      </c>
      <c r="E201" s="137" t="s">
        <v>1952</v>
      </c>
      <c r="F201" s="48" t="s">
        <v>2515</v>
      </c>
      <c r="G201" s="48"/>
      <c r="H201" s="132" t="s">
        <v>794</v>
      </c>
      <c r="I201" s="37" t="s">
        <v>2212</v>
      </c>
      <c r="J201" s="37" t="s">
        <v>1886</v>
      </c>
      <c r="K201" s="37" t="s">
        <v>1879</v>
      </c>
      <c r="L201" s="37" t="s">
        <v>1880</v>
      </c>
      <c r="M201" s="37" t="s">
        <v>314</v>
      </c>
      <c r="N201" s="37"/>
      <c r="O201" s="36">
        <f>COUNTIF(Table487[[#This Row],[CMMI Comprehensive Primary Care Plus (CPC+)
Version Date: CY 2021]:[CMS Medicare Hospital Compare
Version Date: January 2021]],"*yes*")</f>
        <v>1</v>
      </c>
      <c r="P201" s="150"/>
      <c r="Q201" s="150"/>
      <c r="R201" s="150"/>
      <c r="S201" s="150"/>
      <c r="T201" s="150"/>
      <c r="U201" s="150"/>
      <c r="V201" s="150"/>
      <c r="W201" s="150" t="s">
        <v>1</v>
      </c>
      <c r="X201" s="150"/>
      <c r="Y201" s="150"/>
      <c r="Z201" s="150"/>
      <c r="AA201" s="150"/>
      <c r="AB201" s="150"/>
      <c r="AC201" s="150"/>
      <c r="AD201" s="150"/>
      <c r="AE201" s="150"/>
      <c r="AF201" s="150"/>
      <c r="AG201" s="150"/>
      <c r="AH201" s="150"/>
      <c r="AI201" s="150"/>
      <c r="AJ201" s="150"/>
      <c r="AK201" s="150"/>
    </row>
    <row r="202" spans="1:37" s="26" customFormat="1" ht="76.5" customHeight="1">
      <c r="A202" s="111" t="s">
        <v>649</v>
      </c>
      <c r="B202" s="45" t="s">
        <v>1795</v>
      </c>
      <c r="C202" s="45" t="s">
        <v>1042</v>
      </c>
      <c r="D202" s="45" t="s">
        <v>2279</v>
      </c>
      <c r="E202" s="137" t="s">
        <v>1952</v>
      </c>
      <c r="F202" s="52" t="s">
        <v>2516</v>
      </c>
      <c r="G202" s="52"/>
      <c r="H202" s="132" t="s">
        <v>1796</v>
      </c>
      <c r="I202" s="37" t="s">
        <v>2212</v>
      </c>
      <c r="J202" s="37" t="s">
        <v>1886</v>
      </c>
      <c r="K202" s="37" t="s">
        <v>1879</v>
      </c>
      <c r="L202" s="37" t="s">
        <v>1880</v>
      </c>
      <c r="M202" s="37" t="s">
        <v>314</v>
      </c>
      <c r="N202" s="37"/>
      <c r="O202" s="36">
        <f>COUNTIF(Table487[[#This Row],[CMMI Comprehensive Primary Care Plus (CPC+)
Version Date: CY 2021]:[CMS Medicare Hospital Compare
Version Date: January 2021]],"*yes*")</f>
        <v>0</v>
      </c>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row>
    <row r="203" spans="1:37" s="26" customFormat="1" ht="76.5" customHeight="1">
      <c r="A203" s="133" t="s">
        <v>343</v>
      </c>
      <c r="B203" s="45" t="s">
        <v>2055</v>
      </c>
      <c r="C203" s="45" t="s">
        <v>169</v>
      </c>
      <c r="D203" s="47" t="s">
        <v>2271</v>
      </c>
      <c r="E203" s="137" t="s">
        <v>159</v>
      </c>
      <c r="F203" s="48"/>
      <c r="G203" s="48"/>
      <c r="H203" s="132" t="s">
        <v>3304</v>
      </c>
      <c r="I203" s="37" t="s">
        <v>1875</v>
      </c>
      <c r="J203" s="37" t="s">
        <v>1886</v>
      </c>
      <c r="K203" s="37" t="s">
        <v>1879</v>
      </c>
      <c r="L203" s="37" t="s">
        <v>1880</v>
      </c>
      <c r="M203" s="37" t="s">
        <v>314</v>
      </c>
      <c r="N203" s="37"/>
      <c r="O203" s="36">
        <f>COUNTIF(Table487[[#This Row],[CMMI Comprehensive Primary Care Plus (CPC+)
Version Date: CY 2021]:[CMS Medicare Hospital Compare
Version Date: January 2021]],"*yes*")</f>
        <v>0</v>
      </c>
      <c r="P203" s="150"/>
      <c r="Q203" s="150"/>
      <c r="R203" s="150"/>
      <c r="S203" s="150"/>
      <c r="T203" s="150"/>
      <c r="U203" s="150"/>
      <c r="V203" s="150"/>
      <c r="W203" s="150"/>
      <c r="X203" s="150"/>
      <c r="Y203" s="150"/>
      <c r="Z203" s="150"/>
      <c r="AA203" s="150"/>
      <c r="AB203" s="150"/>
      <c r="AC203" s="150"/>
      <c r="AD203" s="150"/>
      <c r="AE203" s="150"/>
      <c r="AF203" s="150"/>
      <c r="AG203" s="150"/>
      <c r="AH203" s="150"/>
      <c r="AI203" s="150" t="s">
        <v>1</v>
      </c>
      <c r="AJ203" s="150"/>
      <c r="AK203" s="150"/>
    </row>
    <row r="204" spans="1:37" s="26" customFormat="1" ht="76.5" customHeight="1">
      <c r="A204" s="111" t="s">
        <v>650</v>
      </c>
      <c r="B204" s="45" t="s">
        <v>2054</v>
      </c>
      <c r="C204" s="45" t="s">
        <v>168</v>
      </c>
      <c r="D204" s="45" t="s">
        <v>2271</v>
      </c>
      <c r="E204" s="137" t="s">
        <v>159</v>
      </c>
      <c r="F204" s="48"/>
      <c r="G204" s="48"/>
      <c r="H204" s="132" t="s">
        <v>1404</v>
      </c>
      <c r="I204" s="37" t="s">
        <v>1875</v>
      </c>
      <c r="J204" s="37" t="s">
        <v>1886</v>
      </c>
      <c r="K204" s="37" t="s">
        <v>1879</v>
      </c>
      <c r="L204" s="37" t="s">
        <v>1880</v>
      </c>
      <c r="M204" s="37" t="s">
        <v>314</v>
      </c>
      <c r="N204" s="37"/>
      <c r="O204" s="36">
        <f>COUNTIF(Table487[[#This Row],[CMMI Comprehensive Primary Care Plus (CPC+)
Version Date: CY 2021]:[CMS Medicare Hospital Compare
Version Date: January 2021]],"*yes*")</f>
        <v>0</v>
      </c>
      <c r="P204" s="150"/>
      <c r="Q204" s="150"/>
      <c r="R204" s="150"/>
      <c r="S204" s="150"/>
      <c r="T204" s="150"/>
      <c r="U204" s="150"/>
      <c r="V204" s="150"/>
      <c r="W204" s="150"/>
      <c r="X204" s="150"/>
      <c r="Y204" s="150"/>
      <c r="Z204" s="150"/>
      <c r="AA204" s="150"/>
      <c r="AB204" s="150"/>
      <c r="AC204" s="150"/>
      <c r="AD204" s="150"/>
      <c r="AE204" s="150"/>
      <c r="AF204" s="150"/>
      <c r="AG204" s="150"/>
      <c r="AH204" s="150"/>
      <c r="AI204" s="150"/>
      <c r="AJ204" s="150"/>
      <c r="AK204" s="150"/>
    </row>
    <row r="205" spans="1:37" s="26" customFormat="1" ht="76.5" customHeight="1">
      <c r="A205" s="133" t="s">
        <v>651</v>
      </c>
      <c r="B205" s="45" t="s">
        <v>2384</v>
      </c>
      <c r="C205" s="45" t="s">
        <v>1734</v>
      </c>
      <c r="D205" s="45" t="s">
        <v>2279</v>
      </c>
      <c r="E205" s="137" t="s">
        <v>1959</v>
      </c>
      <c r="F205" s="48"/>
      <c r="G205" s="48"/>
      <c r="H205" s="132" t="s">
        <v>1735</v>
      </c>
      <c r="I205" s="37" t="s">
        <v>1905</v>
      </c>
      <c r="J205" s="37" t="s">
        <v>1890</v>
      </c>
      <c r="K205" s="37" t="s">
        <v>1873</v>
      </c>
      <c r="L205" s="37" t="s">
        <v>1880</v>
      </c>
      <c r="M205" s="37" t="s">
        <v>314</v>
      </c>
      <c r="N205" s="37"/>
      <c r="O205" s="36">
        <f>COUNTIF(Table487[[#This Row],[CMMI Comprehensive Primary Care Plus (CPC+)
Version Date: CY 2021]:[CMS Medicare Hospital Compare
Version Date: January 2021]],"*yes*")</f>
        <v>0</v>
      </c>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t="s">
        <v>1827</v>
      </c>
      <c r="AK205" s="150"/>
    </row>
    <row r="206" spans="1:37" s="26" customFormat="1" ht="76.5" customHeight="1">
      <c r="A206" s="111" t="s">
        <v>652</v>
      </c>
      <c r="B206" s="45" t="s">
        <v>2303</v>
      </c>
      <c r="C206" s="45" t="s">
        <v>250</v>
      </c>
      <c r="D206" s="45" t="s">
        <v>2279</v>
      </c>
      <c r="E206" s="137" t="s">
        <v>229</v>
      </c>
      <c r="F206" s="52"/>
      <c r="G206" s="52"/>
      <c r="H206" s="132" t="s">
        <v>1405</v>
      </c>
      <c r="I206" s="37" t="s">
        <v>1889</v>
      </c>
      <c r="J206" s="37" t="s">
        <v>1904</v>
      </c>
      <c r="K206" s="37" t="s">
        <v>1873</v>
      </c>
      <c r="L206" s="37" t="s">
        <v>1880</v>
      </c>
      <c r="M206" s="37" t="s">
        <v>314</v>
      </c>
      <c r="N206" s="37"/>
      <c r="O206" s="36">
        <f>COUNTIF(Table487[[#This Row],[CMMI Comprehensive Primary Care Plus (CPC+)
Version Date: CY 2021]:[CMS Medicare Hospital Compare
Version Date: January 2021]],"*yes*")</f>
        <v>0</v>
      </c>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row>
    <row r="207" spans="1:37" s="26" customFormat="1" ht="76.5" customHeight="1">
      <c r="A207" s="133" t="s">
        <v>653</v>
      </c>
      <c r="B207" s="45" t="s">
        <v>2306</v>
      </c>
      <c r="C207" s="45" t="s">
        <v>251</v>
      </c>
      <c r="D207" s="47" t="s">
        <v>2279</v>
      </c>
      <c r="E207" s="137" t="s">
        <v>229</v>
      </c>
      <c r="F207" s="48"/>
      <c r="G207" s="48"/>
      <c r="H207" s="132" t="s">
        <v>1406</v>
      </c>
      <c r="I207" s="37" t="s">
        <v>1889</v>
      </c>
      <c r="J207" s="37" t="s">
        <v>1904</v>
      </c>
      <c r="K207" s="37" t="s">
        <v>1873</v>
      </c>
      <c r="L207" s="37" t="s">
        <v>1880</v>
      </c>
      <c r="M207" s="37" t="s">
        <v>314</v>
      </c>
      <c r="N207" s="37" t="s">
        <v>1</v>
      </c>
      <c r="O207" s="36">
        <f>COUNTIF(Table487[[#This Row],[CMMI Comprehensive Primary Care Plus (CPC+)
Version Date: CY 2021]:[CMS Medicare Hospital Compare
Version Date: January 2021]],"*yes*")</f>
        <v>0</v>
      </c>
      <c r="P207" s="150"/>
      <c r="Q207" s="150"/>
      <c r="R207" s="150"/>
      <c r="S207" s="150"/>
      <c r="T207" s="150"/>
      <c r="U207" s="150"/>
      <c r="V207" s="150"/>
      <c r="W207" s="150"/>
      <c r="X207" s="150"/>
      <c r="Y207" s="150"/>
      <c r="Z207" s="150"/>
      <c r="AA207" s="150" t="s">
        <v>1982</v>
      </c>
      <c r="AB207" s="150"/>
      <c r="AC207" s="150"/>
      <c r="AD207" s="150"/>
      <c r="AE207" s="150"/>
      <c r="AF207" s="150"/>
      <c r="AG207" s="150"/>
      <c r="AH207" s="150"/>
      <c r="AI207" s="150"/>
      <c r="AJ207" s="150" t="s">
        <v>2442</v>
      </c>
      <c r="AK207" s="150"/>
    </row>
    <row r="208" spans="1:37" s="26" customFormat="1" ht="76.5" customHeight="1">
      <c r="A208" s="111" t="s">
        <v>690</v>
      </c>
      <c r="B208" s="45" t="s">
        <v>2307</v>
      </c>
      <c r="C208" s="45" t="s">
        <v>252</v>
      </c>
      <c r="D208" s="47" t="s">
        <v>2279</v>
      </c>
      <c r="E208" s="137" t="s">
        <v>229</v>
      </c>
      <c r="F208" s="52"/>
      <c r="G208" s="52"/>
      <c r="H208" s="132" t="s">
        <v>1407</v>
      </c>
      <c r="I208" s="37" t="s">
        <v>1889</v>
      </c>
      <c r="J208" s="37" t="s">
        <v>1904</v>
      </c>
      <c r="K208" s="37" t="s">
        <v>1873</v>
      </c>
      <c r="L208" s="37" t="s">
        <v>1880</v>
      </c>
      <c r="M208" s="37" t="s">
        <v>314</v>
      </c>
      <c r="N208" s="37" t="s">
        <v>1</v>
      </c>
      <c r="O208" s="36">
        <f>COUNTIF(Table487[[#This Row],[CMMI Comprehensive Primary Care Plus (CPC+)
Version Date: CY 2021]:[CMS Medicare Hospital Compare
Version Date: January 2021]],"*yes*")</f>
        <v>0</v>
      </c>
      <c r="P208" s="150"/>
      <c r="Q208" s="150"/>
      <c r="R208" s="150"/>
      <c r="S208" s="150"/>
      <c r="T208" s="150"/>
      <c r="U208" s="150"/>
      <c r="V208" s="150"/>
      <c r="W208" s="150"/>
      <c r="X208" s="150"/>
      <c r="Y208" s="150"/>
      <c r="Z208" s="150"/>
      <c r="AA208" s="150" t="s">
        <v>1983</v>
      </c>
      <c r="AB208" s="150"/>
      <c r="AC208" s="150"/>
      <c r="AD208" s="150"/>
      <c r="AE208" s="150"/>
      <c r="AF208" s="150"/>
      <c r="AG208" s="150"/>
      <c r="AH208" s="150"/>
      <c r="AI208" s="150"/>
      <c r="AJ208" s="150"/>
      <c r="AK208" s="150"/>
    </row>
    <row r="209" spans="1:37" s="26" customFormat="1" ht="76.5" customHeight="1">
      <c r="A209" s="133" t="s">
        <v>691</v>
      </c>
      <c r="B209" s="45" t="s">
        <v>2308</v>
      </c>
      <c r="C209" s="45" t="s">
        <v>253</v>
      </c>
      <c r="D209" s="47" t="s">
        <v>2279</v>
      </c>
      <c r="E209" s="137" t="s">
        <v>229</v>
      </c>
      <c r="F209" s="52"/>
      <c r="G209" s="52"/>
      <c r="H209" s="132" t="s">
        <v>1408</v>
      </c>
      <c r="I209" s="37" t="s">
        <v>1889</v>
      </c>
      <c r="J209" s="37" t="s">
        <v>1904</v>
      </c>
      <c r="K209" s="37" t="s">
        <v>1873</v>
      </c>
      <c r="L209" s="37" t="s">
        <v>1880</v>
      </c>
      <c r="M209" s="37" t="s">
        <v>314</v>
      </c>
      <c r="N209" s="37" t="s">
        <v>1</v>
      </c>
      <c r="O209" s="36">
        <f>COUNTIF(Table487[[#This Row],[CMMI Comprehensive Primary Care Plus (CPC+)
Version Date: CY 2021]:[CMS Medicare Hospital Compare
Version Date: January 2021]],"*yes*")</f>
        <v>0</v>
      </c>
      <c r="P209" s="150"/>
      <c r="Q209" s="150"/>
      <c r="R209" s="150"/>
      <c r="S209" s="150"/>
      <c r="T209" s="150"/>
      <c r="U209" s="150"/>
      <c r="V209" s="150"/>
      <c r="W209" s="150"/>
      <c r="X209" s="150"/>
      <c r="Y209" s="150"/>
      <c r="Z209" s="150"/>
      <c r="AA209" s="150"/>
      <c r="AB209" s="150"/>
      <c r="AC209" s="150"/>
      <c r="AD209" s="150"/>
      <c r="AE209" s="150"/>
      <c r="AF209" s="150"/>
      <c r="AG209" s="150"/>
      <c r="AH209" s="150" t="s">
        <v>1</v>
      </c>
      <c r="AI209" s="150"/>
      <c r="AJ209" s="150"/>
      <c r="AK209" s="150"/>
    </row>
    <row r="210" spans="1:37" s="26" customFormat="1" ht="76.5" customHeight="1">
      <c r="A210" s="111" t="s">
        <v>692</v>
      </c>
      <c r="B210" s="45" t="s">
        <v>2309</v>
      </c>
      <c r="C210" s="45" t="s">
        <v>254</v>
      </c>
      <c r="D210" s="47" t="s">
        <v>2279</v>
      </c>
      <c r="E210" s="137" t="s">
        <v>229</v>
      </c>
      <c r="F210" s="52"/>
      <c r="G210" s="52"/>
      <c r="H210" s="132" t="s">
        <v>1409</v>
      </c>
      <c r="I210" s="37" t="s">
        <v>1889</v>
      </c>
      <c r="J210" s="37" t="s">
        <v>1904</v>
      </c>
      <c r="K210" s="37" t="s">
        <v>1873</v>
      </c>
      <c r="L210" s="37" t="s">
        <v>1880</v>
      </c>
      <c r="M210" s="37" t="s">
        <v>314</v>
      </c>
      <c r="N210" s="37"/>
      <c r="O210" s="36">
        <f>COUNTIF(Table487[[#This Row],[CMMI Comprehensive Primary Care Plus (CPC+)
Version Date: CY 2021]:[CMS Medicare Hospital Compare
Version Date: January 2021]],"*yes*")</f>
        <v>0</v>
      </c>
      <c r="P210" s="150"/>
      <c r="Q210" s="150"/>
      <c r="R210" s="150"/>
      <c r="S210" s="150"/>
      <c r="T210" s="150"/>
      <c r="U210" s="150"/>
      <c r="V210" s="150"/>
      <c r="W210" s="150"/>
      <c r="X210" s="150"/>
      <c r="Y210" s="150"/>
      <c r="Z210" s="150"/>
      <c r="AA210" s="150" t="s">
        <v>1984</v>
      </c>
      <c r="AB210" s="150"/>
      <c r="AC210" s="150"/>
      <c r="AD210" s="150"/>
      <c r="AE210" s="150"/>
      <c r="AF210" s="150"/>
      <c r="AG210" s="150"/>
      <c r="AH210" s="150"/>
      <c r="AI210" s="150"/>
      <c r="AJ210" s="150"/>
      <c r="AK210" s="150"/>
    </row>
    <row r="211" spans="1:37" s="26" customFormat="1" ht="76.5" customHeight="1">
      <c r="A211" s="133" t="s">
        <v>693</v>
      </c>
      <c r="B211" s="45" t="s">
        <v>2310</v>
      </c>
      <c r="C211" s="45" t="s">
        <v>255</v>
      </c>
      <c r="D211" s="47" t="s">
        <v>2279</v>
      </c>
      <c r="E211" s="137" t="s">
        <v>229</v>
      </c>
      <c r="F211" s="52"/>
      <c r="G211" s="52"/>
      <c r="H211" s="132" t="s">
        <v>1410</v>
      </c>
      <c r="I211" s="37" t="s">
        <v>1889</v>
      </c>
      <c r="J211" s="37" t="s">
        <v>1904</v>
      </c>
      <c r="K211" s="37" t="s">
        <v>1873</v>
      </c>
      <c r="L211" s="37" t="s">
        <v>1880</v>
      </c>
      <c r="M211" s="37" t="s">
        <v>314</v>
      </c>
      <c r="N211" s="37" t="s">
        <v>1</v>
      </c>
      <c r="O211" s="36">
        <f>COUNTIF(Table487[[#This Row],[CMMI Comprehensive Primary Care Plus (CPC+)
Version Date: CY 2021]:[CMS Medicare Hospital Compare
Version Date: January 2021]],"*yes*")</f>
        <v>0</v>
      </c>
      <c r="P211" s="150"/>
      <c r="Q211" s="150"/>
      <c r="R211" s="150"/>
      <c r="S211" s="150"/>
      <c r="T211" s="150"/>
      <c r="U211" s="150"/>
      <c r="V211" s="150"/>
      <c r="W211" s="150"/>
      <c r="X211" s="150"/>
      <c r="Y211" s="150"/>
      <c r="Z211" s="150"/>
      <c r="AA211" s="150" t="s">
        <v>1985</v>
      </c>
      <c r="AB211" s="150"/>
      <c r="AC211" s="150"/>
      <c r="AD211" s="150"/>
      <c r="AE211" s="150"/>
      <c r="AF211" s="150"/>
      <c r="AG211" s="150"/>
      <c r="AH211" s="150"/>
      <c r="AI211" s="150"/>
      <c r="AJ211" s="150"/>
      <c r="AK211" s="150"/>
    </row>
    <row r="212" spans="1:37" s="26" customFormat="1" ht="76.5" customHeight="1">
      <c r="A212" s="111" t="s">
        <v>694</v>
      </c>
      <c r="B212" s="45" t="s">
        <v>2311</v>
      </c>
      <c r="C212" s="45" t="s">
        <v>309</v>
      </c>
      <c r="D212" s="45" t="s">
        <v>2271</v>
      </c>
      <c r="E212" s="137" t="s">
        <v>229</v>
      </c>
      <c r="F212" s="52"/>
      <c r="G212" s="52"/>
      <c r="H212" s="132" t="s">
        <v>1411</v>
      </c>
      <c r="I212" s="143" t="s">
        <v>1889</v>
      </c>
      <c r="J212" s="37" t="s">
        <v>1904</v>
      </c>
      <c r="K212" s="37" t="s">
        <v>1873</v>
      </c>
      <c r="L212" s="37" t="s">
        <v>1880</v>
      </c>
      <c r="M212" s="37" t="s">
        <v>314</v>
      </c>
      <c r="N212" s="37" t="s">
        <v>1</v>
      </c>
      <c r="O212" s="36">
        <f>COUNTIF(Table487[[#This Row],[CMMI Comprehensive Primary Care Plus (CPC+)
Version Date: CY 2021]:[CMS Medicare Hospital Compare
Version Date: January 2021]],"*yes*")</f>
        <v>0</v>
      </c>
      <c r="P212" s="150"/>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row>
    <row r="213" spans="1:37" s="26" customFormat="1" ht="76.5" customHeight="1">
      <c r="A213" s="133" t="s">
        <v>344</v>
      </c>
      <c r="B213" s="45" t="s">
        <v>2312</v>
      </c>
      <c r="C213" s="45" t="s">
        <v>256</v>
      </c>
      <c r="D213" s="47" t="s">
        <v>2279</v>
      </c>
      <c r="E213" s="137" t="s">
        <v>229</v>
      </c>
      <c r="F213" s="48"/>
      <c r="G213" s="48"/>
      <c r="H213" s="132" t="s">
        <v>1412</v>
      </c>
      <c r="I213" s="37" t="s">
        <v>1889</v>
      </c>
      <c r="J213" s="37" t="s">
        <v>1904</v>
      </c>
      <c r="K213" s="37" t="s">
        <v>1873</v>
      </c>
      <c r="L213" s="37" t="s">
        <v>1880</v>
      </c>
      <c r="M213" s="37" t="s">
        <v>314</v>
      </c>
      <c r="N213" s="37"/>
      <c r="O213" s="36">
        <f>COUNTIF(Table487[[#This Row],[CMMI Comprehensive Primary Care Plus (CPC+)
Version Date: CY 2021]:[CMS Medicare Hospital Compare
Version Date: January 2021]],"*yes*")</f>
        <v>0</v>
      </c>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row>
    <row r="214" spans="1:37" s="26" customFormat="1" ht="76.5" customHeight="1">
      <c r="A214" s="111" t="s">
        <v>695</v>
      </c>
      <c r="B214" s="45" t="s">
        <v>2313</v>
      </c>
      <c r="C214" s="45" t="s">
        <v>257</v>
      </c>
      <c r="D214" s="45" t="s">
        <v>2279</v>
      </c>
      <c r="E214" s="137" t="s">
        <v>574</v>
      </c>
      <c r="F214" s="52"/>
      <c r="G214" s="52"/>
      <c r="H214" s="132" t="s">
        <v>2314</v>
      </c>
      <c r="I214" s="37" t="s">
        <v>1889</v>
      </c>
      <c r="J214" s="37" t="s">
        <v>1890</v>
      </c>
      <c r="K214" s="37" t="s">
        <v>1879</v>
      </c>
      <c r="L214" s="37" t="s">
        <v>1880</v>
      </c>
      <c r="M214" s="37" t="s">
        <v>5</v>
      </c>
      <c r="N214" s="37"/>
      <c r="O214" s="36">
        <f>COUNTIF(Table487[[#This Row],[CMMI Comprehensive Primary Care Plus (CPC+)
Version Date: CY 2021]:[CMS Medicare Hospital Compare
Version Date: January 2021]],"*yes*")</f>
        <v>1</v>
      </c>
      <c r="P214" s="150"/>
      <c r="Q214" s="150"/>
      <c r="R214" s="150"/>
      <c r="S214" s="150"/>
      <c r="T214" s="150"/>
      <c r="U214" s="150"/>
      <c r="V214" s="150"/>
      <c r="W214" s="150"/>
      <c r="X214" s="150"/>
      <c r="Y214" s="150"/>
      <c r="Z214" s="150" t="s">
        <v>1</v>
      </c>
      <c r="AA214" s="150"/>
      <c r="AB214" s="150"/>
      <c r="AC214" s="150"/>
      <c r="AD214" s="150"/>
      <c r="AE214" s="150"/>
      <c r="AF214" s="150"/>
      <c r="AG214" s="150"/>
      <c r="AH214" s="150"/>
      <c r="AI214" s="150"/>
      <c r="AJ214" s="150"/>
      <c r="AK214" s="150"/>
    </row>
    <row r="215" spans="1:37" s="26" customFormat="1" ht="76.5" customHeight="1">
      <c r="A215" s="133" t="s">
        <v>696</v>
      </c>
      <c r="B215" s="45" t="s">
        <v>2315</v>
      </c>
      <c r="C215" s="45" t="s">
        <v>310</v>
      </c>
      <c r="D215" s="45" t="s">
        <v>2271</v>
      </c>
      <c r="E215" s="137" t="s">
        <v>1639</v>
      </c>
      <c r="F215" s="52"/>
      <c r="G215" s="52"/>
      <c r="H215" s="132" t="s">
        <v>1413</v>
      </c>
      <c r="I215" s="37" t="s">
        <v>1889</v>
      </c>
      <c r="J215" s="37" t="s">
        <v>1890</v>
      </c>
      <c r="K215" s="37" t="s">
        <v>1873</v>
      </c>
      <c r="L215" s="37" t="s">
        <v>1916</v>
      </c>
      <c r="M215" s="37" t="s">
        <v>314</v>
      </c>
      <c r="N215" s="37"/>
      <c r="O215" s="36">
        <f>COUNTIF(Table487[[#This Row],[CMMI Comprehensive Primary Care Plus (CPC+)
Version Date: CY 2021]:[CMS Medicare Hospital Compare
Version Date: January 2021]],"*yes*")</f>
        <v>1</v>
      </c>
      <c r="P215" s="150"/>
      <c r="Q215" s="150"/>
      <c r="R215" s="150"/>
      <c r="S215" s="150"/>
      <c r="T215" s="150"/>
      <c r="U215" s="150"/>
      <c r="V215" s="150"/>
      <c r="W215" s="150"/>
      <c r="X215" s="150"/>
      <c r="Y215" s="150"/>
      <c r="Z215" s="150" t="s">
        <v>3912</v>
      </c>
      <c r="AA215" s="150"/>
      <c r="AB215" s="150"/>
      <c r="AC215" s="150"/>
      <c r="AD215" s="150"/>
      <c r="AE215" s="150"/>
      <c r="AF215" s="150"/>
      <c r="AG215" s="150"/>
      <c r="AH215" s="150"/>
      <c r="AI215" s="150" t="s">
        <v>1</v>
      </c>
      <c r="AJ215" s="150"/>
      <c r="AK215" s="150" t="s">
        <v>1</v>
      </c>
    </row>
    <row r="216" spans="1:37" s="26" customFormat="1" ht="76.5" customHeight="1">
      <c r="A216" s="111" t="s">
        <v>697</v>
      </c>
      <c r="B216" s="45" t="s">
        <v>2316</v>
      </c>
      <c r="C216" s="45" t="s">
        <v>258</v>
      </c>
      <c r="D216" s="45" t="s">
        <v>2271</v>
      </c>
      <c r="E216" s="137" t="s">
        <v>1639</v>
      </c>
      <c r="F216" s="52"/>
      <c r="G216" s="52"/>
      <c r="H216" s="132" t="s">
        <v>1414</v>
      </c>
      <c r="I216" s="37" t="s">
        <v>1889</v>
      </c>
      <c r="J216" s="37" t="s">
        <v>1890</v>
      </c>
      <c r="K216" s="37" t="s">
        <v>1873</v>
      </c>
      <c r="L216" s="37" t="s">
        <v>1880</v>
      </c>
      <c r="M216" s="37" t="s">
        <v>1746</v>
      </c>
      <c r="N216" s="37"/>
      <c r="O216" s="36">
        <f>COUNTIF(Table487[[#This Row],[CMMI Comprehensive Primary Care Plus (CPC+)
Version Date: CY 2021]:[CMS Medicare Hospital Compare
Version Date: January 2021]],"*yes*")</f>
        <v>0</v>
      </c>
      <c r="P216" s="150"/>
      <c r="Q216" s="150"/>
      <c r="R216" s="150"/>
      <c r="S216" s="150"/>
      <c r="T216" s="150"/>
      <c r="U216" s="150"/>
      <c r="V216" s="150"/>
      <c r="W216" s="150"/>
      <c r="X216" s="150"/>
      <c r="Y216" s="150"/>
      <c r="Z216" s="150"/>
      <c r="AA216" s="150"/>
      <c r="AB216" s="150"/>
      <c r="AC216" s="150"/>
      <c r="AD216" s="150"/>
      <c r="AE216" s="150"/>
      <c r="AF216" s="150"/>
      <c r="AG216" s="150"/>
      <c r="AH216" s="150"/>
      <c r="AI216" s="150"/>
      <c r="AJ216" s="150"/>
      <c r="AK216" s="150"/>
    </row>
    <row r="217" spans="1:37" s="26" customFormat="1" ht="76.5" customHeight="1">
      <c r="A217" s="133" t="s">
        <v>698</v>
      </c>
      <c r="B217" s="45" t="s">
        <v>1617</v>
      </c>
      <c r="C217" s="45" t="s">
        <v>1618</v>
      </c>
      <c r="D217" s="45" t="s">
        <v>2279</v>
      </c>
      <c r="E217" s="137" t="s">
        <v>1625</v>
      </c>
      <c r="F217" s="52" t="s">
        <v>2696</v>
      </c>
      <c r="G217" s="52"/>
      <c r="H217" s="132" t="s">
        <v>1897</v>
      </c>
      <c r="I217" s="37" t="s">
        <v>1889</v>
      </c>
      <c r="J217" s="37" t="s">
        <v>1890</v>
      </c>
      <c r="K217" s="37" t="s">
        <v>1873</v>
      </c>
      <c r="L217" s="37" t="s">
        <v>1880</v>
      </c>
      <c r="M217" s="37" t="s">
        <v>314</v>
      </c>
      <c r="N217" s="37" t="s">
        <v>1</v>
      </c>
      <c r="O217" s="36">
        <f>COUNTIF(Table487[[#This Row],[CMMI Comprehensive Primary Care Plus (CPC+)
Version Date: CY 2021]:[CMS Medicare Hospital Compare
Version Date: January 2021]],"*yes*")</f>
        <v>0</v>
      </c>
      <c r="P217" s="150"/>
      <c r="Q217" s="150"/>
      <c r="R217" s="150"/>
      <c r="S217" s="150"/>
      <c r="T217" s="150"/>
      <c r="U217" s="150"/>
      <c r="V217" s="150"/>
      <c r="W217" s="150"/>
      <c r="X217" s="150"/>
      <c r="Y217" s="150"/>
      <c r="Z217" s="150"/>
      <c r="AA217" s="150"/>
      <c r="AB217" s="150"/>
      <c r="AC217" s="150"/>
      <c r="AD217" s="150"/>
      <c r="AE217" s="150"/>
      <c r="AF217" s="150"/>
      <c r="AG217" s="150"/>
      <c r="AH217" s="150"/>
      <c r="AI217" s="150"/>
      <c r="AJ217" s="150"/>
      <c r="AK217" s="150"/>
    </row>
    <row r="218" spans="1:37" s="26" customFormat="1" ht="76.5" customHeight="1">
      <c r="A218" s="111" t="s">
        <v>699</v>
      </c>
      <c r="B218" s="45" t="s">
        <v>2317</v>
      </c>
      <c r="C218" s="45" t="s">
        <v>259</v>
      </c>
      <c r="D218" s="45" t="s">
        <v>2279</v>
      </c>
      <c r="E218" s="137" t="s">
        <v>1639</v>
      </c>
      <c r="F218" s="52"/>
      <c r="G218" s="52"/>
      <c r="H218" s="132" t="s">
        <v>1415</v>
      </c>
      <c r="I218" s="37" t="s">
        <v>1889</v>
      </c>
      <c r="J218" s="37" t="s">
        <v>1884</v>
      </c>
      <c r="K218" s="37" t="s">
        <v>1879</v>
      </c>
      <c r="L218" s="37" t="s">
        <v>1880</v>
      </c>
      <c r="M218" s="37" t="s">
        <v>1746</v>
      </c>
      <c r="N218" s="37"/>
      <c r="O218" s="36">
        <f>COUNTIF(Table487[[#This Row],[CMMI Comprehensive Primary Care Plus (CPC+)
Version Date: CY 2021]:[CMS Medicare Hospital Compare
Version Date: January 2021]],"*yes*")</f>
        <v>2</v>
      </c>
      <c r="P218" s="150"/>
      <c r="Q218" s="150"/>
      <c r="R218" s="150"/>
      <c r="S218" s="150"/>
      <c r="T218" s="150"/>
      <c r="U218" s="150"/>
      <c r="V218" s="150"/>
      <c r="W218" s="150"/>
      <c r="X218" s="150"/>
      <c r="Y218" s="150" t="s">
        <v>3913</v>
      </c>
      <c r="Z218" s="150" t="s">
        <v>1</v>
      </c>
      <c r="AA218" s="150"/>
      <c r="AB218" s="150"/>
      <c r="AC218" s="150"/>
      <c r="AD218" s="150"/>
      <c r="AE218" s="150"/>
      <c r="AF218" s="150"/>
      <c r="AG218" s="150"/>
      <c r="AH218" s="150"/>
      <c r="AI218" s="150"/>
      <c r="AJ218" s="150"/>
      <c r="AK218" s="150"/>
    </row>
    <row r="219" spans="1:37" s="26" customFormat="1" ht="76.5" customHeight="1">
      <c r="A219" s="133" t="s">
        <v>700</v>
      </c>
      <c r="B219" s="45" t="s">
        <v>2318</v>
      </c>
      <c r="C219" s="45" t="s">
        <v>56</v>
      </c>
      <c r="D219" s="45" t="s">
        <v>2279</v>
      </c>
      <c r="E219" s="137" t="s">
        <v>229</v>
      </c>
      <c r="F219" s="52"/>
      <c r="G219" s="52"/>
      <c r="H219" s="132" t="s">
        <v>3305</v>
      </c>
      <c r="I219" s="37" t="s">
        <v>1889</v>
      </c>
      <c r="J219" s="37" t="s">
        <v>1901</v>
      </c>
      <c r="K219" s="37" t="s">
        <v>1879</v>
      </c>
      <c r="L219" s="37" t="s">
        <v>2252</v>
      </c>
      <c r="M219" s="37" t="s">
        <v>1746</v>
      </c>
      <c r="N219" s="37" t="s">
        <v>1</v>
      </c>
      <c r="O219" s="36">
        <f>COUNTIF(Table487[[#This Row],[CMMI Comprehensive Primary Care Plus (CPC+)
Version Date: CY 2021]:[CMS Medicare Hospital Compare
Version Date: January 2021]],"*yes*")</f>
        <v>2</v>
      </c>
      <c r="P219" s="150"/>
      <c r="Q219" s="150"/>
      <c r="R219" s="150" t="s">
        <v>3914</v>
      </c>
      <c r="S219" s="150"/>
      <c r="T219" s="150"/>
      <c r="U219" s="150"/>
      <c r="V219" s="150"/>
      <c r="W219" s="150"/>
      <c r="X219" s="150" t="s">
        <v>2319</v>
      </c>
      <c r="Y219" s="150"/>
      <c r="Z219" s="150"/>
      <c r="AA219" s="150" t="s">
        <v>1986</v>
      </c>
      <c r="AB219" s="150" t="s">
        <v>1</v>
      </c>
      <c r="AC219" s="150"/>
      <c r="AD219" s="150"/>
      <c r="AE219" s="150"/>
      <c r="AF219" s="150"/>
      <c r="AG219" s="150" t="s">
        <v>1827</v>
      </c>
      <c r="AH219" s="150"/>
      <c r="AI219" s="150"/>
      <c r="AJ219" s="150"/>
      <c r="AK219" s="150"/>
    </row>
    <row r="220" spans="1:37" s="26" customFormat="1" ht="76.5" customHeight="1">
      <c r="A220" s="111" t="s">
        <v>701</v>
      </c>
      <c r="B220" s="45" t="s">
        <v>2927</v>
      </c>
      <c r="C220" s="45" t="s">
        <v>2928</v>
      </c>
      <c r="D220" s="45" t="s">
        <v>2279</v>
      </c>
      <c r="E220" s="137" t="s">
        <v>2929</v>
      </c>
      <c r="F220" s="52"/>
      <c r="G220" s="52"/>
      <c r="H220" s="132" t="s">
        <v>2930</v>
      </c>
      <c r="I220" s="37" t="s">
        <v>1889</v>
      </c>
      <c r="J220" s="37" t="s">
        <v>1901</v>
      </c>
      <c r="K220" s="37" t="s">
        <v>1873</v>
      </c>
      <c r="L220" s="37" t="s">
        <v>2252</v>
      </c>
      <c r="M220" s="37" t="s">
        <v>1746</v>
      </c>
      <c r="N220" s="37" t="s">
        <v>1</v>
      </c>
      <c r="O220" s="36">
        <f>COUNTIF(Table487[[#This Row],[CMMI Comprehensive Primary Care Plus (CPC+)
Version Date: CY 2021]:[CMS Medicare Hospital Compare
Version Date: January 2021]],"*yes*")</f>
        <v>1</v>
      </c>
      <c r="P220" s="150"/>
      <c r="Q220" s="150"/>
      <c r="R220" s="150"/>
      <c r="S220" s="150"/>
      <c r="T220" s="150"/>
      <c r="U220" s="150"/>
      <c r="V220" s="150"/>
      <c r="W220" s="150"/>
      <c r="X220" s="150" t="s">
        <v>2319</v>
      </c>
      <c r="Y220" s="150"/>
      <c r="Z220" s="150"/>
      <c r="AA220" s="150"/>
      <c r="AB220" s="150"/>
      <c r="AC220" s="150"/>
      <c r="AD220" s="150"/>
      <c r="AE220" s="150"/>
      <c r="AF220" s="150"/>
      <c r="AG220" s="150"/>
      <c r="AH220" s="150"/>
      <c r="AI220" s="150"/>
      <c r="AJ220" s="150"/>
      <c r="AK220" s="150"/>
    </row>
    <row r="221" spans="1:37" s="26" customFormat="1" ht="76.5" customHeight="1">
      <c r="A221" s="111" t="s">
        <v>702</v>
      </c>
      <c r="B221" s="45" t="s">
        <v>2320</v>
      </c>
      <c r="C221" s="45" t="s">
        <v>145</v>
      </c>
      <c r="D221" s="45" t="s">
        <v>2279</v>
      </c>
      <c r="E221" s="137" t="s">
        <v>229</v>
      </c>
      <c r="F221" s="52"/>
      <c r="G221" s="52"/>
      <c r="H221" s="132" t="s">
        <v>3306</v>
      </c>
      <c r="I221" s="37" t="s">
        <v>1889</v>
      </c>
      <c r="J221" s="37" t="s">
        <v>1901</v>
      </c>
      <c r="K221" s="37" t="s">
        <v>1879</v>
      </c>
      <c r="L221" s="37" t="s">
        <v>2252</v>
      </c>
      <c r="M221" s="37" t="s">
        <v>1746</v>
      </c>
      <c r="N221" s="37" t="s">
        <v>1</v>
      </c>
      <c r="O221" s="36">
        <f>COUNTIF(Table487[[#This Row],[CMMI Comprehensive Primary Care Plus (CPC+)
Version Date: CY 2021]:[CMS Medicare Hospital Compare
Version Date: January 2021]],"*yes*")</f>
        <v>1</v>
      </c>
      <c r="P221" s="150"/>
      <c r="Q221" s="150"/>
      <c r="R221" s="150"/>
      <c r="S221" s="150"/>
      <c r="T221" s="150"/>
      <c r="U221" s="150"/>
      <c r="V221" s="150"/>
      <c r="W221" s="150"/>
      <c r="X221" s="150" t="s">
        <v>2319</v>
      </c>
      <c r="Y221" s="150"/>
      <c r="Z221" s="150"/>
      <c r="AA221" s="150" t="s">
        <v>3915</v>
      </c>
      <c r="AB221" s="150" t="s">
        <v>1</v>
      </c>
      <c r="AC221" s="150"/>
      <c r="AD221" s="150"/>
      <c r="AE221" s="150"/>
      <c r="AF221" s="150"/>
      <c r="AG221" s="150" t="s">
        <v>1827</v>
      </c>
      <c r="AH221" s="150" t="s">
        <v>1</v>
      </c>
      <c r="AI221" s="150"/>
      <c r="AJ221" s="150"/>
      <c r="AK221" s="150"/>
    </row>
    <row r="222" spans="1:37" s="26" customFormat="1" ht="76.5" customHeight="1">
      <c r="A222" s="133" t="s">
        <v>1822</v>
      </c>
      <c r="B222" s="45" t="s">
        <v>2905</v>
      </c>
      <c r="C222" s="45" t="s">
        <v>97</v>
      </c>
      <c r="D222" s="45" t="s">
        <v>97</v>
      </c>
      <c r="E222" s="137" t="s">
        <v>2906</v>
      </c>
      <c r="F222" s="48" t="s">
        <v>2907</v>
      </c>
      <c r="G222" s="48"/>
      <c r="H222" s="132" t="s">
        <v>2908</v>
      </c>
      <c r="I222" s="37" t="s">
        <v>1889</v>
      </c>
      <c r="J222" s="37" t="s">
        <v>97</v>
      </c>
      <c r="K222" s="37" t="s">
        <v>1873</v>
      </c>
      <c r="L222" s="37" t="s">
        <v>1880</v>
      </c>
      <c r="M222" s="37" t="s">
        <v>314</v>
      </c>
      <c r="N222" s="37"/>
      <c r="O222" s="36">
        <f>COUNTIF(Table487[[#This Row],[CMMI Comprehensive Primary Care Plus (CPC+)
Version Date: CY 2021]:[CMS Medicare Hospital Compare
Version Date: January 2021]],"*yes*")</f>
        <v>1</v>
      </c>
      <c r="P222" s="150"/>
      <c r="Q222" s="150"/>
      <c r="R222" s="150"/>
      <c r="S222" s="150"/>
      <c r="T222" s="37"/>
      <c r="U222" s="150"/>
      <c r="V222" s="150"/>
      <c r="W222" s="150" t="s">
        <v>1</v>
      </c>
      <c r="X222" s="150"/>
      <c r="Y222" s="150"/>
      <c r="Z222" s="150"/>
      <c r="AA222" s="150"/>
      <c r="AB222" s="37"/>
      <c r="AC222" s="150"/>
      <c r="AD222" s="150"/>
      <c r="AE222" s="37"/>
      <c r="AF222" s="150"/>
      <c r="AG222" s="150"/>
      <c r="AH222" s="37"/>
      <c r="AI222" s="150"/>
      <c r="AJ222" s="150"/>
      <c r="AK222" s="150"/>
    </row>
    <row r="223" spans="1:37" s="26" customFormat="1" ht="76.5" customHeight="1">
      <c r="A223" s="133" t="s">
        <v>703</v>
      </c>
      <c r="B223" s="45" t="s">
        <v>2321</v>
      </c>
      <c r="C223" s="45" t="s">
        <v>102</v>
      </c>
      <c r="D223" s="45" t="s">
        <v>2271</v>
      </c>
      <c r="E223" s="137" t="s">
        <v>229</v>
      </c>
      <c r="F223" s="52"/>
      <c r="G223" s="52"/>
      <c r="H223" s="132" t="s">
        <v>3307</v>
      </c>
      <c r="I223" s="37" t="s">
        <v>1889</v>
      </c>
      <c r="J223" s="37" t="s">
        <v>1901</v>
      </c>
      <c r="K223" s="37" t="s">
        <v>1873</v>
      </c>
      <c r="L223" s="37" t="s">
        <v>2252</v>
      </c>
      <c r="M223" s="37" t="s">
        <v>1746</v>
      </c>
      <c r="N223" s="37" t="s">
        <v>1</v>
      </c>
      <c r="O223" s="36">
        <f>COUNTIF(Table487[[#This Row],[CMMI Comprehensive Primary Care Plus (CPC+)
Version Date: CY 2021]:[CMS Medicare Hospital Compare
Version Date: January 2021]],"*yes*")</f>
        <v>1</v>
      </c>
      <c r="P223" s="150"/>
      <c r="Q223" s="150"/>
      <c r="R223" s="150"/>
      <c r="S223" s="150"/>
      <c r="T223" s="150"/>
      <c r="U223" s="150"/>
      <c r="V223" s="150"/>
      <c r="W223" s="150"/>
      <c r="X223" s="150" t="s">
        <v>2319</v>
      </c>
      <c r="Y223" s="150"/>
      <c r="Z223" s="150"/>
      <c r="AA223" s="150"/>
      <c r="AB223" s="150"/>
      <c r="AC223" s="150"/>
      <c r="AD223" s="150"/>
      <c r="AE223" s="150"/>
      <c r="AF223" s="150"/>
      <c r="AG223" s="150"/>
      <c r="AH223" s="150"/>
      <c r="AI223" s="150"/>
      <c r="AJ223" s="150"/>
      <c r="AK223" s="150"/>
    </row>
    <row r="224" spans="1:37" s="26" customFormat="1" ht="76.5" customHeight="1">
      <c r="A224" s="133" t="s">
        <v>319</v>
      </c>
      <c r="B224" s="45" t="s">
        <v>2322</v>
      </c>
      <c r="C224" s="45" t="s">
        <v>260</v>
      </c>
      <c r="D224" s="45" t="s">
        <v>2279</v>
      </c>
      <c r="E224" s="137" t="s">
        <v>229</v>
      </c>
      <c r="F224" s="48"/>
      <c r="G224" s="48"/>
      <c r="H224" s="132" t="s">
        <v>3308</v>
      </c>
      <c r="I224" s="37" t="s">
        <v>1889</v>
      </c>
      <c r="J224" s="37" t="s">
        <v>1901</v>
      </c>
      <c r="K224" s="37" t="s">
        <v>1873</v>
      </c>
      <c r="L224" s="37" t="s">
        <v>1874</v>
      </c>
      <c r="M224" s="37" t="s">
        <v>1746</v>
      </c>
      <c r="N224" s="37" t="s">
        <v>1</v>
      </c>
      <c r="O224" s="36">
        <f>COUNTIF(Table487[[#This Row],[CMMI Comprehensive Primary Care Plus (CPC+)
Version Date: CY 2021]:[CMS Medicare Hospital Compare
Version Date: January 2021]],"*yes*")</f>
        <v>1</v>
      </c>
      <c r="P224" s="150"/>
      <c r="Q224" s="150"/>
      <c r="R224" s="150"/>
      <c r="S224" s="150"/>
      <c r="T224" s="150"/>
      <c r="U224" s="150"/>
      <c r="V224" s="150"/>
      <c r="W224" s="150"/>
      <c r="X224" s="150" t="s">
        <v>2319</v>
      </c>
      <c r="Y224" s="150"/>
      <c r="Z224" s="150"/>
      <c r="AA224" s="150" t="s">
        <v>3916</v>
      </c>
      <c r="AB224" s="150"/>
      <c r="AC224" s="150"/>
      <c r="AD224" s="150"/>
      <c r="AE224" s="150"/>
      <c r="AF224" s="150"/>
      <c r="AG224" s="150" t="s">
        <v>1827</v>
      </c>
      <c r="AH224" s="150"/>
      <c r="AI224" s="150"/>
      <c r="AJ224" s="150"/>
      <c r="AK224" s="150"/>
    </row>
    <row r="225" spans="1:37" s="26" customFormat="1" ht="76.5" customHeight="1">
      <c r="A225" s="111" t="s">
        <v>345</v>
      </c>
      <c r="B225" s="45" t="s">
        <v>77</v>
      </c>
      <c r="C225" s="45" t="s">
        <v>146</v>
      </c>
      <c r="D225" s="47" t="s">
        <v>2271</v>
      </c>
      <c r="E225" s="137" t="s">
        <v>1639</v>
      </c>
      <c r="F225" s="49"/>
      <c r="G225" s="49"/>
      <c r="H225" s="132" t="s">
        <v>1419</v>
      </c>
      <c r="I225" s="37" t="s">
        <v>1929</v>
      </c>
      <c r="J225" s="37" t="s">
        <v>97</v>
      </c>
      <c r="K225" s="37" t="s">
        <v>1892</v>
      </c>
      <c r="L225" s="37" t="s">
        <v>1916</v>
      </c>
      <c r="M225" s="37" t="s">
        <v>2323</v>
      </c>
      <c r="N225" s="37"/>
      <c r="O225" s="36">
        <f>COUNTIF(Table487[[#This Row],[CMMI Comprehensive Primary Care Plus (CPC+)
Version Date: CY 2021]:[CMS Medicare Hospital Compare
Version Date: January 2021]],"*yes*")</f>
        <v>0</v>
      </c>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row>
    <row r="226" spans="1:37" s="26" customFormat="1" ht="76.5" customHeight="1">
      <c r="A226" s="111" t="s">
        <v>704</v>
      </c>
      <c r="B226" s="45" t="s">
        <v>3309</v>
      </c>
      <c r="C226" s="45" t="s">
        <v>147</v>
      </c>
      <c r="D226" s="45" t="s">
        <v>2271</v>
      </c>
      <c r="E226" s="137" t="s">
        <v>1639</v>
      </c>
      <c r="F226" s="52"/>
      <c r="G226" s="52"/>
      <c r="H226" s="132" t="s">
        <v>1420</v>
      </c>
      <c r="I226" s="37" t="s">
        <v>1929</v>
      </c>
      <c r="J226" s="37" t="s">
        <v>97</v>
      </c>
      <c r="K226" s="37" t="s">
        <v>1892</v>
      </c>
      <c r="L226" s="37" t="s">
        <v>1916</v>
      </c>
      <c r="M226" s="37" t="s">
        <v>1917</v>
      </c>
      <c r="N226" s="37"/>
      <c r="O226" s="36">
        <f>COUNTIF(Table487[[#This Row],[CMMI Comprehensive Primary Care Plus (CPC+)
Version Date: CY 2021]:[CMS Medicare Hospital Compare
Version Date: January 2021]],"*yes*")</f>
        <v>0</v>
      </c>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t="s">
        <v>1827</v>
      </c>
      <c r="AK226" s="150"/>
    </row>
    <row r="227" spans="1:37" s="26" customFormat="1" ht="76.5" customHeight="1">
      <c r="A227" s="133" t="s">
        <v>705</v>
      </c>
      <c r="B227" s="45" t="s">
        <v>2324</v>
      </c>
      <c r="C227" s="45" t="s">
        <v>311</v>
      </c>
      <c r="D227" s="45" t="s">
        <v>2271</v>
      </c>
      <c r="E227" s="137" t="s">
        <v>1639</v>
      </c>
      <c r="F227" s="52"/>
      <c r="G227" s="52"/>
      <c r="H227" s="132" t="s">
        <v>1421</v>
      </c>
      <c r="I227" s="37" t="s">
        <v>1929</v>
      </c>
      <c r="J227" s="37" t="s">
        <v>97</v>
      </c>
      <c r="K227" s="37" t="s">
        <v>1892</v>
      </c>
      <c r="L227" s="37" t="s">
        <v>1916</v>
      </c>
      <c r="M227" s="37" t="s">
        <v>1917</v>
      </c>
      <c r="N227" s="37"/>
      <c r="O227" s="36">
        <f>COUNTIF(Table487[[#This Row],[CMMI Comprehensive Primary Care Plus (CPC+)
Version Date: CY 2021]:[CMS Medicare Hospital Compare
Version Date: January 2021]],"*yes*")</f>
        <v>0</v>
      </c>
      <c r="P227" s="150"/>
      <c r="Q227" s="150"/>
      <c r="R227" s="150"/>
      <c r="S227" s="150"/>
      <c r="T227" s="150"/>
      <c r="U227" s="150"/>
      <c r="V227" s="150"/>
      <c r="W227" s="150"/>
      <c r="X227" s="150"/>
      <c r="Y227" s="150"/>
      <c r="Z227" s="150"/>
      <c r="AA227" s="150"/>
      <c r="AB227" s="150"/>
      <c r="AC227" s="150"/>
      <c r="AD227" s="150"/>
      <c r="AE227" s="150"/>
      <c r="AF227" s="150"/>
      <c r="AG227" s="150"/>
      <c r="AH227" s="150"/>
      <c r="AI227" s="150"/>
      <c r="AJ227" s="150"/>
      <c r="AK227" s="150" t="s">
        <v>1</v>
      </c>
    </row>
    <row r="228" spans="1:37" s="26" customFormat="1" ht="76.5" customHeight="1">
      <c r="A228" s="133" t="s">
        <v>706</v>
      </c>
      <c r="B228" s="45" t="s">
        <v>2397</v>
      </c>
      <c r="C228" s="45" t="s">
        <v>1759</v>
      </c>
      <c r="D228" s="45" t="s">
        <v>2271</v>
      </c>
      <c r="E228" s="137" t="s">
        <v>1639</v>
      </c>
      <c r="F228" s="52"/>
      <c r="G228" s="52"/>
      <c r="H228" s="132" t="s">
        <v>1758</v>
      </c>
      <c r="I228" s="37" t="s">
        <v>1929</v>
      </c>
      <c r="J228" s="37" t="s">
        <v>97</v>
      </c>
      <c r="K228" s="37" t="s">
        <v>1892</v>
      </c>
      <c r="L228" s="37" t="s">
        <v>1916</v>
      </c>
      <c r="M228" s="37" t="s">
        <v>314</v>
      </c>
      <c r="N228" s="37"/>
      <c r="O228" s="36">
        <f>COUNTIF(Table487[[#This Row],[CMMI Comprehensive Primary Care Plus (CPC+)
Version Date: CY 2021]:[CMS Medicare Hospital Compare
Version Date: January 2021]],"*yes*")</f>
        <v>0</v>
      </c>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row>
    <row r="229" spans="1:37" s="26" customFormat="1" ht="76.5" customHeight="1">
      <c r="A229" s="111" t="s">
        <v>707</v>
      </c>
      <c r="B229" s="45" t="s">
        <v>2325</v>
      </c>
      <c r="C229" s="45" t="s">
        <v>261</v>
      </c>
      <c r="D229" s="45" t="s">
        <v>2271</v>
      </c>
      <c r="E229" s="137" t="s">
        <v>1639</v>
      </c>
      <c r="F229" s="52"/>
      <c r="G229" s="52"/>
      <c r="H229" s="132" t="s">
        <v>1422</v>
      </c>
      <c r="I229" s="37" t="s">
        <v>1889</v>
      </c>
      <c r="J229" s="37" t="s">
        <v>1893</v>
      </c>
      <c r="K229" s="37" t="s">
        <v>1873</v>
      </c>
      <c r="L229" s="37" t="s">
        <v>1916</v>
      </c>
      <c r="M229" s="37" t="s">
        <v>314</v>
      </c>
      <c r="N229" s="37"/>
      <c r="O229" s="36">
        <f>COUNTIF(Table487[[#This Row],[CMMI Comprehensive Primary Care Plus (CPC+)
Version Date: CY 2021]:[CMS Medicare Hospital Compare
Version Date: January 2021]],"*yes*")</f>
        <v>1</v>
      </c>
      <c r="P229" s="150"/>
      <c r="Q229" s="150"/>
      <c r="R229" s="150"/>
      <c r="S229" s="150"/>
      <c r="T229" s="150"/>
      <c r="U229" s="150"/>
      <c r="V229" s="150"/>
      <c r="W229" s="150"/>
      <c r="X229" s="150"/>
      <c r="Y229" s="150"/>
      <c r="Z229" s="150" t="s">
        <v>1</v>
      </c>
      <c r="AA229" s="150" t="s">
        <v>3917</v>
      </c>
      <c r="AB229" s="150"/>
      <c r="AC229" s="150"/>
      <c r="AD229" s="150"/>
      <c r="AE229" s="150"/>
      <c r="AF229" s="150"/>
      <c r="AG229" s="150"/>
      <c r="AH229" s="150"/>
      <c r="AI229" s="150"/>
      <c r="AJ229" s="150"/>
      <c r="AK229" s="150"/>
    </row>
    <row r="230" spans="1:37" s="26" customFormat="1" ht="76.5" customHeight="1">
      <c r="A230" s="133" t="s">
        <v>708</v>
      </c>
      <c r="B230" s="45" t="s">
        <v>3310</v>
      </c>
      <c r="C230" s="45" t="s">
        <v>262</v>
      </c>
      <c r="D230" s="45" t="s">
        <v>2271</v>
      </c>
      <c r="E230" s="137" t="s">
        <v>1639</v>
      </c>
      <c r="F230" s="52"/>
      <c r="G230" s="52"/>
      <c r="H230" s="132" t="s">
        <v>3311</v>
      </c>
      <c r="I230" s="37" t="s">
        <v>1889</v>
      </c>
      <c r="J230" s="37" t="s">
        <v>1893</v>
      </c>
      <c r="K230" s="37" t="s">
        <v>1873</v>
      </c>
      <c r="L230" s="37" t="s">
        <v>1916</v>
      </c>
      <c r="M230" s="37" t="s">
        <v>1746</v>
      </c>
      <c r="N230" s="37"/>
      <c r="O230" s="36">
        <f>COUNTIF(Table487[[#This Row],[CMMI Comprehensive Primary Care Plus (CPC+)
Version Date: CY 2021]:[CMS Medicare Hospital Compare
Version Date: January 2021]],"*yes*")</f>
        <v>1</v>
      </c>
      <c r="P230" s="150"/>
      <c r="Q230" s="150"/>
      <c r="R230" s="150"/>
      <c r="S230" s="150"/>
      <c r="T230" s="150"/>
      <c r="U230" s="150"/>
      <c r="V230" s="150"/>
      <c r="W230" s="150"/>
      <c r="X230" s="150"/>
      <c r="Y230" s="150"/>
      <c r="Z230" s="150" t="s">
        <v>3918</v>
      </c>
      <c r="AA230" s="150" t="s">
        <v>1855</v>
      </c>
      <c r="AB230" s="150"/>
      <c r="AC230" s="150"/>
      <c r="AD230" s="150"/>
      <c r="AE230" s="150"/>
      <c r="AF230" s="150"/>
      <c r="AG230" s="150"/>
      <c r="AH230" s="150"/>
      <c r="AI230" s="150"/>
      <c r="AJ230" s="150"/>
      <c r="AK230" s="150"/>
    </row>
    <row r="231" spans="1:37" s="26" customFormat="1" ht="76.5" customHeight="1">
      <c r="A231" s="133" t="s">
        <v>709</v>
      </c>
      <c r="B231" s="45" t="s">
        <v>2328</v>
      </c>
      <c r="C231" s="45" t="s">
        <v>263</v>
      </c>
      <c r="D231" s="45" t="s">
        <v>2271</v>
      </c>
      <c r="E231" s="137" t="s">
        <v>1639</v>
      </c>
      <c r="F231" s="52"/>
      <c r="G231" s="52"/>
      <c r="H231" s="132" t="s">
        <v>1424</v>
      </c>
      <c r="I231" s="37" t="s">
        <v>1889</v>
      </c>
      <c r="J231" s="37" t="s">
        <v>1893</v>
      </c>
      <c r="K231" s="37" t="s">
        <v>1873</v>
      </c>
      <c r="L231" s="37" t="s">
        <v>1916</v>
      </c>
      <c r="M231" s="37" t="s">
        <v>314</v>
      </c>
      <c r="N231" s="37"/>
      <c r="O231" s="36">
        <f>COUNTIF(Table487[[#This Row],[CMMI Comprehensive Primary Care Plus (CPC+)
Version Date: CY 2021]:[CMS Medicare Hospital Compare
Version Date: January 2021]],"*yes*")</f>
        <v>0</v>
      </c>
      <c r="P231" s="150"/>
      <c r="Q231" s="150"/>
      <c r="R231" s="150"/>
      <c r="S231" s="150"/>
      <c r="T231" s="150"/>
      <c r="U231" s="150"/>
      <c r="V231" s="150"/>
      <c r="W231" s="150"/>
      <c r="X231" s="150"/>
      <c r="Y231" s="150"/>
      <c r="Z231" s="150"/>
      <c r="AA231" s="150" t="s">
        <v>1987</v>
      </c>
      <c r="AB231" s="150"/>
      <c r="AC231" s="150"/>
      <c r="AD231" s="150"/>
      <c r="AE231" s="150"/>
      <c r="AF231" s="150"/>
      <c r="AG231" s="150"/>
      <c r="AH231" s="150"/>
      <c r="AI231" s="150"/>
      <c r="AJ231" s="150"/>
      <c r="AK231" s="150"/>
    </row>
    <row r="232" spans="1:37" s="26" customFormat="1" ht="76.5" customHeight="1">
      <c r="A232" s="111" t="s">
        <v>710</v>
      </c>
      <c r="B232" s="45" t="s">
        <v>3312</v>
      </c>
      <c r="C232" s="45" t="s">
        <v>3180</v>
      </c>
      <c r="D232" s="45" t="s">
        <v>2279</v>
      </c>
      <c r="E232" s="137" t="s">
        <v>3181</v>
      </c>
      <c r="F232" s="52"/>
      <c r="G232" s="52"/>
      <c r="H232" s="132" t="s">
        <v>3182</v>
      </c>
      <c r="I232" s="37" t="s">
        <v>1889</v>
      </c>
      <c r="J232" s="37" t="s">
        <v>1890</v>
      </c>
      <c r="K232" s="37" t="s">
        <v>1873</v>
      </c>
      <c r="L232" s="37" t="s">
        <v>1880</v>
      </c>
      <c r="M232" s="37" t="s">
        <v>314</v>
      </c>
      <c r="N232" s="37"/>
      <c r="O232" s="160">
        <f>COUNTIF(Table487[[#This Row],[CMMI Comprehensive Primary Care Plus (CPC+)
Version Date: CY 2021]:[CMS Medicare Hospital Compare
Version Date: January 2021]],"*yes*")</f>
        <v>1</v>
      </c>
      <c r="P232" s="150"/>
      <c r="Q232" s="150"/>
      <c r="R232" s="150"/>
      <c r="S232" s="150"/>
      <c r="T232" s="150"/>
      <c r="U232" s="150"/>
      <c r="V232" s="150"/>
      <c r="W232" s="150"/>
      <c r="X232" s="150"/>
      <c r="Y232" s="150"/>
      <c r="Z232" s="150" t="s">
        <v>3919</v>
      </c>
      <c r="AA232" s="150"/>
      <c r="AB232" s="150"/>
      <c r="AC232" s="150"/>
      <c r="AD232" s="150"/>
      <c r="AE232" s="150"/>
      <c r="AF232" s="150"/>
      <c r="AG232" s="150"/>
      <c r="AH232" s="150"/>
      <c r="AI232" s="150"/>
      <c r="AJ232" s="150"/>
      <c r="AK232" s="150"/>
    </row>
    <row r="233" spans="1:37" s="26" customFormat="1" ht="76.5" customHeight="1">
      <c r="A233" s="133" t="s">
        <v>711</v>
      </c>
      <c r="B233" s="45" t="s">
        <v>2329</v>
      </c>
      <c r="C233" s="45" t="s">
        <v>264</v>
      </c>
      <c r="D233" s="45" t="s">
        <v>2279</v>
      </c>
      <c r="E233" s="137" t="s">
        <v>1639</v>
      </c>
      <c r="F233" s="52"/>
      <c r="G233" s="52"/>
      <c r="H233" s="132" t="s">
        <v>3313</v>
      </c>
      <c r="I233" s="37" t="s">
        <v>1889</v>
      </c>
      <c r="J233" s="37" t="s">
        <v>1878</v>
      </c>
      <c r="K233" s="37" t="s">
        <v>1879</v>
      </c>
      <c r="L233" s="37" t="s">
        <v>1880</v>
      </c>
      <c r="M233" s="37" t="s">
        <v>5</v>
      </c>
      <c r="N233" s="37" t="s">
        <v>1</v>
      </c>
      <c r="O233" s="36">
        <f>COUNTIF(Table487[[#This Row],[CMMI Comprehensive Primary Care Plus (CPC+)
Version Date: CY 2021]:[CMS Medicare Hospital Compare
Version Date: January 2021]],"*yes*")</f>
        <v>2</v>
      </c>
      <c r="P233" s="150"/>
      <c r="Q233" s="150"/>
      <c r="R233" s="150"/>
      <c r="S233" s="150"/>
      <c r="T233" s="150"/>
      <c r="U233" s="150"/>
      <c r="V233" s="150"/>
      <c r="W233" s="150"/>
      <c r="X233" s="150" t="s">
        <v>2272</v>
      </c>
      <c r="Y233" s="150"/>
      <c r="Z233" s="150" t="s">
        <v>3920</v>
      </c>
      <c r="AA233" s="150"/>
      <c r="AB233" s="150"/>
      <c r="AC233" s="150"/>
      <c r="AD233" s="150"/>
      <c r="AE233" s="150"/>
      <c r="AF233" s="150"/>
      <c r="AG233" s="150"/>
      <c r="AH233" s="150"/>
      <c r="AI233" s="150"/>
      <c r="AJ233" s="150"/>
      <c r="AK233" s="150"/>
    </row>
    <row r="234" spans="1:37" s="26" customFormat="1" ht="76.5" customHeight="1">
      <c r="A234" s="111" t="s">
        <v>712</v>
      </c>
      <c r="B234" s="45" t="s">
        <v>2330</v>
      </c>
      <c r="C234" s="45" t="s">
        <v>265</v>
      </c>
      <c r="D234" s="45" t="s">
        <v>2279</v>
      </c>
      <c r="E234" s="137" t="s">
        <v>1639</v>
      </c>
      <c r="F234" s="52"/>
      <c r="G234" s="52"/>
      <c r="H234" s="132" t="s">
        <v>1426</v>
      </c>
      <c r="I234" s="37" t="s">
        <v>1889</v>
      </c>
      <c r="J234" s="37" t="s">
        <v>1884</v>
      </c>
      <c r="K234" s="37" t="s">
        <v>1879</v>
      </c>
      <c r="L234" s="37" t="s">
        <v>1880</v>
      </c>
      <c r="M234" s="37" t="s">
        <v>5</v>
      </c>
      <c r="N234" s="37"/>
      <c r="O234" s="36">
        <f>COUNTIF(Table487[[#This Row],[CMMI Comprehensive Primary Care Plus (CPC+)
Version Date: CY 2021]:[CMS Medicare Hospital Compare
Version Date: January 2021]],"*yes*")</f>
        <v>1</v>
      </c>
      <c r="P234" s="150"/>
      <c r="Q234" s="150"/>
      <c r="R234" s="150"/>
      <c r="S234" s="150"/>
      <c r="T234" s="150"/>
      <c r="U234" s="150"/>
      <c r="V234" s="150"/>
      <c r="W234" s="150"/>
      <c r="X234" s="150"/>
      <c r="Y234" s="150"/>
      <c r="Z234" s="150" t="s">
        <v>3921</v>
      </c>
      <c r="AA234" s="150"/>
      <c r="AB234" s="150"/>
      <c r="AC234" s="150"/>
      <c r="AD234" s="150"/>
      <c r="AE234" s="150"/>
      <c r="AF234" s="150"/>
      <c r="AG234" s="150"/>
      <c r="AH234" s="150"/>
      <c r="AI234" s="150"/>
      <c r="AJ234" s="150"/>
      <c r="AK234" s="150"/>
    </row>
    <row r="235" spans="1:37" s="26" customFormat="1" ht="76.5" customHeight="1">
      <c r="A235" s="133" t="s">
        <v>713</v>
      </c>
      <c r="B235" s="45" t="s">
        <v>797</v>
      </c>
      <c r="C235" s="45" t="s">
        <v>1043</v>
      </c>
      <c r="D235" s="45" t="s">
        <v>2279</v>
      </c>
      <c r="E235" s="137" t="s">
        <v>1638</v>
      </c>
      <c r="F235" s="52" t="s">
        <v>2507</v>
      </c>
      <c r="G235" s="52"/>
      <c r="H235" s="132" t="s">
        <v>798</v>
      </c>
      <c r="I235" s="37" t="s">
        <v>97</v>
      </c>
      <c r="J235" s="37" t="s">
        <v>1878</v>
      </c>
      <c r="K235" s="37" t="s">
        <v>1873</v>
      </c>
      <c r="L235" s="37" t="s">
        <v>1880</v>
      </c>
      <c r="M235" s="37" t="s">
        <v>1746</v>
      </c>
      <c r="N235" s="37" t="s">
        <v>1</v>
      </c>
      <c r="O235" s="36">
        <f>COUNTIF(Table487[[#This Row],[CMMI Comprehensive Primary Care Plus (CPC+)
Version Date: CY 2021]:[CMS Medicare Hospital Compare
Version Date: January 2021]],"*yes*")</f>
        <v>1</v>
      </c>
      <c r="P235" s="150"/>
      <c r="Q235" s="150"/>
      <c r="R235" s="150"/>
      <c r="S235" s="150"/>
      <c r="T235" s="150"/>
      <c r="U235" s="150"/>
      <c r="V235" s="150"/>
      <c r="W235" s="150" t="s">
        <v>1</v>
      </c>
      <c r="X235" s="150"/>
      <c r="Y235" s="150"/>
      <c r="Z235" s="150"/>
      <c r="AA235" s="150"/>
      <c r="AB235" s="150"/>
      <c r="AC235" s="150"/>
      <c r="AD235" s="150"/>
      <c r="AE235" s="150"/>
      <c r="AF235" s="150"/>
      <c r="AG235" s="150"/>
      <c r="AH235" s="150"/>
      <c r="AI235" s="150"/>
      <c r="AJ235" s="150"/>
      <c r="AK235" s="150"/>
    </row>
    <row r="236" spans="1:37" s="26" customFormat="1" ht="76.5" customHeight="1">
      <c r="A236" s="111" t="s">
        <v>346</v>
      </c>
      <c r="B236" s="45" t="s">
        <v>799</v>
      </c>
      <c r="C236" s="45" t="s">
        <v>1044</v>
      </c>
      <c r="D236" s="47" t="s">
        <v>2279</v>
      </c>
      <c r="E236" s="137" t="s">
        <v>1638</v>
      </c>
      <c r="F236" s="48" t="s">
        <v>2485</v>
      </c>
      <c r="G236" s="48"/>
      <c r="H236" s="132" t="s">
        <v>800</v>
      </c>
      <c r="I236" s="37" t="s">
        <v>2297</v>
      </c>
      <c r="J236" s="37" t="s">
        <v>1883</v>
      </c>
      <c r="K236" s="37" t="s">
        <v>1873</v>
      </c>
      <c r="L236" s="37" t="s">
        <v>1880</v>
      </c>
      <c r="M236" s="37" t="s">
        <v>1746</v>
      </c>
      <c r="N236" s="37"/>
      <c r="O236" s="36">
        <f>COUNTIF(Table487[[#This Row],[CMMI Comprehensive Primary Care Plus (CPC+)
Version Date: CY 2021]:[CMS Medicare Hospital Compare
Version Date: January 2021]],"*yes*")</f>
        <v>0</v>
      </c>
      <c r="P236" s="150"/>
      <c r="Q236" s="150"/>
      <c r="R236" s="150"/>
      <c r="S236" s="150"/>
      <c r="T236" s="150"/>
      <c r="U236" s="150"/>
      <c r="V236" s="150"/>
      <c r="W236" s="150"/>
      <c r="X236" s="150"/>
      <c r="Y236" s="150"/>
      <c r="Z236" s="150"/>
      <c r="AA236" s="150"/>
      <c r="AB236" s="150"/>
      <c r="AC236" s="150"/>
      <c r="AD236" s="150"/>
      <c r="AE236" s="150"/>
      <c r="AF236" s="150"/>
      <c r="AG236" s="150"/>
      <c r="AH236" s="150"/>
      <c r="AI236" s="150"/>
      <c r="AJ236" s="150"/>
      <c r="AK236" s="150"/>
    </row>
    <row r="237" spans="1:37" s="26" customFormat="1" ht="76.5" customHeight="1">
      <c r="A237" s="133" t="s">
        <v>715</v>
      </c>
      <c r="B237" s="45" t="s">
        <v>801</v>
      </c>
      <c r="C237" s="45" t="s">
        <v>1045</v>
      </c>
      <c r="D237" s="47" t="s">
        <v>2271</v>
      </c>
      <c r="E237" s="137" t="s">
        <v>1638</v>
      </c>
      <c r="F237" s="52" t="s">
        <v>2518</v>
      </c>
      <c r="G237" s="52"/>
      <c r="H237" s="132" t="s">
        <v>2519</v>
      </c>
      <c r="I237" s="37" t="s">
        <v>2297</v>
      </c>
      <c r="J237" s="37" t="s">
        <v>1883</v>
      </c>
      <c r="K237" s="37" t="s">
        <v>1873</v>
      </c>
      <c r="L237" s="37" t="s">
        <v>1880</v>
      </c>
      <c r="M237" s="37" t="s">
        <v>1746</v>
      </c>
      <c r="N237" s="37" t="s">
        <v>1</v>
      </c>
      <c r="O237" s="36">
        <f>COUNTIF(Table487[[#This Row],[CMMI Comprehensive Primary Care Plus (CPC+)
Version Date: CY 2021]:[CMS Medicare Hospital Compare
Version Date: January 2021]],"*yes*")</f>
        <v>1</v>
      </c>
      <c r="P237" s="150"/>
      <c r="Q237" s="150"/>
      <c r="R237" s="150"/>
      <c r="S237" s="150"/>
      <c r="T237" s="150"/>
      <c r="U237" s="150"/>
      <c r="V237" s="150"/>
      <c r="W237" s="150" t="s">
        <v>1</v>
      </c>
      <c r="X237" s="150"/>
      <c r="Y237" s="150"/>
      <c r="Z237" s="150"/>
      <c r="AA237" s="150"/>
      <c r="AB237" s="150"/>
      <c r="AC237" s="150"/>
      <c r="AD237" s="150"/>
      <c r="AE237" s="150"/>
      <c r="AF237" s="150"/>
      <c r="AG237" s="150"/>
      <c r="AH237" s="150"/>
      <c r="AI237" s="150"/>
      <c r="AJ237" s="150"/>
      <c r="AK237" s="150"/>
    </row>
    <row r="238" spans="1:37" s="26" customFormat="1" ht="76.5" customHeight="1">
      <c r="A238" s="111" t="s">
        <v>718</v>
      </c>
      <c r="B238" s="45" t="s">
        <v>802</v>
      </c>
      <c r="C238" s="45" t="s">
        <v>1046</v>
      </c>
      <c r="D238" s="47" t="s">
        <v>2271</v>
      </c>
      <c r="E238" s="137" t="s">
        <v>1638</v>
      </c>
      <c r="F238" s="52" t="s">
        <v>2484</v>
      </c>
      <c r="G238" s="52"/>
      <c r="H238" s="132" t="s">
        <v>803</v>
      </c>
      <c r="I238" s="37" t="s">
        <v>97</v>
      </c>
      <c r="J238" s="37" t="s">
        <v>1890</v>
      </c>
      <c r="K238" s="37" t="s">
        <v>1873</v>
      </c>
      <c r="L238" s="37" t="s">
        <v>1880</v>
      </c>
      <c r="M238" s="37" t="s">
        <v>1746</v>
      </c>
      <c r="N238" s="37"/>
      <c r="O238" s="36">
        <f>COUNTIF(Table487[[#This Row],[CMMI Comprehensive Primary Care Plus (CPC+)
Version Date: CY 2021]:[CMS Medicare Hospital Compare
Version Date: January 2021]],"*yes*")</f>
        <v>1</v>
      </c>
      <c r="P238" s="150"/>
      <c r="Q238" s="150"/>
      <c r="R238" s="150"/>
      <c r="S238" s="150"/>
      <c r="T238" s="150"/>
      <c r="U238" s="150"/>
      <c r="V238" s="150"/>
      <c r="W238" s="150" t="s">
        <v>1</v>
      </c>
      <c r="X238" s="150"/>
      <c r="Y238" s="150"/>
      <c r="Z238" s="150"/>
      <c r="AA238" s="150"/>
      <c r="AB238" s="150"/>
      <c r="AC238" s="150"/>
      <c r="AD238" s="150"/>
      <c r="AE238" s="150"/>
      <c r="AF238" s="150"/>
      <c r="AG238" s="150"/>
      <c r="AH238" s="150"/>
      <c r="AI238" s="150" t="s">
        <v>1</v>
      </c>
      <c r="AJ238" s="150" t="s">
        <v>1827</v>
      </c>
      <c r="AK238" s="150" t="s">
        <v>1</v>
      </c>
    </row>
    <row r="239" spans="1:37" s="26" customFormat="1" ht="76.5" customHeight="1">
      <c r="A239" s="133" t="s">
        <v>1062</v>
      </c>
      <c r="B239" s="45" t="s">
        <v>2331</v>
      </c>
      <c r="C239" s="45" t="s">
        <v>266</v>
      </c>
      <c r="D239" s="45" t="s">
        <v>2271</v>
      </c>
      <c r="E239" s="137" t="s">
        <v>1639</v>
      </c>
      <c r="F239" s="52"/>
      <c r="G239" s="52"/>
      <c r="H239" s="132" t="s">
        <v>2020</v>
      </c>
      <c r="I239" s="37" t="s">
        <v>1871</v>
      </c>
      <c r="J239" s="37" t="s">
        <v>1890</v>
      </c>
      <c r="K239" s="37" t="s">
        <v>1873</v>
      </c>
      <c r="L239" s="37" t="s">
        <v>1880</v>
      </c>
      <c r="M239" s="37" t="s">
        <v>5</v>
      </c>
      <c r="N239" s="37" t="s">
        <v>1</v>
      </c>
      <c r="O239" s="36">
        <f>COUNTIF(Table487[[#This Row],[CMMI Comprehensive Primary Care Plus (CPC+)
Version Date: CY 2021]:[CMS Medicare Hospital Compare
Version Date: January 2021]],"*yes*")</f>
        <v>0</v>
      </c>
      <c r="P239" s="150"/>
      <c r="Q239" s="150"/>
      <c r="R239" s="150"/>
      <c r="S239" s="150"/>
      <c r="T239" s="150"/>
      <c r="U239" s="150"/>
      <c r="V239" s="150"/>
      <c r="W239" s="150"/>
      <c r="X239" s="150"/>
      <c r="Y239" s="150"/>
      <c r="Z239" s="150"/>
      <c r="AA239" s="150"/>
      <c r="AB239" s="150"/>
      <c r="AC239" s="150"/>
      <c r="AD239" s="150"/>
      <c r="AE239" s="150"/>
      <c r="AF239" s="150"/>
      <c r="AG239" s="150"/>
      <c r="AH239" s="150"/>
      <c r="AI239" s="150"/>
      <c r="AJ239" s="150"/>
      <c r="AK239" s="150"/>
    </row>
    <row r="240" spans="1:37" s="26" customFormat="1" ht="76.5" customHeight="1">
      <c r="A240" s="111" t="s">
        <v>1063</v>
      </c>
      <c r="B240" s="45" t="s">
        <v>2332</v>
      </c>
      <c r="C240" s="45" t="s">
        <v>267</v>
      </c>
      <c r="D240" s="47" t="s">
        <v>2271</v>
      </c>
      <c r="E240" s="137" t="s">
        <v>1639</v>
      </c>
      <c r="F240" s="52"/>
      <c r="G240" s="52"/>
      <c r="H240" s="132" t="s">
        <v>2021</v>
      </c>
      <c r="I240" s="37" t="s">
        <v>1871</v>
      </c>
      <c r="J240" s="37" t="s">
        <v>1886</v>
      </c>
      <c r="K240" s="37" t="s">
        <v>1873</v>
      </c>
      <c r="L240" s="37" t="s">
        <v>1880</v>
      </c>
      <c r="M240" s="37" t="s">
        <v>5</v>
      </c>
      <c r="N240" s="37"/>
      <c r="O240" s="36">
        <f>COUNTIF(Table487[[#This Row],[CMMI Comprehensive Primary Care Plus (CPC+)
Version Date: CY 2021]:[CMS Medicare Hospital Compare
Version Date: January 2021]],"*yes*")</f>
        <v>1</v>
      </c>
      <c r="P240" s="150"/>
      <c r="Q240" s="150"/>
      <c r="R240" s="150"/>
      <c r="S240" s="150"/>
      <c r="T240" s="150"/>
      <c r="U240" s="150"/>
      <c r="V240" s="150"/>
      <c r="W240" s="150"/>
      <c r="X240" s="150"/>
      <c r="Y240" s="150"/>
      <c r="Z240" s="150" t="s">
        <v>1</v>
      </c>
      <c r="AA240" s="150"/>
      <c r="AB240" s="150"/>
      <c r="AC240" s="150"/>
      <c r="AD240" s="150"/>
      <c r="AE240" s="150"/>
      <c r="AF240" s="150"/>
      <c r="AG240" s="150"/>
      <c r="AH240" s="150"/>
      <c r="AI240" s="150"/>
      <c r="AJ240" s="150"/>
      <c r="AK240" s="150"/>
    </row>
    <row r="241" spans="1:37" s="26" customFormat="1" ht="76.5" customHeight="1">
      <c r="A241" s="111" t="s">
        <v>1064</v>
      </c>
      <c r="B241" s="45" t="s">
        <v>181</v>
      </c>
      <c r="C241" s="45" t="s">
        <v>176</v>
      </c>
      <c r="D241" s="47" t="s">
        <v>2279</v>
      </c>
      <c r="E241" s="137" t="s">
        <v>1639</v>
      </c>
      <c r="F241" s="52"/>
      <c r="G241" s="52"/>
      <c r="H241" s="132" t="s">
        <v>1918</v>
      </c>
      <c r="I241" s="143" t="s">
        <v>1907</v>
      </c>
      <c r="J241" s="37" t="s">
        <v>97</v>
      </c>
      <c r="K241" s="37" t="s">
        <v>1877</v>
      </c>
      <c r="L241" s="37" t="s">
        <v>1880</v>
      </c>
      <c r="M241" s="37" t="s">
        <v>6</v>
      </c>
      <c r="N241" s="37"/>
      <c r="O241" s="36">
        <f>COUNTIF(Table487[[#This Row],[CMMI Comprehensive Primary Care Plus (CPC+)
Version Date: CY 2021]:[CMS Medicare Hospital Compare
Version Date: January 2021]],"*yes*")</f>
        <v>0</v>
      </c>
      <c r="P241" s="150"/>
      <c r="Q241" s="150"/>
      <c r="R241" s="150"/>
      <c r="S241" s="150"/>
      <c r="T241" s="150"/>
      <c r="U241" s="150"/>
      <c r="V241" s="150"/>
      <c r="W241" s="150"/>
      <c r="X241" s="150"/>
      <c r="Y241" s="150"/>
      <c r="Z241" s="150"/>
      <c r="AA241" s="150"/>
      <c r="AB241" s="150"/>
      <c r="AC241" s="150"/>
      <c r="AD241" s="150"/>
      <c r="AE241" s="150"/>
      <c r="AF241" s="150"/>
      <c r="AG241" s="150"/>
      <c r="AH241" s="150"/>
      <c r="AI241" s="150"/>
      <c r="AJ241" s="150"/>
      <c r="AK241" s="150"/>
    </row>
    <row r="242" spans="1:37" s="26" customFormat="1" ht="76.5" customHeight="1">
      <c r="A242" s="133" t="s">
        <v>1065</v>
      </c>
      <c r="B242" s="45" t="s">
        <v>2333</v>
      </c>
      <c r="C242" s="45" t="s">
        <v>268</v>
      </c>
      <c r="D242" s="47" t="s">
        <v>2279</v>
      </c>
      <c r="E242" s="137" t="s">
        <v>1639</v>
      </c>
      <c r="F242" s="52"/>
      <c r="G242" s="52"/>
      <c r="H242" s="132" t="s">
        <v>1427</v>
      </c>
      <c r="I242" s="143" t="s">
        <v>1889</v>
      </c>
      <c r="J242" s="37" t="s">
        <v>1890</v>
      </c>
      <c r="K242" s="37" t="s">
        <v>1873</v>
      </c>
      <c r="L242" s="37" t="s">
        <v>1880</v>
      </c>
      <c r="M242" s="37" t="s">
        <v>1746</v>
      </c>
      <c r="N242" s="37"/>
      <c r="O242" s="36">
        <f>COUNTIF(Table487[[#This Row],[CMMI Comprehensive Primary Care Plus (CPC+)
Version Date: CY 2021]:[CMS Medicare Hospital Compare
Version Date: January 2021]],"*yes*")</f>
        <v>0</v>
      </c>
      <c r="P242" s="150"/>
      <c r="Q242" s="150"/>
      <c r="R242" s="150"/>
      <c r="S242" s="150"/>
      <c r="T242" s="150"/>
      <c r="U242" s="150"/>
      <c r="V242" s="150"/>
      <c r="W242" s="150"/>
      <c r="X242" s="150"/>
      <c r="Y242" s="150"/>
      <c r="Z242" s="150"/>
      <c r="AA242" s="150"/>
      <c r="AB242" s="150"/>
      <c r="AC242" s="150"/>
      <c r="AD242" s="150"/>
      <c r="AE242" s="150"/>
      <c r="AF242" s="150"/>
      <c r="AG242" s="150"/>
      <c r="AH242" s="150"/>
      <c r="AI242" s="150"/>
      <c r="AJ242" s="150"/>
      <c r="AK242" s="150"/>
    </row>
    <row r="243" spans="1:37" s="26" customFormat="1" ht="76.5" customHeight="1">
      <c r="A243" s="111" t="s">
        <v>1066</v>
      </c>
      <c r="B243" s="45" t="s">
        <v>2334</v>
      </c>
      <c r="C243" s="45" t="s">
        <v>269</v>
      </c>
      <c r="D243" s="47" t="s">
        <v>2279</v>
      </c>
      <c r="E243" s="137" t="s">
        <v>1639</v>
      </c>
      <c r="F243" s="52"/>
      <c r="G243" s="52"/>
      <c r="H243" s="132" t="s">
        <v>270</v>
      </c>
      <c r="I243" s="143" t="s">
        <v>1889</v>
      </c>
      <c r="J243" s="37" t="s">
        <v>1890</v>
      </c>
      <c r="K243" s="37" t="s">
        <v>1873</v>
      </c>
      <c r="L243" s="37" t="s">
        <v>1880</v>
      </c>
      <c r="M243" s="37" t="s">
        <v>1746</v>
      </c>
      <c r="N243" s="37"/>
      <c r="O243" s="36">
        <f>COUNTIF(Table487[[#This Row],[CMMI Comprehensive Primary Care Plus (CPC+)
Version Date: CY 2021]:[CMS Medicare Hospital Compare
Version Date: January 2021]],"*yes*")</f>
        <v>0</v>
      </c>
      <c r="P243" s="150"/>
      <c r="Q243" s="150"/>
      <c r="R243" s="150"/>
      <c r="S243" s="150"/>
      <c r="T243" s="150"/>
      <c r="U243" s="150"/>
      <c r="V243" s="150"/>
      <c r="W243" s="150"/>
      <c r="X243" s="150"/>
      <c r="Y243" s="150"/>
      <c r="Z243" s="150"/>
      <c r="AA243" s="150"/>
      <c r="AB243" s="150"/>
      <c r="AC243" s="150"/>
      <c r="AD243" s="150"/>
      <c r="AE243" s="150"/>
      <c r="AF243" s="150"/>
      <c r="AG243" s="150"/>
      <c r="AH243" s="150"/>
      <c r="AI243" s="150"/>
      <c r="AJ243" s="150"/>
      <c r="AK243" s="150"/>
    </row>
    <row r="244" spans="1:37" s="26" customFormat="1" ht="76.5" customHeight="1">
      <c r="A244" s="133" t="s">
        <v>1067</v>
      </c>
      <c r="B244" s="45" t="s">
        <v>2335</v>
      </c>
      <c r="C244" s="45" t="s">
        <v>71</v>
      </c>
      <c r="D244" s="47" t="s">
        <v>2279</v>
      </c>
      <c r="E244" s="137" t="s">
        <v>1639</v>
      </c>
      <c r="F244" s="52"/>
      <c r="G244" s="52"/>
      <c r="H244" s="132" t="s">
        <v>1428</v>
      </c>
      <c r="I244" s="37" t="s">
        <v>1889</v>
      </c>
      <c r="J244" s="37" t="s">
        <v>1890</v>
      </c>
      <c r="K244" s="37" t="s">
        <v>1873</v>
      </c>
      <c r="L244" s="37" t="s">
        <v>1880</v>
      </c>
      <c r="M244" s="37" t="s">
        <v>1746</v>
      </c>
      <c r="N244" s="37"/>
      <c r="O244" s="36">
        <f>COUNTIF(Table487[[#This Row],[CMMI Comprehensive Primary Care Plus (CPC+)
Version Date: CY 2021]:[CMS Medicare Hospital Compare
Version Date: January 2021]],"*yes*")</f>
        <v>0</v>
      </c>
      <c r="P244" s="150"/>
      <c r="Q244" s="150"/>
      <c r="R244" s="150"/>
      <c r="S244" s="150"/>
      <c r="T244" s="150"/>
      <c r="U244" s="150"/>
      <c r="V244" s="150"/>
      <c r="W244" s="150"/>
      <c r="X244" s="150"/>
      <c r="Y244" s="150"/>
      <c r="Z244" s="150"/>
      <c r="AA244" s="150"/>
      <c r="AB244" s="150"/>
      <c r="AC244" s="150"/>
      <c r="AD244" s="150"/>
      <c r="AE244" s="150"/>
      <c r="AF244" s="150"/>
      <c r="AG244" s="150"/>
      <c r="AH244" s="150"/>
      <c r="AI244" s="150"/>
      <c r="AJ244" s="150"/>
      <c r="AK244" s="150"/>
    </row>
    <row r="245" spans="1:37" s="26" customFormat="1" ht="76.5" customHeight="1">
      <c r="A245" s="111" t="s">
        <v>1068</v>
      </c>
      <c r="B245" s="45" t="s">
        <v>2336</v>
      </c>
      <c r="C245" s="45" t="s">
        <v>67</v>
      </c>
      <c r="D245" s="47" t="s">
        <v>2279</v>
      </c>
      <c r="E245" s="137" t="s">
        <v>574</v>
      </c>
      <c r="F245" s="52"/>
      <c r="G245" s="52"/>
      <c r="H245" s="132" t="s">
        <v>1429</v>
      </c>
      <c r="I245" s="37" t="s">
        <v>1889</v>
      </c>
      <c r="J245" s="37" t="s">
        <v>1890</v>
      </c>
      <c r="K245" s="37" t="s">
        <v>1879</v>
      </c>
      <c r="L245" s="37" t="s">
        <v>1880</v>
      </c>
      <c r="M245" s="37" t="s">
        <v>5</v>
      </c>
      <c r="N245" s="37"/>
      <c r="O245" s="36">
        <f>COUNTIF(Table487[[#This Row],[CMMI Comprehensive Primary Care Plus (CPC+)
Version Date: CY 2021]:[CMS Medicare Hospital Compare
Version Date: January 2021]],"*yes*")</f>
        <v>1</v>
      </c>
      <c r="P245" s="150"/>
      <c r="Q245" s="150"/>
      <c r="R245" s="150"/>
      <c r="S245" s="150"/>
      <c r="T245" s="150"/>
      <c r="U245" s="150"/>
      <c r="V245" s="150"/>
      <c r="W245" s="150"/>
      <c r="X245" s="150"/>
      <c r="Y245" s="150"/>
      <c r="Z245" s="150" t="s">
        <v>3922</v>
      </c>
      <c r="AA245" s="150"/>
      <c r="AB245" s="150" t="s">
        <v>1</v>
      </c>
      <c r="AC245" s="150"/>
      <c r="AD245" s="150"/>
      <c r="AE245" s="150"/>
      <c r="AF245" s="150"/>
      <c r="AG245" s="150"/>
      <c r="AH245" s="150" t="s">
        <v>1</v>
      </c>
      <c r="AI245" s="150"/>
      <c r="AJ245" s="150"/>
      <c r="AK245" s="150"/>
    </row>
    <row r="246" spans="1:37" s="26" customFormat="1" ht="76.5" customHeight="1">
      <c r="A246" s="111" t="s">
        <v>1069</v>
      </c>
      <c r="B246" s="45" t="s">
        <v>2743</v>
      </c>
      <c r="C246" s="45" t="s">
        <v>2744</v>
      </c>
      <c r="D246" s="47" t="s">
        <v>2279</v>
      </c>
      <c r="E246" s="137" t="s">
        <v>574</v>
      </c>
      <c r="F246" s="52"/>
      <c r="G246" s="52"/>
      <c r="H246" s="132" t="s">
        <v>2745</v>
      </c>
      <c r="I246" s="37" t="s">
        <v>1906</v>
      </c>
      <c r="J246" s="37" t="s">
        <v>1890</v>
      </c>
      <c r="K246" s="37" t="s">
        <v>1879</v>
      </c>
      <c r="L246" s="37" t="s">
        <v>1880</v>
      </c>
      <c r="M246" s="37" t="s">
        <v>5</v>
      </c>
      <c r="N246" s="37"/>
      <c r="O246" s="36">
        <f>COUNTIF(Table487[[#This Row],[CMMI Comprehensive Primary Care Plus (CPC+)
Version Date: CY 2021]:[CMS Medicare Hospital Compare
Version Date: January 2021]],"*yes*")</f>
        <v>1</v>
      </c>
      <c r="P246" s="150"/>
      <c r="Q246" s="150"/>
      <c r="R246" s="150"/>
      <c r="S246" s="150"/>
      <c r="T246" s="150"/>
      <c r="U246" s="150"/>
      <c r="V246" s="150"/>
      <c r="W246" s="150"/>
      <c r="X246" s="150"/>
      <c r="Y246" s="150"/>
      <c r="Z246" s="150" t="s">
        <v>1</v>
      </c>
      <c r="AA246" s="150"/>
      <c r="AB246" s="150"/>
      <c r="AC246" s="150"/>
      <c r="AD246" s="150"/>
      <c r="AE246" s="150"/>
      <c r="AF246" s="150"/>
      <c r="AG246" s="150"/>
      <c r="AH246" s="150"/>
      <c r="AI246" s="150"/>
      <c r="AJ246" s="150"/>
      <c r="AK246" s="150"/>
    </row>
    <row r="247" spans="1:37" s="26" customFormat="1" ht="76.5" customHeight="1">
      <c r="A247" s="133" t="s">
        <v>347</v>
      </c>
      <c r="B247" s="45" t="s">
        <v>2932</v>
      </c>
      <c r="C247" s="45" t="s">
        <v>2933</v>
      </c>
      <c r="D247" s="46" t="s">
        <v>2279</v>
      </c>
      <c r="E247" s="137" t="s">
        <v>135</v>
      </c>
      <c r="F247" s="48"/>
      <c r="G247" s="48"/>
      <c r="H247" s="132" t="s">
        <v>2934</v>
      </c>
      <c r="I247" s="37" t="s">
        <v>1889</v>
      </c>
      <c r="J247" s="37" t="s">
        <v>1878</v>
      </c>
      <c r="K247" s="37" t="s">
        <v>1879</v>
      </c>
      <c r="L247" s="37" t="s">
        <v>1880</v>
      </c>
      <c r="M247" s="37" t="s">
        <v>1746</v>
      </c>
      <c r="N247" s="37" t="s">
        <v>1</v>
      </c>
      <c r="O247" s="36">
        <f>COUNTIF(Table487[[#This Row],[CMMI Comprehensive Primary Care Plus (CPC+)
Version Date: CY 2021]:[CMS Medicare Hospital Compare
Version Date: January 2021]],"*yes*")</f>
        <v>1</v>
      </c>
      <c r="P247" s="150"/>
      <c r="Q247" s="150"/>
      <c r="R247" s="150"/>
      <c r="S247" s="150"/>
      <c r="T247" s="150"/>
      <c r="U247" s="150"/>
      <c r="V247" s="150"/>
      <c r="W247" s="150"/>
      <c r="X247" s="150" t="s">
        <v>2272</v>
      </c>
      <c r="Y247" s="150"/>
      <c r="Z247" s="150"/>
      <c r="AA247" s="150"/>
      <c r="AB247" s="150"/>
      <c r="AC247" s="150"/>
      <c r="AD247" s="150"/>
      <c r="AE247" s="150"/>
      <c r="AF247" s="150"/>
      <c r="AG247" s="150"/>
      <c r="AH247" s="150"/>
      <c r="AI247" s="150"/>
      <c r="AJ247" s="150"/>
      <c r="AK247" s="150"/>
    </row>
    <row r="248" spans="1:37" s="26" customFormat="1" ht="76.5" customHeight="1">
      <c r="A248" s="111" t="s">
        <v>1070</v>
      </c>
      <c r="B248" s="45" t="s">
        <v>2937</v>
      </c>
      <c r="C248" s="45" t="s">
        <v>2938</v>
      </c>
      <c r="D248" s="45" t="s">
        <v>2279</v>
      </c>
      <c r="E248" s="137" t="s">
        <v>135</v>
      </c>
      <c r="F248" s="52"/>
      <c r="G248" s="52"/>
      <c r="H248" s="132" t="s">
        <v>2939</v>
      </c>
      <c r="I248" s="37" t="s">
        <v>1889</v>
      </c>
      <c r="J248" s="37" t="s">
        <v>1878</v>
      </c>
      <c r="K248" s="37" t="s">
        <v>1879</v>
      </c>
      <c r="L248" s="37" t="s">
        <v>1880</v>
      </c>
      <c r="M248" s="37" t="s">
        <v>1746</v>
      </c>
      <c r="N248" s="37" t="s">
        <v>1</v>
      </c>
      <c r="O248" s="36">
        <f>COUNTIF(Table487[[#This Row],[CMMI Comprehensive Primary Care Plus (CPC+)
Version Date: CY 2021]:[CMS Medicare Hospital Compare
Version Date: January 2021]],"*yes*")</f>
        <v>1</v>
      </c>
      <c r="P248" s="150"/>
      <c r="Q248" s="150"/>
      <c r="R248" s="150"/>
      <c r="S248" s="150"/>
      <c r="T248" s="150"/>
      <c r="U248" s="150"/>
      <c r="V248" s="150"/>
      <c r="W248" s="150"/>
      <c r="X248" s="150" t="s">
        <v>2272</v>
      </c>
      <c r="Y248" s="150"/>
      <c r="Z248" s="150"/>
      <c r="AA248" s="150"/>
      <c r="AB248" s="150"/>
      <c r="AC248" s="150"/>
      <c r="AD248" s="150"/>
      <c r="AE248" s="150"/>
      <c r="AF248" s="150"/>
      <c r="AG248" s="150"/>
      <c r="AH248" s="150"/>
      <c r="AI248" s="150"/>
      <c r="AJ248" s="150"/>
      <c r="AK248" s="150"/>
    </row>
    <row r="249" spans="1:37" s="26" customFormat="1" ht="76.5" customHeight="1">
      <c r="A249" s="133" t="s">
        <v>1071</v>
      </c>
      <c r="B249" s="45" t="s">
        <v>148</v>
      </c>
      <c r="C249" s="45" t="s">
        <v>72</v>
      </c>
      <c r="D249" s="47" t="s">
        <v>2279</v>
      </c>
      <c r="E249" s="137" t="s">
        <v>149</v>
      </c>
      <c r="F249" s="52"/>
      <c r="G249" s="52"/>
      <c r="H249" s="132" t="s">
        <v>3314</v>
      </c>
      <c r="I249" s="37" t="s">
        <v>1928</v>
      </c>
      <c r="J249" s="37" t="s">
        <v>97</v>
      </c>
      <c r="K249" s="37" t="s">
        <v>1873</v>
      </c>
      <c r="L249" s="37" t="s">
        <v>1880</v>
      </c>
      <c r="M249" s="37" t="s">
        <v>5</v>
      </c>
      <c r="N249" s="37" t="s">
        <v>1</v>
      </c>
      <c r="O249" s="36">
        <f>COUNTIF(Table487[[#This Row],[CMMI Comprehensive Primary Care Plus (CPC+)
Version Date: CY 2021]:[CMS Medicare Hospital Compare
Version Date: January 2021]],"*yes*")</f>
        <v>1</v>
      </c>
      <c r="P249" s="150"/>
      <c r="Q249" s="150"/>
      <c r="R249" s="150"/>
      <c r="S249" s="150"/>
      <c r="T249" s="150"/>
      <c r="U249" s="150" t="s">
        <v>3923</v>
      </c>
      <c r="V249" s="150"/>
      <c r="W249" s="150"/>
      <c r="X249" s="150"/>
      <c r="Y249" s="150"/>
      <c r="Z249" s="150"/>
      <c r="AA249" s="150"/>
      <c r="AB249" s="150"/>
      <c r="AC249" s="150"/>
      <c r="AD249" s="150" t="s">
        <v>3924</v>
      </c>
      <c r="AE249" s="150"/>
      <c r="AF249" s="150"/>
      <c r="AG249" s="150"/>
      <c r="AH249" s="150" t="s">
        <v>1</v>
      </c>
      <c r="AI249" s="150"/>
      <c r="AJ249" s="150"/>
      <c r="AK249" s="150"/>
    </row>
    <row r="250" spans="1:37" s="26" customFormat="1" ht="76.5" customHeight="1">
      <c r="A250" s="111" t="s">
        <v>1072</v>
      </c>
      <c r="B250" s="45" t="s">
        <v>682</v>
      </c>
      <c r="C250" s="45" t="s">
        <v>683</v>
      </c>
      <c r="D250" s="47" t="s">
        <v>2271</v>
      </c>
      <c r="E250" s="137" t="s">
        <v>149</v>
      </c>
      <c r="F250" s="52"/>
      <c r="G250" s="52"/>
      <c r="H250" s="132" t="s">
        <v>1488</v>
      </c>
      <c r="I250" s="37" t="s">
        <v>1875</v>
      </c>
      <c r="J250" s="37" t="s">
        <v>1887</v>
      </c>
      <c r="K250" s="37" t="s">
        <v>1873</v>
      </c>
      <c r="L250" s="37" t="s">
        <v>1880</v>
      </c>
      <c r="M250" s="37" t="s">
        <v>314</v>
      </c>
      <c r="N250" s="37"/>
      <c r="O250" s="36">
        <f>COUNTIF(Table487[[#This Row],[CMMI Comprehensive Primary Care Plus (CPC+)
Version Date: CY 2021]:[CMS Medicare Hospital Compare
Version Date: January 2021]],"*yes*")</f>
        <v>0</v>
      </c>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row>
    <row r="251" spans="1:37" s="26" customFormat="1" ht="76.5" customHeight="1">
      <c r="A251" s="111" t="s">
        <v>1073</v>
      </c>
      <c r="B251" s="45" t="s">
        <v>3315</v>
      </c>
      <c r="C251" s="45" t="s">
        <v>3316</v>
      </c>
      <c r="D251" s="47" t="s">
        <v>2271</v>
      </c>
      <c r="E251" s="137" t="s">
        <v>149</v>
      </c>
      <c r="F251" s="52"/>
      <c r="G251" s="52"/>
      <c r="H251" s="132" t="s">
        <v>3317</v>
      </c>
      <c r="I251" s="37" t="s">
        <v>1875</v>
      </c>
      <c r="J251" s="37" t="s">
        <v>1884</v>
      </c>
      <c r="K251" s="37" t="s">
        <v>1873</v>
      </c>
      <c r="L251" s="37" t="s">
        <v>2250</v>
      </c>
      <c r="M251" s="37" t="s">
        <v>1746</v>
      </c>
      <c r="N251" s="37"/>
      <c r="O251" s="36">
        <f>COUNTIF(Table487[[#This Row],[CMMI Comprehensive Primary Care Plus (CPC+)
Version Date: CY 2021]:[CMS Medicare Hospital Compare
Version Date: January 2021]],"*yes*")</f>
        <v>0</v>
      </c>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row>
    <row r="252" spans="1:37" s="26" customFormat="1" ht="76.5" customHeight="1">
      <c r="A252" s="133" t="s">
        <v>1074</v>
      </c>
      <c r="B252" s="45" t="s">
        <v>286</v>
      </c>
      <c r="C252" s="45" t="s">
        <v>210</v>
      </c>
      <c r="D252" s="45" t="s">
        <v>2271</v>
      </c>
      <c r="E252" s="137" t="s">
        <v>1960</v>
      </c>
      <c r="F252" s="52"/>
      <c r="G252" s="52"/>
      <c r="H252" s="132" t="s">
        <v>2022</v>
      </c>
      <c r="I252" s="37" t="s">
        <v>1875</v>
      </c>
      <c r="J252" s="37" t="s">
        <v>1884</v>
      </c>
      <c r="K252" s="37" t="s">
        <v>1873</v>
      </c>
      <c r="L252" s="37" t="s">
        <v>1880</v>
      </c>
      <c r="M252" s="37" t="s">
        <v>5</v>
      </c>
      <c r="N252" s="37"/>
      <c r="O252" s="36">
        <f>COUNTIF(Table487[[#This Row],[CMMI Comprehensive Primary Care Plus (CPC+)
Version Date: CY 2021]:[CMS Medicare Hospital Compare
Version Date: January 2021]],"*yes*")</f>
        <v>0</v>
      </c>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row>
    <row r="253" spans="1:37" s="26" customFormat="1" ht="76.5" customHeight="1">
      <c r="A253" s="111" t="s">
        <v>1075</v>
      </c>
      <c r="B253" s="45" t="s">
        <v>2082</v>
      </c>
      <c r="C253" s="45" t="s">
        <v>684</v>
      </c>
      <c r="D253" s="45" t="s">
        <v>2279</v>
      </c>
      <c r="E253" s="137" t="s">
        <v>1960</v>
      </c>
      <c r="F253" s="52"/>
      <c r="G253" s="52"/>
      <c r="H253" s="132" t="s">
        <v>1490</v>
      </c>
      <c r="I253" s="37" t="s">
        <v>1875</v>
      </c>
      <c r="J253" s="37" t="s">
        <v>1890</v>
      </c>
      <c r="K253" s="37" t="s">
        <v>1873</v>
      </c>
      <c r="L253" s="37" t="s">
        <v>1885</v>
      </c>
      <c r="M253" s="37" t="s">
        <v>1746</v>
      </c>
      <c r="N253" s="37"/>
      <c r="O253" s="36">
        <f>COUNTIF(Table487[[#This Row],[CMMI Comprehensive Primary Care Plus (CPC+)
Version Date: CY 2021]:[CMS Medicare Hospital Compare
Version Date: January 2021]],"*yes*")</f>
        <v>1</v>
      </c>
      <c r="P253" s="150"/>
      <c r="Q253" s="150"/>
      <c r="R253" s="150"/>
      <c r="S253" s="150"/>
      <c r="T253" s="150"/>
      <c r="U253" s="150" t="s">
        <v>2178</v>
      </c>
      <c r="V253" s="150"/>
      <c r="W253" s="150"/>
      <c r="X253" s="150"/>
      <c r="Y253" s="150"/>
      <c r="Z253" s="150"/>
      <c r="AA253" s="150"/>
      <c r="AB253" s="150"/>
      <c r="AC253" s="150"/>
      <c r="AD253" s="150"/>
      <c r="AE253" s="150"/>
      <c r="AF253" s="150"/>
      <c r="AG253" s="150"/>
      <c r="AH253" s="150"/>
      <c r="AI253" s="150"/>
      <c r="AJ253" s="150"/>
      <c r="AK253" s="150"/>
    </row>
    <row r="254" spans="1:37" s="26" customFormat="1" ht="76.5" customHeight="1">
      <c r="A254" s="179" t="s">
        <v>1076</v>
      </c>
      <c r="B254" s="45" t="s">
        <v>150</v>
      </c>
      <c r="C254" s="45" t="s">
        <v>68</v>
      </c>
      <c r="D254" s="45" t="s">
        <v>2271</v>
      </c>
      <c r="E254" s="137" t="s">
        <v>229</v>
      </c>
      <c r="F254" s="52"/>
      <c r="G254" s="52"/>
      <c r="H254" s="132" t="s">
        <v>1430</v>
      </c>
      <c r="I254" s="37" t="s">
        <v>1889</v>
      </c>
      <c r="J254" s="37" t="s">
        <v>1888</v>
      </c>
      <c r="K254" s="37" t="s">
        <v>1873</v>
      </c>
      <c r="L254" s="37" t="s">
        <v>1916</v>
      </c>
      <c r="M254" s="37" t="s">
        <v>314</v>
      </c>
      <c r="N254" s="37" t="s">
        <v>1</v>
      </c>
      <c r="O254" s="36">
        <f>COUNTIF(Table487[[#This Row],[CMMI Comprehensive Primary Care Plus (CPC+)
Version Date: CY 2021]:[CMS Medicare Hospital Compare
Version Date: January 2021]],"*yes*")</f>
        <v>0</v>
      </c>
      <c r="P254" s="150"/>
      <c r="Q254" s="150"/>
      <c r="R254" s="150"/>
      <c r="S254" s="150"/>
      <c r="T254" s="150"/>
      <c r="U254" s="150"/>
      <c r="V254" s="150"/>
      <c r="W254" s="150"/>
      <c r="X254" s="150"/>
      <c r="Y254" s="150"/>
      <c r="Z254" s="150"/>
      <c r="AA254" s="150"/>
      <c r="AB254" s="150"/>
      <c r="AC254" s="150"/>
      <c r="AD254" s="150"/>
      <c r="AE254" s="150"/>
      <c r="AF254" s="150"/>
      <c r="AG254" s="150"/>
      <c r="AH254" s="150"/>
      <c r="AI254" s="150"/>
      <c r="AJ254" s="150"/>
      <c r="AK254" s="150"/>
    </row>
    <row r="255" spans="1:37" s="26" customFormat="1" ht="76.5" customHeight="1">
      <c r="A255" s="179" t="s">
        <v>1077</v>
      </c>
      <c r="B255" s="45" t="s">
        <v>2337</v>
      </c>
      <c r="C255" s="45" t="s">
        <v>69</v>
      </c>
      <c r="D255" s="45" t="s">
        <v>2271</v>
      </c>
      <c r="E255" s="137" t="s">
        <v>229</v>
      </c>
      <c r="F255" s="52"/>
      <c r="G255" s="52"/>
      <c r="H255" s="132" t="s">
        <v>1431</v>
      </c>
      <c r="I255" s="37" t="s">
        <v>1889</v>
      </c>
      <c r="J255" s="37" t="s">
        <v>1888</v>
      </c>
      <c r="K255" s="37" t="s">
        <v>1873</v>
      </c>
      <c r="L255" s="37" t="s">
        <v>1916</v>
      </c>
      <c r="M255" s="37" t="s">
        <v>314</v>
      </c>
      <c r="N255" s="37" t="s">
        <v>1</v>
      </c>
      <c r="O255" s="36">
        <f>COUNTIF(Table487[[#This Row],[CMMI Comprehensive Primary Care Plus (CPC+)
Version Date: CY 2021]:[CMS Medicare Hospital Compare
Version Date: January 2021]],"*yes*")</f>
        <v>0</v>
      </c>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row>
    <row r="256" spans="1:37" s="26" customFormat="1" ht="76.5" customHeight="1">
      <c r="A256" s="133" t="s">
        <v>1078</v>
      </c>
      <c r="B256" s="45" t="s">
        <v>2941</v>
      </c>
      <c r="C256" s="45" t="s">
        <v>2942</v>
      </c>
      <c r="D256" s="47" t="s">
        <v>2271</v>
      </c>
      <c r="E256" s="137" t="s">
        <v>1931</v>
      </c>
      <c r="F256" s="52"/>
      <c r="G256" s="52"/>
      <c r="H256" s="132" t="s">
        <v>2943</v>
      </c>
      <c r="I256" s="37" t="s">
        <v>97</v>
      </c>
      <c r="J256" s="37" t="s">
        <v>1883</v>
      </c>
      <c r="K256" s="37" t="s">
        <v>1873</v>
      </c>
      <c r="L256" s="37" t="s">
        <v>1880</v>
      </c>
      <c r="M256" s="37" t="s">
        <v>314</v>
      </c>
      <c r="N256" s="37" t="s">
        <v>1</v>
      </c>
      <c r="O256" s="36">
        <f>COUNTIF(Table487[[#This Row],[CMMI Comprehensive Primary Care Plus (CPC+)
Version Date: CY 2021]:[CMS Medicare Hospital Compare
Version Date: January 2021]],"*yes*")</f>
        <v>1</v>
      </c>
      <c r="P256" s="150"/>
      <c r="Q256" s="150"/>
      <c r="R256" s="150"/>
      <c r="S256" s="150"/>
      <c r="T256" s="150"/>
      <c r="U256" s="150"/>
      <c r="V256" s="150"/>
      <c r="W256" s="150"/>
      <c r="X256" s="150" t="s">
        <v>2287</v>
      </c>
      <c r="Y256" s="150"/>
      <c r="Z256" s="150"/>
      <c r="AA256" s="150"/>
      <c r="AB256" s="150"/>
      <c r="AC256" s="150"/>
      <c r="AD256" s="150"/>
      <c r="AE256" s="150"/>
      <c r="AF256" s="150"/>
      <c r="AG256" s="150"/>
      <c r="AH256" s="150"/>
      <c r="AI256" s="150"/>
      <c r="AJ256" s="150"/>
      <c r="AK256" s="150"/>
    </row>
    <row r="257" spans="1:37" s="26" customFormat="1" ht="76.5" customHeight="1">
      <c r="A257" s="111" t="s">
        <v>348</v>
      </c>
      <c r="B257" s="45" t="s">
        <v>2338</v>
      </c>
      <c r="C257" s="45" t="s">
        <v>271</v>
      </c>
      <c r="D257" s="47" t="s">
        <v>2271</v>
      </c>
      <c r="E257" s="137" t="s">
        <v>229</v>
      </c>
      <c r="F257" s="52"/>
      <c r="G257" s="52"/>
      <c r="H257" s="132" t="s">
        <v>1432</v>
      </c>
      <c r="I257" s="37" t="s">
        <v>1889</v>
      </c>
      <c r="J257" s="37" t="s">
        <v>1888</v>
      </c>
      <c r="K257" s="37" t="s">
        <v>1873</v>
      </c>
      <c r="L257" s="37" t="s">
        <v>1916</v>
      </c>
      <c r="M257" s="37" t="s">
        <v>1746</v>
      </c>
      <c r="N257" s="37" t="s">
        <v>1</v>
      </c>
      <c r="O257" s="36">
        <f>COUNTIF(Table487[[#This Row],[CMMI Comprehensive Primary Care Plus (CPC+)
Version Date: CY 2021]:[CMS Medicare Hospital Compare
Version Date: January 2021]],"*yes*")</f>
        <v>1</v>
      </c>
      <c r="P257" s="150"/>
      <c r="Q257" s="150"/>
      <c r="R257" s="150"/>
      <c r="S257" s="150"/>
      <c r="T257" s="150"/>
      <c r="U257" s="150"/>
      <c r="V257" s="150"/>
      <c r="W257" s="150"/>
      <c r="X257" s="150"/>
      <c r="Y257" s="150"/>
      <c r="Z257" s="150" t="s">
        <v>1</v>
      </c>
      <c r="AA257" s="150" t="s">
        <v>3925</v>
      </c>
      <c r="AB257" s="150"/>
      <c r="AC257" s="150"/>
      <c r="AD257" s="150"/>
      <c r="AE257" s="150"/>
      <c r="AF257" s="150"/>
      <c r="AG257" s="150"/>
      <c r="AH257" s="150"/>
      <c r="AI257" s="150"/>
      <c r="AJ257" s="150"/>
      <c r="AK257" s="150"/>
    </row>
    <row r="258" spans="1:37" s="26" customFormat="1" ht="76.5" customHeight="1">
      <c r="A258" s="179" t="s">
        <v>1079</v>
      </c>
      <c r="B258" s="45" t="s">
        <v>3318</v>
      </c>
      <c r="C258" s="45" t="s">
        <v>97</v>
      </c>
      <c r="D258" s="45" t="s">
        <v>97</v>
      </c>
      <c r="E258" s="137" t="s">
        <v>1960</v>
      </c>
      <c r="F258" s="48"/>
      <c r="G258" s="149"/>
      <c r="H258" s="132" t="s">
        <v>3319</v>
      </c>
      <c r="I258" s="37" t="s">
        <v>2297</v>
      </c>
      <c r="J258" s="37" t="s">
        <v>97</v>
      </c>
      <c r="K258" s="37" t="s">
        <v>1873</v>
      </c>
      <c r="L258" s="37" t="s">
        <v>1874</v>
      </c>
      <c r="M258" s="37" t="s">
        <v>5</v>
      </c>
      <c r="N258" s="37"/>
      <c r="O258" s="36">
        <f>COUNTIF(Table487[[#This Row],[CMMI Comprehensive Primary Care Plus (CPC+)
Version Date: CY 2021]:[CMS Medicare Hospital Compare
Version Date: January 2021]],"*yes*")</f>
        <v>1</v>
      </c>
      <c r="P258" s="150"/>
      <c r="Q258" s="150" t="s">
        <v>3926</v>
      </c>
      <c r="R258" s="150"/>
      <c r="S258" s="150"/>
      <c r="T258" s="37"/>
      <c r="U258" s="150"/>
      <c r="V258" s="150"/>
      <c r="W258" s="150"/>
      <c r="X258" s="150"/>
      <c r="Y258" s="150"/>
      <c r="Z258" s="150"/>
      <c r="AA258" s="150"/>
      <c r="AB258" s="37"/>
      <c r="AC258" s="150"/>
      <c r="AD258" s="150"/>
      <c r="AE258" s="37"/>
      <c r="AF258" s="150"/>
      <c r="AG258" s="150"/>
      <c r="AH258" s="37"/>
      <c r="AI258" s="150"/>
      <c r="AJ258" s="150"/>
      <c r="AK258" s="150"/>
    </row>
    <row r="259" spans="1:37" s="26" customFormat="1" ht="76.5" customHeight="1">
      <c r="A259" s="179" t="s">
        <v>1080</v>
      </c>
      <c r="B259" s="45" t="s">
        <v>856</v>
      </c>
      <c r="C259" s="45" t="s">
        <v>3320</v>
      </c>
      <c r="D259" s="46" t="s">
        <v>2271</v>
      </c>
      <c r="E259" s="137" t="s">
        <v>1671</v>
      </c>
      <c r="F259" s="52" t="s">
        <v>2480</v>
      </c>
      <c r="G259" s="182"/>
      <c r="H259" s="132" t="s">
        <v>857</v>
      </c>
      <c r="I259" s="37" t="s">
        <v>1875</v>
      </c>
      <c r="J259" s="37" t="s">
        <v>1883</v>
      </c>
      <c r="K259" s="37" t="s">
        <v>1873</v>
      </c>
      <c r="L259" s="37" t="s">
        <v>1916</v>
      </c>
      <c r="M259" s="37" t="s">
        <v>1746</v>
      </c>
      <c r="N259" s="37" t="s">
        <v>1</v>
      </c>
      <c r="O259" s="36">
        <f>COUNTIF(Table487[[#This Row],[CMMI Comprehensive Primary Care Plus (CPC+)
Version Date: CY 2021]:[CMS Medicare Hospital Compare
Version Date: January 2021]],"*yes*")</f>
        <v>1</v>
      </c>
      <c r="P259" s="150"/>
      <c r="Q259" s="150"/>
      <c r="R259" s="150"/>
      <c r="S259" s="150"/>
      <c r="T259" s="150"/>
      <c r="U259" s="150"/>
      <c r="V259" s="150"/>
      <c r="W259" s="150" t="s">
        <v>1</v>
      </c>
      <c r="X259" s="150"/>
      <c r="Y259" s="150"/>
      <c r="Z259" s="150"/>
      <c r="AA259" s="150"/>
      <c r="AB259" s="150"/>
      <c r="AC259" s="150"/>
      <c r="AD259" s="150"/>
      <c r="AE259" s="150"/>
      <c r="AF259" s="150"/>
      <c r="AG259" s="150"/>
      <c r="AH259" s="150"/>
      <c r="AI259" s="150"/>
      <c r="AJ259" s="150"/>
      <c r="AK259" s="150"/>
    </row>
    <row r="260" spans="1:37" s="26" customFormat="1" ht="76.5" customHeight="1">
      <c r="A260" s="179" t="s">
        <v>1081</v>
      </c>
      <c r="B260" s="45" t="s">
        <v>804</v>
      </c>
      <c r="C260" s="45" t="s">
        <v>1047</v>
      </c>
      <c r="D260" s="47" t="s">
        <v>2271</v>
      </c>
      <c r="E260" s="137" t="s">
        <v>1671</v>
      </c>
      <c r="F260" s="52" t="s">
        <v>2517</v>
      </c>
      <c r="G260" s="182"/>
      <c r="H260" s="132" t="s">
        <v>805</v>
      </c>
      <c r="I260" s="37" t="s">
        <v>1871</v>
      </c>
      <c r="J260" s="37" t="s">
        <v>1883</v>
      </c>
      <c r="K260" s="37" t="s">
        <v>1873</v>
      </c>
      <c r="L260" s="37" t="s">
        <v>1916</v>
      </c>
      <c r="M260" s="37" t="s">
        <v>1746</v>
      </c>
      <c r="N260" s="37" t="s">
        <v>1</v>
      </c>
      <c r="O260" s="36">
        <f>COUNTIF(Table487[[#This Row],[CMMI Comprehensive Primary Care Plus (CPC+)
Version Date: CY 2021]:[CMS Medicare Hospital Compare
Version Date: January 2021]],"*yes*")</f>
        <v>0</v>
      </c>
      <c r="P260" s="150"/>
      <c r="Q260" s="150"/>
      <c r="R260" s="150"/>
      <c r="S260" s="150"/>
      <c r="T260" s="150"/>
      <c r="U260" s="150"/>
      <c r="V260" s="150"/>
      <c r="W260" s="150"/>
      <c r="X260" s="150"/>
      <c r="Y260" s="150"/>
      <c r="Z260" s="150"/>
      <c r="AA260" s="150"/>
      <c r="AB260" s="150"/>
      <c r="AC260" s="150"/>
      <c r="AD260" s="150"/>
      <c r="AE260" s="150"/>
      <c r="AF260" s="150"/>
      <c r="AG260" s="150"/>
      <c r="AH260" s="150"/>
      <c r="AI260" s="150"/>
      <c r="AJ260" s="150"/>
      <c r="AK260" s="150" t="s">
        <v>1</v>
      </c>
    </row>
    <row r="261" spans="1:37" s="26" customFormat="1" ht="76.5" customHeight="1">
      <c r="A261" s="133" t="s">
        <v>1082</v>
      </c>
      <c r="B261" s="45" t="s">
        <v>806</v>
      </c>
      <c r="C261" s="45" t="s">
        <v>1048</v>
      </c>
      <c r="D261" s="47" t="s">
        <v>2279</v>
      </c>
      <c r="E261" s="137" t="s">
        <v>1935</v>
      </c>
      <c r="F261" s="52" t="s">
        <v>2482</v>
      </c>
      <c r="G261" s="52"/>
      <c r="H261" s="132" t="s">
        <v>807</v>
      </c>
      <c r="I261" s="37" t="s">
        <v>1875</v>
      </c>
      <c r="J261" s="37" t="s">
        <v>1891</v>
      </c>
      <c r="K261" s="37" t="s">
        <v>1879</v>
      </c>
      <c r="L261" s="37" t="s">
        <v>1880</v>
      </c>
      <c r="M261" s="37" t="s">
        <v>1746</v>
      </c>
      <c r="N261" s="37"/>
      <c r="O261" s="36">
        <f>COUNTIF(Table487[[#This Row],[CMMI Comprehensive Primary Care Plus (CPC+)
Version Date: CY 2021]:[CMS Medicare Hospital Compare
Version Date: January 2021]],"*yes*")</f>
        <v>1</v>
      </c>
      <c r="P261" s="150"/>
      <c r="Q261" s="150"/>
      <c r="R261" s="150"/>
      <c r="S261" s="150"/>
      <c r="T261" s="150"/>
      <c r="U261" s="150"/>
      <c r="V261" s="150"/>
      <c r="W261" s="150" t="s">
        <v>1</v>
      </c>
      <c r="X261" s="150"/>
      <c r="Y261" s="150"/>
      <c r="Z261" s="150"/>
      <c r="AA261" s="150"/>
      <c r="AB261" s="150"/>
      <c r="AC261" s="150"/>
      <c r="AD261" s="150"/>
      <c r="AE261" s="150"/>
      <c r="AF261" s="150"/>
      <c r="AG261" s="150"/>
      <c r="AH261" s="150"/>
      <c r="AI261" s="150"/>
      <c r="AJ261" s="150"/>
      <c r="AK261" s="150"/>
    </row>
    <row r="262" spans="1:37" s="26" customFormat="1" ht="76.5" customHeight="1">
      <c r="A262" s="111" t="s">
        <v>1083</v>
      </c>
      <c r="B262" s="45" t="s">
        <v>617</v>
      </c>
      <c r="C262" s="45" t="s">
        <v>615</v>
      </c>
      <c r="D262" s="47" t="s">
        <v>2279</v>
      </c>
      <c r="E262" s="137" t="s">
        <v>1944</v>
      </c>
      <c r="F262" s="52" t="s">
        <v>2339</v>
      </c>
      <c r="G262" s="52" t="s">
        <v>3321</v>
      </c>
      <c r="H262" s="132" t="s">
        <v>1433</v>
      </c>
      <c r="I262" s="37" t="s">
        <v>2212</v>
      </c>
      <c r="J262" s="37" t="s">
        <v>1891</v>
      </c>
      <c r="K262" s="37" t="s">
        <v>1879</v>
      </c>
      <c r="L262" s="37" t="s">
        <v>1880</v>
      </c>
      <c r="M262" s="37" t="s">
        <v>314</v>
      </c>
      <c r="N262" s="37"/>
      <c r="O262" s="36">
        <f>COUNTIF(Table487[[#This Row],[CMMI Comprehensive Primary Care Plus (CPC+)
Version Date: CY 2021]:[CMS Medicare Hospital Compare
Version Date: January 2021]],"*yes*")</f>
        <v>0</v>
      </c>
      <c r="P262" s="150"/>
      <c r="Q262" s="150"/>
      <c r="R262" s="150"/>
      <c r="S262" s="150"/>
      <c r="T262" s="150"/>
      <c r="U262" s="150"/>
      <c r="V262" s="150"/>
      <c r="W262" s="150"/>
      <c r="X262" s="150"/>
      <c r="Y262" s="150"/>
      <c r="Z262" s="150"/>
      <c r="AA262" s="150"/>
      <c r="AB262" s="150"/>
      <c r="AC262" s="150"/>
      <c r="AD262" s="150"/>
      <c r="AE262" s="150"/>
      <c r="AF262" s="150"/>
      <c r="AG262" s="150"/>
      <c r="AH262" s="150"/>
      <c r="AI262" s="150"/>
      <c r="AJ262" s="150"/>
      <c r="AK262" s="150"/>
    </row>
    <row r="263" spans="1:37" s="26" customFormat="1" ht="76.5" customHeight="1">
      <c r="A263" s="179" t="s">
        <v>1084</v>
      </c>
      <c r="B263" s="45" t="s">
        <v>618</v>
      </c>
      <c r="C263" s="45" t="s">
        <v>616</v>
      </c>
      <c r="D263" s="47" t="s">
        <v>2279</v>
      </c>
      <c r="E263" s="137" t="s">
        <v>1944</v>
      </c>
      <c r="F263" s="52" t="s">
        <v>2340</v>
      </c>
      <c r="G263" s="52" t="s">
        <v>3322</v>
      </c>
      <c r="H263" s="132" t="s">
        <v>1434</v>
      </c>
      <c r="I263" s="37" t="s">
        <v>2212</v>
      </c>
      <c r="J263" s="37" t="s">
        <v>1891</v>
      </c>
      <c r="K263" s="37" t="s">
        <v>1879</v>
      </c>
      <c r="L263" s="37" t="s">
        <v>1880</v>
      </c>
      <c r="M263" s="37" t="s">
        <v>314</v>
      </c>
      <c r="N263" s="37"/>
      <c r="O263" s="36">
        <f>COUNTIF(Table487[[#This Row],[CMMI Comprehensive Primary Care Plus (CPC+)
Version Date: CY 2021]:[CMS Medicare Hospital Compare
Version Date: January 2021]],"*yes*")</f>
        <v>2</v>
      </c>
      <c r="P263" s="150"/>
      <c r="Q263" s="150"/>
      <c r="R263" s="150"/>
      <c r="S263" s="150" t="s">
        <v>3927</v>
      </c>
      <c r="T263" s="150"/>
      <c r="U263" s="150"/>
      <c r="V263" s="150"/>
      <c r="W263" s="150" t="s">
        <v>1</v>
      </c>
      <c r="X263" s="150"/>
      <c r="Y263" s="150"/>
      <c r="Z263" s="150"/>
      <c r="AA263" s="150"/>
      <c r="AB263" s="150"/>
      <c r="AC263" s="150"/>
      <c r="AD263" s="150"/>
      <c r="AE263" s="150"/>
      <c r="AF263" s="150"/>
      <c r="AG263" s="150"/>
      <c r="AH263" s="150"/>
      <c r="AI263" s="150"/>
      <c r="AJ263" s="150"/>
      <c r="AK263" s="150"/>
    </row>
    <row r="264" spans="1:37" s="26" customFormat="1" ht="76.5" customHeight="1">
      <c r="A264" s="133" t="s">
        <v>1085</v>
      </c>
      <c r="B264" s="45" t="s">
        <v>808</v>
      </c>
      <c r="C264" s="45" t="s">
        <v>1049</v>
      </c>
      <c r="D264" s="47" t="s">
        <v>2279</v>
      </c>
      <c r="E264" s="137" t="s">
        <v>1935</v>
      </c>
      <c r="F264" s="52" t="s">
        <v>2481</v>
      </c>
      <c r="G264" s="52"/>
      <c r="H264" s="132" t="s">
        <v>809</v>
      </c>
      <c r="I264" s="37" t="s">
        <v>1875</v>
      </c>
      <c r="J264" s="37" t="s">
        <v>1891</v>
      </c>
      <c r="K264" s="37" t="s">
        <v>1873</v>
      </c>
      <c r="L264" s="37" t="s">
        <v>1880</v>
      </c>
      <c r="M264" s="37" t="s">
        <v>1746</v>
      </c>
      <c r="N264" s="37"/>
      <c r="O264" s="36">
        <f>COUNTIF(Table487[[#This Row],[CMMI Comprehensive Primary Care Plus (CPC+)
Version Date: CY 2021]:[CMS Medicare Hospital Compare
Version Date: January 2021]],"*yes*")</f>
        <v>0</v>
      </c>
      <c r="P264" s="150"/>
      <c r="Q264" s="150"/>
      <c r="R264" s="150"/>
      <c r="S264" s="150"/>
      <c r="T264" s="150"/>
      <c r="U264" s="150"/>
      <c r="V264" s="150"/>
      <c r="W264" s="150"/>
      <c r="X264" s="150"/>
      <c r="Y264" s="150"/>
      <c r="Z264" s="150"/>
      <c r="AA264" s="150"/>
      <c r="AB264" s="150"/>
      <c r="AC264" s="150"/>
      <c r="AD264" s="150"/>
      <c r="AE264" s="150"/>
      <c r="AF264" s="150"/>
      <c r="AG264" s="150"/>
      <c r="AH264" s="150"/>
      <c r="AI264" s="150"/>
      <c r="AJ264" s="150"/>
      <c r="AK264" s="150"/>
    </row>
    <row r="265" spans="1:37" s="26" customFormat="1" ht="76.5" customHeight="1">
      <c r="A265" s="111" t="s">
        <v>1086</v>
      </c>
      <c r="B265" s="45" t="s">
        <v>2830</v>
      </c>
      <c r="C265" s="45" t="s">
        <v>2831</v>
      </c>
      <c r="D265" s="45" t="s">
        <v>2271</v>
      </c>
      <c r="E265" s="137" t="s">
        <v>2832</v>
      </c>
      <c r="F265" s="52" t="s">
        <v>2833</v>
      </c>
      <c r="G265" s="52"/>
      <c r="H265" s="132" t="s">
        <v>2834</v>
      </c>
      <c r="I265" s="37" t="s">
        <v>1889</v>
      </c>
      <c r="J265" s="37" t="s">
        <v>1901</v>
      </c>
      <c r="K265" s="37" t="s">
        <v>1873</v>
      </c>
      <c r="L265" s="37" t="s">
        <v>2252</v>
      </c>
      <c r="M265" s="37" t="s">
        <v>5</v>
      </c>
      <c r="N265" s="37"/>
      <c r="O265" s="36">
        <f>COUNTIF(Table487[[#This Row],[CMMI Comprehensive Primary Care Plus (CPC+)
Version Date: CY 2021]:[CMS Medicare Hospital Compare
Version Date: January 2021]],"*yes*")</f>
        <v>1</v>
      </c>
      <c r="P265" s="150"/>
      <c r="Q265" s="150"/>
      <c r="R265" s="150"/>
      <c r="S265" s="150"/>
      <c r="T265" s="150"/>
      <c r="U265" s="150"/>
      <c r="V265" s="150"/>
      <c r="W265" s="150" t="s">
        <v>1</v>
      </c>
      <c r="X265" s="150"/>
      <c r="Y265" s="150"/>
      <c r="Z265" s="150"/>
      <c r="AA265" s="150"/>
      <c r="AB265" s="150"/>
      <c r="AC265" s="150"/>
      <c r="AD265" s="150"/>
      <c r="AE265" s="150"/>
      <c r="AF265" s="150"/>
      <c r="AG265" s="150"/>
      <c r="AH265" s="150"/>
      <c r="AI265" s="150"/>
      <c r="AJ265" s="150"/>
      <c r="AK265" s="150"/>
    </row>
    <row r="266" spans="1:37" s="26" customFormat="1" ht="76.5" customHeight="1">
      <c r="A266" s="179" t="s">
        <v>1087</v>
      </c>
      <c r="B266" s="45" t="s">
        <v>2341</v>
      </c>
      <c r="C266" s="45" t="s">
        <v>163</v>
      </c>
      <c r="D266" s="45" t="s">
        <v>2279</v>
      </c>
      <c r="E266" s="137" t="s">
        <v>1960</v>
      </c>
      <c r="F266" s="52"/>
      <c r="G266" s="52"/>
      <c r="H266" s="132" t="s">
        <v>2023</v>
      </c>
      <c r="I266" s="37" t="s">
        <v>1875</v>
      </c>
      <c r="J266" s="37" t="s">
        <v>1887</v>
      </c>
      <c r="K266" s="37" t="s">
        <v>1879</v>
      </c>
      <c r="L266" s="37" t="s">
        <v>1880</v>
      </c>
      <c r="M266" s="37" t="s">
        <v>1746</v>
      </c>
      <c r="N266" s="37" t="s">
        <v>1</v>
      </c>
      <c r="O266" s="36">
        <f>COUNTIF(Table487[[#This Row],[CMMI Comprehensive Primary Care Plus (CPC+)
Version Date: CY 2021]:[CMS Medicare Hospital Compare
Version Date: January 2021]],"*yes*")</f>
        <v>0</v>
      </c>
      <c r="P266" s="150"/>
      <c r="Q266" s="150"/>
      <c r="R266" s="150"/>
      <c r="S266" s="150"/>
      <c r="T266" s="150"/>
      <c r="U266" s="150"/>
      <c r="V266" s="150"/>
      <c r="W266" s="150"/>
      <c r="X266" s="150"/>
      <c r="Y266" s="150"/>
      <c r="Z266" s="150"/>
      <c r="AA266" s="150"/>
      <c r="AB266" s="150"/>
      <c r="AC266" s="150"/>
      <c r="AD266" s="150" t="s">
        <v>1</v>
      </c>
      <c r="AE266" s="150"/>
      <c r="AF266" s="150"/>
      <c r="AG266" s="150" t="s">
        <v>1824</v>
      </c>
      <c r="AH266" s="150"/>
      <c r="AI266" s="150"/>
      <c r="AJ266" s="150"/>
      <c r="AK266" s="150"/>
    </row>
    <row r="267" spans="1:37" s="26" customFormat="1" ht="76.5" customHeight="1">
      <c r="A267" s="133" t="s">
        <v>349</v>
      </c>
      <c r="B267" s="45" t="s">
        <v>287</v>
      </c>
      <c r="C267" s="45" t="s">
        <v>59</v>
      </c>
      <c r="D267" s="47" t="s">
        <v>2279</v>
      </c>
      <c r="E267" s="137" t="s">
        <v>1960</v>
      </c>
      <c r="F267" s="52" t="s">
        <v>2342</v>
      </c>
      <c r="G267" s="52"/>
      <c r="H267" s="132" t="s">
        <v>1435</v>
      </c>
      <c r="I267" s="37" t="s">
        <v>1889</v>
      </c>
      <c r="J267" s="37" t="s">
        <v>1888</v>
      </c>
      <c r="K267" s="37" t="s">
        <v>1873</v>
      </c>
      <c r="L267" s="37" t="s">
        <v>2250</v>
      </c>
      <c r="M267" s="37" t="s">
        <v>5</v>
      </c>
      <c r="N267" s="37" t="s">
        <v>1</v>
      </c>
      <c r="O267" s="36">
        <f>COUNTIF(Table487[[#This Row],[CMMI Comprehensive Primary Care Plus (CPC+)
Version Date: CY 2021]:[CMS Medicare Hospital Compare
Version Date: January 2021]],"*yes*")</f>
        <v>6</v>
      </c>
      <c r="P267" s="150"/>
      <c r="Q267" s="150" t="s">
        <v>3928</v>
      </c>
      <c r="R267" s="150" t="s">
        <v>3929</v>
      </c>
      <c r="S267" s="150"/>
      <c r="T267" s="150" t="s">
        <v>1</v>
      </c>
      <c r="U267" s="150"/>
      <c r="V267" s="150"/>
      <c r="W267" s="150" t="s">
        <v>1</v>
      </c>
      <c r="X267" s="150" t="s">
        <v>3890</v>
      </c>
      <c r="Y267" s="150"/>
      <c r="Z267" s="150" t="s">
        <v>3930</v>
      </c>
      <c r="AA267" s="150"/>
      <c r="AB267" s="150"/>
      <c r="AC267" s="150"/>
      <c r="AD267" s="150"/>
      <c r="AE267" s="150" t="s">
        <v>1</v>
      </c>
      <c r="AF267" s="150"/>
      <c r="AG267" s="150"/>
      <c r="AH267" s="150" t="s">
        <v>1</v>
      </c>
      <c r="AI267" s="150"/>
      <c r="AJ267" s="150"/>
      <c r="AK267" s="150"/>
    </row>
    <row r="268" spans="1:37" s="26" customFormat="1" ht="76.5" customHeight="1">
      <c r="A268" s="111" t="s">
        <v>1088</v>
      </c>
      <c r="B268" s="45" t="s">
        <v>1565</v>
      </c>
      <c r="C268" s="45" t="s">
        <v>164</v>
      </c>
      <c r="D268" s="47" t="s">
        <v>2279</v>
      </c>
      <c r="E268" s="137" t="s">
        <v>1960</v>
      </c>
      <c r="F268" s="52"/>
      <c r="G268" s="52"/>
      <c r="H268" s="132" t="s">
        <v>1436</v>
      </c>
      <c r="I268" s="37" t="s">
        <v>1875</v>
      </c>
      <c r="J268" s="37" t="s">
        <v>1884</v>
      </c>
      <c r="K268" s="37" t="s">
        <v>1873</v>
      </c>
      <c r="L268" s="37" t="s">
        <v>1880</v>
      </c>
      <c r="M268" s="37" t="s">
        <v>5</v>
      </c>
      <c r="N268" s="37"/>
      <c r="O268" s="36">
        <f>COUNTIF(Table487[[#This Row],[CMMI Comprehensive Primary Care Plus (CPC+)
Version Date: CY 2021]:[CMS Medicare Hospital Compare
Version Date: January 2021]],"*yes*")</f>
        <v>0</v>
      </c>
      <c r="P268" s="150"/>
      <c r="Q268" s="150"/>
      <c r="R268" s="150"/>
      <c r="S268" s="150"/>
      <c r="T268" s="150"/>
      <c r="U268" s="150"/>
      <c r="V268" s="150"/>
      <c r="W268" s="150"/>
      <c r="X268" s="150"/>
      <c r="Y268" s="150"/>
      <c r="Z268" s="150"/>
      <c r="AA268" s="150"/>
      <c r="AB268" s="150"/>
      <c r="AC268" s="150"/>
      <c r="AD268" s="150"/>
      <c r="AE268" s="150"/>
      <c r="AF268" s="150"/>
      <c r="AG268" s="150"/>
      <c r="AH268" s="150" t="s">
        <v>1</v>
      </c>
      <c r="AI268" s="150"/>
      <c r="AJ268" s="150"/>
      <c r="AK268" s="150"/>
    </row>
    <row r="269" spans="1:37" s="26" customFormat="1" ht="76.5" customHeight="1">
      <c r="A269" s="133" t="s">
        <v>1089</v>
      </c>
      <c r="B269" s="45" t="s">
        <v>2945</v>
      </c>
      <c r="C269" s="45" t="s">
        <v>2946</v>
      </c>
      <c r="D269" s="47" t="s">
        <v>2271</v>
      </c>
      <c r="E269" s="137" t="s">
        <v>2947</v>
      </c>
      <c r="F269" s="52"/>
      <c r="G269" s="52"/>
      <c r="H269" s="132" t="s">
        <v>2948</v>
      </c>
      <c r="I269" s="37" t="s">
        <v>2297</v>
      </c>
      <c r="J269" s="37" t="s">
        <v>1883</v>
      </c>
      <c r="K269" s="37" t="s">
        <v>1873</v>
      </c>
      <c r="L269" s="37" t="s">
        <v>2252</v>
      </c>
      <c r="M269" s="37" t="s">
        <v>1746</v>
      </c>
      <c r="N269" s="37"/>
      <c r="O269" s="36">
        <f>COUNTIF(Table487[[#This Row],[CMMI Comprehensive Primary Care Plus (CPC+)
Version Date: CY 2021]:[CMS Medicare Hospital Compare
Version Date: January 2021]],"*yes*")</f>
        <v>0</v>
      </c>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0"/>
      <c r="AK269" s="150"/>
    </row>
    <row r="270" spans="1:37" s="26" customFormat="1" ht="76.5" customHeight="1">
      <c r="A270" s="111" t="s">
        <v>1090</v>
      </c>
      <c r="B270" s="45" t="s">
        <v>2435</v>
      </c>
      <c r="C270" s="45" t="s">
        <v>3323</v>
      </c>
      <c r="D270" s="47" t="s">
        <v>2271</v>
      </c>
      <c r="E270" s="137" t="s">
        <v>619</v>
      </c>
      <c r="F270" s="52" t="s">
        <v>2436</v>
      </c>
      <c r="G270" s="52" t="s">
        <v>2437</v>
      </c>
      <c r="H270" s="132" t="s">
        <v>2014</v>
      </c>
      <c r="I270" s="37" t="s">
        <v>2297</v>
      </c>
      <c r="J270" s="37" t="s">
        <v>1901</v>
      </c>
      <c r="K270" s="37" t="s">
        <v>1873</v>
      </c>
      <c r="L270" s="37" t="s">
        <v>1880</v>
      </c>
      <c r="M270" s="37" t="s">
        <v>5</v>
      </c>
      <c r="N270" s="37" t="s">
        <v>1</v>
      </c>
      <c r="O270" s="36">
        <f>COUNTIF(Table487[[#This Row],[CMMI Comprehensive Primary Care Plus (CPC+)
Version Date: CY 2021]:[CMS Medicare Hospital Compare
Version Date: January 2021]],"*yes*")</f>
        <v>0</v>
      </c>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0"/>
      <c r="AK270" s="150"/>
    </row>
    <row r="271" spans="1:37" s="26" customFormat="1" ht="76.5" customHeight="1">
      <c r="A271" s="133" t="s">
        <v>1091</v>
      </c>
      <c r="B271" s="45" t="s">
        <v>2346</v>
      </c>
      <c r="C271" s="45" t="s">
        <v>577</v>
      </c>
      <c r="D271" s="45" t="s">
        <v>2279</v>
      </c>
      <c r="E271" s="137" t="s">
        <v>574</v>
      </c>
      <c r="F271" s="52"/>
      <c r="G271" s="52"/>
      <c r="H271" s="132" t="s">
        <v>2347</v>
      </c>
      <c r="I271" s="37" t="s">
        <v>1906</v>
      </c>
      <c r="J271" s="37" t="s">
        <v>1887</v>
      </c>
      <c r="K271" s="37" t="s">
        <v>1879</v>
      </c>
      <c r="L271" s="37" t="s">
        <v>1880</v>
      </c>
      <c r="M271" s="37" t="s">
        <v>5</v>
      </c>
      <c r="N271" s="37"/>
      <c r="O271" s="36">
        <f>COUNTIF(Table487[[#This Row],[CMMI Comprehensive Primary Care Plus (CPC+)
Version Date: CY 2021]:[CMS Medicare Hospital Compare
Version Date: January 2021]],"*yes*")</f>
        <v>0</v>
      </c>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0" t="s">
        <v>1827</v>
      </c>
      <c r="AK271" s="150" t="s">
        <v>1</v>
      </c>
    </row>
    <row r="272" spans="1:37" s="26" customFormat="1" ht="76.5" customHeight="1">
      <c r="A272" s="111" t="s">
        <v>1092</v>
      </c>
      <c r="B272" s="45" t="s">
        <v>2348</v>
      </c>
      <c r="C272" s="45" t="s">
        <v>272</v>
      </c>
      <c r="D272" s="47" t="s">
        <v>2271</v>
      </c>
      <c r="E272" s="137" t="s">
        <v>1639</v>
      </c>
      <c r="F272" s="52"/>
      <c r="G272" s="52"/>
      <c r="H272" s="132" t="s">
        <v>2024</v>
      </c>
      <c r="I272" s="37" t="s">
        <v>1889</v>
      </c>
      <c r="J272" s="37" t="s">
        <v>1878</v>
      </c>
      <c r="K272" s="37" t="s">
        <v>1873</v>
      </c>
      <c r="L272" s="37" t="s">
        <v>1880</v>
      </c>
      <c r="M272" s="37" t="s">
        <v>1746</v>
      </c>
      <c r="N272" s="37" t="s">
        <v>1</v>
      </c>
      <c r="O272" s="36">
        <f>COUNTIF(Table487[[#This Row],[CMMI Comprehensive Primary Care Plus (CPC+)
Version Date: CY 2021]:[CMS Medicare Hospital Compare
Version Date: January 2021]],"*yes*")</f>
        <v>0</v>
      </c>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0"/>
      <c r="AK272" s="150"/>
    </row>
    <row r="273" spans="1:37" s="26" customFormat="1" ht="76.5" customHeight="1">
      <c r="A273" s="111" t="s">
        <v>1093</v>
      </c>
      <c r="B273" s="45" t="s">
        <v>2349</v>
      </c>
      <c r="C273" s="45" t="s">
        <v>273</v>
      </c>
      <c r="D273" s="45" t="s">
        <v>2279</v>
      </c>
      <c r="E273" s="137" t="s">
        <v>229</v>
      </c>
      <c r="F273" s="52"/>
      <c r="G273" s="52"/>
      <c r="H273" s="132" t="s">
        <v>1437</v>
      </c>
      <c r="I273" s="37" t="s">
        <v>1889</v>
      </c>
      <c r="J273" s="37" t="s">
        <v>1890</v>
      </c>
      <c r="K273" s="37" t="s">
        <v>1873</v>
      </c>
      <c r="L273" s="37" t="s">
        <v>1916</v>
      </c>
      <c r="M273" s="37" t="s">
        <v>314</v>
      </c>
      <c r="N273" s="37" t="s">
        <v>1</v>
      </c>
      <c r="O273" s="36">
        <f>COUNTIF(Table487[[#This Row],[CMMI Comprehensive Primary Care Plus (CPC+)
Version Date: CY 2021]:[CMS Medicare Hospital Compare
Version Date: January 2021]],"*yes*")</f>
        <v>1</v>
      </c>
      <c r="P273" s="150"/>
      <c r="Q273" s="150"/>
      <c r="R273" s="150"/>
      <c r="S273" s="150"/>
      <c r="T273" s="150"/>
      <c r="U273" s="150"/>
      <c r="V273" s="150"/>
      <c r="W273" s="150"/>
      <c r="X273" s="150"/>
      <c r="Y273" s="150"/>
      <c r="Z273" s="150" t="s">
        <v>1</v>
      </c>
      <c r="AA273" s="150" t="s">
        <v>3931</v>
      </c>
      <c r="AB273" s="150"/>
      <c r="AC273" s="150"/>
      <c r="AD273" s="150"/>
      <c r="AE273" s="150"/>
      <c r="AF273" s="150"/>
      <c r="AG273" s="150"/>
      <c r="AH273" s="150"/>
      <c r="AI273" s="150"/>
      <c r="AJ273" s="150"/>
      <c r="AK273" s="150"/>
    </row>
    <row r="274" spans="1:37" s="26" customFormat="1" ht="76.5" customHeight="1">
      <c r="A274" s="133" t="s">
        <v>1094</v>
      </c>
      <c r="B274" s="45" t="s">
        <v>2350</v>
      </c>
      <c r="C274" s="45" t="s">
        <v>274</v>
      </c>
      <c r="D274" s="46" t="s">
        <v>2279</v>
      </c>
      <c r="E274" s="137" t="s">
        <v>229</v>
      </c>
      <c r="F274" s="52"/>
      <c r="G274" s="52"/>
      <c r="H274" s="132" t="s">
        <v>1438</v>
      </c>
      <c r="I274" s="37" t="s">
        <v>1889</v>
      </c>
      <c r="J274" s="37" t="s">
        <v>1890</v>
      </c>
      <c r="K274" s="37" t="s">
        <v>1873</v>
      </c>
      <c r="L274" s="37" t="s">
        <v>1916</v>
      </c>
      <c r="M274" s="37" t="s">
        <v>314</v>
      </c>
      <c r="N274" s="37"/>
      <c r="O274" s="36">
        <f>COUNTIF(Table487[[#This Row],[CMMI Comprehensive Primary Care Plus (CPC+)
Version Date: CY 2021]:[CMS Medicare Hospital Compare
Version Date: January 2021]],"*yes*")</f>
        <v>1</v>
      </c>
      <c r="P274" s="162"/>
      <c r="Q274" s="150"/>
      <c r="R274" s="150"/>
      <c r="S274" s="150"/>
      <c r="T274" s="150"/>
      <c r="U274" s="150"/>
      <c r="V274" s="150"/>
      <c r="W274" s="150"/>
      <c r="X274" s="150"/>
      <c r="Y274" s="150"/>
      <c r="Z274" s="150" t="s">
        <v>1</v>
      </c>
      <c r="AA274" s="150" t="s">
        <v>3932</v>
      </c>
      <c r="AB274" s="150"/>
      <c r="AC274" s="150"/>
      <c r="AD274" s="150"/>
      <c r="AE274" s="150"/>
      <c r="AF274" s="150"/>
      <c r="AG274" s="150"/>
      <c r="AH274" s="150"/>
      <c r="AI274" s="150"/>
      <c r="AJ274" s="150"/>
      <c r="AK274" s="150"/>
    </row>
    <row r="275" spans="1:37" s="26" customFormat="1" ht="76.5" customHeight="1">
      <c r="A275" s="111" t="s">
        <v>1095</v>
      </c>
      <c r="B275" s="45" t="s">
        <v>881</v>
      </c>
      <c r="C275" s="45" t="s">
        <v>1651</v>
      </c>
      <c r="D275" s="46" t="s">
        <v>2279</v>
      </c>
      <c r="E275" s="137" t="s">
        <v>1941</v>
      </c>
      <c r="F275" s="52" t="s">
        <v>2520</v>
      </c>
      <c r="G275" s="52"/>
      <c r="H275" s="132" t="s">
        <v>882</v>
      </c>
      <c r="I275" s="37" t="s">
        <v>1875</v>
      </c>
      <c r="J275" s="37" t="s">
        <v>1878</v>
      </c>
      <c r="K275" s="37" t="s">
        <v>1873</v>
      </c>
      <c r="L275" s="37" t="s">
        <v>1880</v>
      </c>
      <c r="M275" s="37" t="s">
        <v>314</v>
      </c>
      <c r="N275" s="37" t="s">
        <v>1</v>
      </c>
      <c r="O275" s="36">
        <f>COUNTIF(Table487[[#This Row],[CMMI Comprehensive Primary Care Plus (CPC+)
Version Date: CY 2021]:[CMS Medicare Hospital Compare
Version Date: January 2021]],"*yes*")</f>
        <v>1</v>
      </c>
      <c r="P275" s="163"/>
      <c r="Q275" s="164"/>
      <c r="R275" s="150"/>
      <c r="S275" s="150"/>
      <c r="T275" s="150"/>
      <c r="U275" s="150"/>
      <c r="V275" s="150"/>
      <c r="W275" s="150" t="s">
        <v>1</v>
      </c>
      <c r="X275" s="150"/>
      <c r="Y275" s="150"/>
      <c r="Z275" s="150"/>
      <c r="AA275" s="150"/>
      <c r="AB275" s="150"/>
      <c r="AC275" s="150"/>
      <c r="AD275" s="150"/>
      <c r="AE275" s="150"/>
      <c r="AF275" s="150"/>
      <c r="AG275" s="150"/>
      <c r="AH275" s="150"/>
      <c r="AI275" s="150"/>
      <c r="AJ275" s="150"/>
      <c r="AK275" s="150"/>
    </row>
    <row r="276" spans="1:37" s="26" customFormat="1" ht="76.5" customHeight="1">
      <c r="A276" s="133" t="s">
        <v>1096</v>
      </c>
      <c r="B276" s="45" t="s">
        <v>894</v>
      </c>
      <c r="C276" s="45" t="s">
        <v>3324</v>
      </c>
      <c r="D276" s="46" t="s">
        <v>2271</v>
      </c>
      <c r="E276" s="137" t="s">
        <v>1671</v>
      </c>
      <c r="F276" s="52" t="s">
        <v>2539</v>
      </c>
      <c r="G276" s="52"/>
      <c r="H276" s="132" t="s">
        <v>895</v>
      </c>
      <c r="I276" s="141" t="s">
        <v>1875</v>
      </c>
      <c r="J276" s="37" t="s">
        <v>1883</v>
      </c>
      <c r="K276" s="37" t="s">
        <v>1873</v>
      </c>
      <c r="L276" s="37" t="s">
        <v>1916</v>
      </c>
      <c r="M276" s="37" t="s">
        <v>1746</v>
      </c>
      <c r="N276" s="37" t="s">
        <v>1</v>
      </c>
      <c r="O276" s="36">
        <f>COUNTIF(Table487[[#This Row],[CMMI Comprehensive Primary Care Plus (CPC+)
Version Date: CY 2021]:[CMS Medicare Hospital Compare
Version Date: January 2021]],"*yes*")</f>
        <v>1</v>
      </c>
      <c r="P276" s="150"/>
      <c r="Q276" s="150"/>
      <c r="R276" s="162"/>
      <c r="S276" s="150"/>
      <c r="T276" s="150"/>
      <c r="U276" s="150"/>
      <c r="V276" s="150"/>
      <c r="W276" s="150" t="s">
        <v>1</v>
      </c>
      <c r="X276" s="150"/>
      <c r="Y276" s="150"/>
      <c r="Z276" s="150"/>
      <c r="AA276" s="150"/>
      <c r="AB276" s="150"/>
      <c r="AC276" s="150"/>
      <c r="AD276" s="150"/>
      <c r="AE276" s="150"/>
      <c r="AF276" s="150"/>
      <c r="AG276" s="150"/>
      <c r="AH276" s="150"/>
      <c r="AI276" s="150"/>
      <c r="AJ276" s="150"/>
      <c r="AK276" s="150"/>
    </row>
    <row r="277" spans="1:37" s="26" customFormat="1" ht="76.5" customHeight="1">
      <c r="A277" s="179" t="s">
        <v>1097</v>
      </c>
      <c r="B277" s="45" t="s">
        <v>2243</v>
      </c>
      <c r="C277" s="45" t="s">
        <v>51</v>
      </c>
      <c r="D277" s="45" t="s">
        <v>2271</v>
      </c>
      <c r="E277" s="137" t="s">
        <v>1944</v>
      </c>
      <c r="F277" s="52"/>
      <c r="G277" s="52"/>
      <c r="H277" s="132" t="s">
        <v>2025</v>
      </c>
      <c r="I277" s="141" t="s">
        <v>1889</v>
      </c>
      <c r="J277" s="37" t="s">
        <v>97</v>
      </c>
      <c r="K277" s="37" t="s">
        <v>1873</v>
      </c>
      <c r="L277" s="37" t="s">
        <v>1916</v>
      </c>
      <c r="M277" s="37" t="s">
        <v>314</v>
      </c>
      <c r="N277" s="37"/>
      <c r="O277" s="36">
        <f>COUNTIF(Table487[[#This Row],[CMMI Comprehensive Primary Care Plus (CPC+)
Version Date: CY 2021]:[CMS Medicare Hospital Compare
Version Date: January 2021]],"*yes*")</f>
        <v>1</v>
      </c>
      <c r="P277" s="150"/>
      <c r="Q277" s="150"/>
      <c r="R277" s="150"/>
      <c r="S277" s="150"/>
      <c r="T277" s="150"/>
      <c r="U277" s="150"/>
      <c r="V277" s="150"/>
      <c r="W277" s="150"/>
      <c r="X277" s="150"/>
      <c r="Y277" s="150"/>
      <c r="Z277" s="150" t="s">
        <v>3933</v>
      </c>
      <c r="AA277" s="150"/>
      <c r="AB277" s="150"/>
      <c r="AC277" s="150"/>
      <c r="AD277" s="150"/>
      <c r="AE277" s="150"/>
      <c r="AF277" s="150"/>
      <c r="AG277" s="150" t="s">
        <v>1827</v>
      </c>
      <c r="AH277" s="150"/>
      <c r="AI277" s="150"/>
      <c r="AJ277" s="150"/>
      <c r="AK277" s="150"/>
    </row>
    <row r="278" spans="1:37" s="26" customFormat="1" ht="76.5" customHeight="1">
      <c r="A278" s="179" t="s">
        <v>350</v>
      </c>
      <c r="B278" s="45" t="s">
        <v>74</v>
      </c>
      <c r="C278" s="45" t="s">
        <v>2260</v>
      </c>
      <c r="D278" s="46" t="s">
        <v>2271</v>
      </c>
      <c r="E278" s="137" t="s">
        <v>1944</v>
      </c>
      <c r="F278" s="48"/>
      <c r="G278" s="48"/>
      <c r="H278" s="132" t="s">
        <v>3092</v>
      </c>
      <c r="I278" s="141" t="s">
        <v>1889</v>
      </c>
      <c r="J278" s="37" t="s">
        <v>97</v>
      </c>
      <c r="K278" s="37" t="s">
        <v>1873</v>
      </c>
      <c r="L278" s="37" t="s">
        <v>1916</v>
      </c>
      <c r="M278" s="37" t="s">
        <v>314</v>
      </c>
      <c r="N278" s="37"/>
      <c r="O278" s="36">
        <f>COUNTIF(Table487[[#This Row],[CMMI Comprehensive Primary Care Plus (CPC+)
Version Date: CY 2021]:[CMS Medicare Hospital Compare
Version Date: January 2021]],"*yes*")</f>
        <v>1</v>
      </c>
      <c r="P278" s="150"/>
      <c r="Q278" s="150"/>
      <c r="R278" s="150"/>
      <c r="S278" s="150"/>
      <c r="T278" s="150"/>
      <c r="U278" s="150"/>
      <c r="V278" s="150"/>
      <c r="W278" s="150"/>
      <c r="X278" s="150"/>
      <c r="Y278" s="150"/>
      <c r="Z278" s="150" t="s">
        <v>3934</v>
      </c>
      <c r="AA278" s="150"/>
      <c r="AB278" s="150"/>
      <c r="AC278" s="150"/>
      <c r="AD278" s="150"/>
      <c r="AE278" s="150"/>
      <c r="AF278" s="150"/>
      <c r="AG278" s="150" t="s">
        <v>1827</v>
      </c>
      <c r="AH278" s="150"/>
      <c r="AI278" s="150"/>
      <c r="AJ278" s="150"/>
      <c r="AK278" s="150"/>
    </row>
    <row r="279" spans="1:37" s="26" customFormat="1" ht="76.5" customHeight="1">
      <c r="A279" s="111" t="s">
        <v>1098</v>
      </c>
      <c r="B279" s="45" t="s">
        <v>810</v>
      </c>
      <c r="C279" s="45" t="s">
        <v>1050</v>
      </c>
      <c r="D279" s="45" t="s">
        <v>2271</v>
      </c>
      <c r="E279" s="137" t="s">
        <v>1671</v>
      </c>
      <c r="F279" s="52" t="s">
        <v>2479</v>
      </c>
      <c r="G279" s="52"/>
      <c r="H279" s="132" t="s">
        <v>1794</v>
      </c>
      <c r="I279" s="37" t="s">
        <v>1875</v>
      </c>
      <c r="J279" s="37" t="s">
        <v>1883</v>
      </c>
      <c r="K279" s="37" t="s">
        <v>1892</v>
      </c>
      <c r="L279" s="37" t="s">
        <v>1916</v>
      </c>
      <c r="M279" s="37" t="s">
        <v>1746</v>
      </c>
      <c r="N279" s="37" t="s">
        <v>1</v>
      </c>
      <c r="O279" s="36">
        <f>COUNTIF(Table487[[#This Row],[CMMI Comprehensive Primary Care Plus (CPC+)
Version Date: CY 2021]:[CMS Medicare Hospital Compare
Version Date: January 2021]],"*yes*")</f>
        <v>1</v>
      </c>
      <c r="P279" s="165"/>
      <c r="Q279" s="166"/>
      <c r="R279" s="167"/>
      <c r="S279" s="150"/>
      <c r="T279" s="150"/>
      <c r="U279" s="150"/>
      <c r="V279" s="150"/>
      <c r="W279" s="150" t="s">
        <v>1</v>
      </c>
      <c r="X279" s="164"/>
      <c r="Y279" s="150"/>
      <c r="Z279" s="150"/>
      <c r="AA279" s="150"/>
      <c r="AB279" s="150"/>
      <c r="AC279" s="150"/>
      <c r="AD279" s="150"/>
      <c r="AE279" s="150"/>
      <c r="AF279" s="150"/>
      <c r="AG279" s="150"/>
      <c r="AH279" s="150"/>
      <c r="AI279" s="150"/>
      <c r="AJ279" s="150"/>
      <c r="AK279" s="150"/>
    </row>
    <row r="280" spans="1:37" s="26" customFormat="1" ht="76.5" customHeight="1">
      <c r="A280" s="133" t="s">
        <v>1099</v>
      </c>
      <c r="B280" s="45" t="s">
        <v>1591</v>
      </c>
      <c r="C280" s="45" t="s">
        <v>1051</v>
      </c>
      <c r="D280" s="46" t="s">
        <v>2271</v>
      </c>
      <c r="E280" s="137" t="s">
        <v>1684</v>
      </c>
      <c r="F280" s="52" t="s">
        <v>2526</v>
      </c>
      <c r="G280" s="52"/>
      <c r="H280" s="132" t="s">
        <v>811</v>
      </c>
      <c r="I280" s="143" t="s">
        <v>1889</v>
      </c>
      <c r="J280" s="37" t="s">
        <v>1893</v>
      </c>
      <c r="K280" s="37" t="s">
        <v>1873</v>
      </c>
      <c r="L280" s="37" t="s">
        <v>2252</v>
      </c>
      <c r="M280" s="183" t="s">
        <v>1746</v>
      </c>
      <c r="N280" s="183" t="s">
        <v>1</v>
      </c>
      <c r="O280" s="36">
        <f>COUNTIF(Table487[[#This Row],[CMMI Comprehensive Primary Care Plus (CPC+)
Version Date: CY 2021]:[CMS Medicare Hospital Compare
Version Date: January 2021]],"*yes*")</f>
        <v>1</v>
      </c>
      <c r="P280" s="168"/>
      <c r="Q280" s="169"/>
      <c r="R280" s="169"/>
      <c r="S280" s="150"/>
      <c r="T280" s="150"/>
      <c r="U280" s="150"/>
      <c r="V280" s="150"/>
      <c r="W280" s="150" t="s">
        <v>1</v>
      </c>
      <c r="X280" s="150"/>
      <c r="Y280" s="150"/>
      <c r="Z280" s="150"/>
      <c r="AA280" s="150"/>
      <c r="AB280" s="150"/>
      <c r="AC280" s="150"/>
      <c r="AD280" s="150"/>
      <c r="AE280" s="150"/>
      <c r="AF280" s="150"/>
      <c r="AG280" s="150"/>
      <c r="AH280" s="150"/>
      <c r="AI280" s="150"/>
      <c r="AJ280" s="150"/>
      <c r="AK280" s="150"/>
    </row>
    <row r="281" spans="1:37" s="26" customFormat="1" ht="76.5" customHeight="1">
      <c r="A281" s="111" t="s">
        <v>1100</v>
      </c>
      <c r="B281" s="45" t="s">
        <v>812</v>
      </c>
      <c r="C281" s="45" t="s">
        <v>1052</v>
      </c>
      <c r="D281" s="47" t="s">
        <v>2271</v>
      </c>
      <c r="E281" s="137" t="s">
        <v>1684</v>
      </c>
      <c r="F281" s="52" t="s">
        <v>2527</v>
      </c>
      <c r="G281" s="52"/>
      <c r="H281" s="132" t="s">
        <v>813</v>
      </c>
      <c r="I281" s="37" t="s">
        <v>1889</v>
      </c>
      <c r="J281" s="37" t="s">
        <v>1893</v>
      </c>
      <c r="K281" s="37" t="s">
        <v>1873</v>
      </c>
      <c r="L281" s="37" t="s">
        <v>2252</v>
      </c>
      <c r="M281" s="37" t="s">
        <v>1746</v>
      </c>
      <c r="N281" s="37" t="s">
        <v>1</v>
      </c>
      <c r="O281" s="36">
        <f>COUNTIF(Table487[[#This Row],[CMMI Comprehensive Primary Care Plus (CPC+)
Version Date: CY 2021]:[CMS Medicare Hospital Compare
Version Date: January 2021]],"*yes*")</f>
        <v>0</v>
      </c>
      <c r="P281" s="169"/>
      <c r="Q281" s="150"/>
      <c r="R281" s="150"/>
      <c r="S281" s="150"/>
      <c r="T281" s="150"/>
      <c r="U281" s="150"/>
      <c r="V281" s="150"/>
      <c r="W281" s="150"/>
      <c r="X281" s="150"/>
      <c r="Y281" s="150"/>
      <c r="Z281" s="150"/>
      <c r="AA281" s="150"/>
      <c r="AB281" s="150"/>
      <c r="AC281" s="150"/>
      <c r="AD281" s="150"/>
      <c r="AE281" s="150"/>
      <c r="AF281" s="150"/>
      <c r="AG281" s="150"/>
      <c r="AH281" s="150"/>
      <c r="AI281" s="150"/>
      <c r="AJ281" s="150"/>
      <c r="AK281" s="150"/>
    </row>
    <row r="282" spans="1:37" s="26" customFormat="1" ht="76.5" customHeight="1">
      <c r="A282" s="133" t="s">
        <v>1101</v>
      </c>
      <c r="B282" s="45" t="s">
        <v>814</v>
      </c>
      <c r="C282" s="45" t="s">
        <v>1053</v>
      </c>
      <c r="D282" s="47" t="s">
        <v>2279</v>
      </c>
      <c r="E282" s="137" t="s">
        <v>1936</v>
      </c>
      <c r="F282" s="52" t="s">
        <v>2468</v>
      </c>
      <c r="G282" s="52"/>
      <c r="H282" s="132" t="s">
        <v>815</v>
      </c>
      <c r="I282" s="37" t="s">
        <v>2212</v>
      </c>
      <c r="J282" s="37" t="s">
        <v>1902</v>
      </c>
      <c r="K282" s="37" t="s">
        <v>1873</v>
      </c>
      <c r="L282" s="37" t="s">
        <v>2250</v>
      </c>
      <c r="M282" s="37" t="s">
        <v>1746</v>
      </c>
      <c r="N282" s="37"/>
      <c r="O282" s="36">
        <f>COUNTIF(Table487[[#This Row],[CMMI Comprehensive Primary Care Plus (CPC+)
Version Date: CY 2021]:[CMS Medicare Hospital Compare
Version Date: January 2021]],"*yes*")</f>
        <v>0</v>
      </c>
      <c r="P282" s="150"/>
      <c r="Q282" s="150"/>
      <c r="R282" s="150"/>
      <c r="S282" s="150"/>
      <c r="T282" s="150"/>
      <c r="U282" s="150"/>
      <c r="V282" s="150"/>
      <c r="W282" s="150"/>
      <c r="X282" s="150"/>
      <c r="Y282" s="150"/>
      <c r="Z282" s="150"/>
      <c r="AA282" s="150"/>
      <c r="AB282" s="150"/>
      <c r="AC282" s="150"/>
      <c r="AD282" s="150"/>
      <c r="AE282" s="150"/>
      <c r="AF282" s="150"/>
      <c r="AG282" s="150"/>
      <c r="AH282" s="150"/>
      <c r="AI282" s="150" t="s">
        <v>1</v>
      </c>
      <c r="AJ282" s="150"/>
      <c r="AK282" s="150"/>
    </row>
    <row r="283" spans="1:37" s="26" customFormat="1" ht="76.5" customHeight="1">
      <c r="A283" s="111" t="s">
        <v>1102</v>
      </c>
      <c r="B283" s="45" t="s">
        <v>816</v>
      </c>
      <c r="C283" s="45" t="s">
        <v>1054</v>
      </c>
      <c r="D283" s="47" t="s">
        <v>2279</v>
      </c>
      <c r="E283" s="137" t="s">
        <v>1936</v>
      </c>
      <c r="F283" s="52" t="s">
        <v>2469</v>
      </c>
      <c r="G283" s="52"/>
      <c r="H283" s="132" t="s">
        <v>817</v>
      </c>
      <c r="I283" s="37" t="s">
        <v>1871</v>
      </c>
      <c r="J283" s="37" t="s">
        <v>1902</v>
      </c>
      <c r="K283" s="37" t="s">
        <v>1873</v>
      </c>
      <c r="L283" s="37" t="s">
        <v>2250</v>
      </c>
      <c r="M283" s="37" t="s">
        <v>1746</v>
      </c>
      <c r="N283" s="37"/>
      <c r="O283" s="36">
        <f>COUNTIF(Table487[[#This Row],[CMMI Comprehensive Primary Care Plus (CPC+)
Version Date: CY 2021]:[CMS Medicare Hospital Compare
Version Date: January 2021]],"*yes*")</f>
        <v>1</v>
      </c>
      <c r="P283" s="150"/>
      <c r="Q283" s="150"/>
      <c r="R283" s="150"/>
      <c r="S283" s="150"/>
      <c r="T283" s="150"/>
      <c r="U283" s="150"/>
      <c r="V283" s="150"/>
      <c r="W283" s="150" t="s">
        <v>1</v>
      </c>
      <c r="X283" s="150"/>
      <c r="Y283" s="150"/>
      <c r="Z283" s="150"/>
      <c r="AA283" s="150"/>
      <c r="AB283" s="150"/>
      <c r="AC283" s="150"/>
      <c r="AD283" s="150"/>
      <c r="AE283" s="150"/>
      <c r="AF283" s="150"/>
      <c r="AG283" s="150"/>
      <c r="AH283" s="150"/>
      <c r="AI283" s="150"/>
      <c r="AJ283" s="150"/>
      <c r="AK283" s="150"/>
    </row>
    <row r="284" spans="1:37" s="26" customFormat="1" ht="76.5" customHeight="1">
      <c r="A284" s="133" t="s">
        <v>1103</v>
      </c>
      <c r="B284" s="45" t="s">
        <v>3325</v>
      </c>
      <c r="C284" s="45" t="s">
        <v>3326</v>
      </c>
      <c r="D284" s="47" t="s">
        <v>2279</v>
      </c>
      <c r="E284" s="137" t="s">
        <v>1936</v>
      </c>
      <c r="F284" s="52"/>
      <c r="G284" s="52"/>
      <c r="H284" s="132" t="s">
        <v>3327</v>
      </c>
      <c r="I284" s="37" t="s">
        <v>1871</v>
      </c>
      <c r="J284" s="37" t="s">
        <v>1890</v>
      </c>
      <c r="K284" s="37" t="s">
        <v>1873</v>
      </c>
      <c r="L284" s="37" t="s">
        <v>1874</v>
      </c>
      <c r="M284" s="37" t="s">
        <v>314</v>
      </c>
      <c r="N284" s="37"/>
      <c r="O284" s="36">
        <f>COUNTIF(Table487[[#This Row],[CMMI Comprehensive Primary Care Plus (CPC+)
Version Date: CY 2021]:[CMS Medicare Hospital Compare
Version Date: January 2021]],"*yes*")</f>
        <v>0</v>
      </c>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0"/>
      <c r="AK284" s="150"/>
    </row>
    <row r="285" spans="1:37" s="26" customFormat="1" ht="76.5" customHeight="1">
      <c r="A285" s="111" t="s">
        <v>1104</v>
      </c>
      <c r="B285" s="45" t="s">
        <v>3328</v>
      </c>
      <c r="C285" s="45" t="s">
        <v>3329</v>
      </c>
      <c r="D285" s="45" t="s">
        <v>2279</v>
      </c>
      <c r="E285" s="137" t="s">
        <v>1936</v>
      </c>
      <c r="F285" s="52"/>
      <c r="G285" s="52"/>
      <c r="H285" s="132" t="s">
        <v>3330</v>
      </c>
      <c r="I285" s="37" t="s">
        <v>1871</v>
      </c>
      <c r="J285" s="37" t="s">
        <v>1890</v>
      </c>
      <c r="K285" s="37" t="s">
        <v>1873</v>
      </c>
      <c r="L285" s="37" t="s">
        <v>1874</v>
      </c>
      <c r="M285" s="37" t="s">
        <v>314</v>
      </c>
      <c r="N285" s="37"/>
      <c r="O285" s="36">
        <f>COUNTIF(Table487[[#This Row],[CMMI Comprehensive Primary Care Plus (CPC+)
Version Date: CY 2021]:[CMS Medicare Hospital Compare
Version Date: January 2021]],"*yes*")</f>
        <v>0</v>
      </c>
      <c r="P285" s="150"/>
      <c r="Q285" s="150"/>
      <c r="R285" s="150"/>
      <c r="S285" s="150"/>
      <c r="T285" s="150"/>
      <c r="U285" s="150"/>
      <c r="V285" s="150"/>
      <c r="W285" s="150"/>
      <c r="X285" s="150"/>
      <c r="Y285" s="150"/>
      <c r="Z285" s="150"/>
      <c r="AA285" s="150"/>
      <c r="AB285" s="150"/>
      <c r="AC285" s="150"/>
      <c r="AD285" s="150"/>
      <c r="AE285" s="150"/>
      <c r="AF285" s="150"/>
      <c r="AG285" s="150"/>
      <c r="AH285" s="150"/>
      <c r="AI285" s="150"/>
      <c r="AJ285" s="150"/>
      <c r="AK285" s="150"/>
    </row>
    <row r="286" spans="1:37" s="26" customFormat="1" ht="76.5" customHeight="1">
      <c r="A286" s="133" t="s">
        <v>1105</v>
      </c>
      <c r="B286" s="45" t="s">
        <v>3034</v>
      </c>
      <c r="C286" s="45" t="s">
        <v>97</v>
      </c>
      <c r="D286" s="45" t="s">
        <v>97</v>
      </c>
      <c r="E286" s="137" t="s">
        <v>3035</v>
      </c>
      <c r="F286" s="48"/>
      <c r="G286" s="48"/>
      <c r="H286" s="132" t="s">
        <v>3036</v>
      </c>
      <c r="I286" s="37" t="s">
        <v>2297</v>
      </c>
      <c r="J286" s="37" t="s">
        <v>1881</v>
      </c>
      <c r="K286" s="37" t="s">
        <v>1879</v>
      </c>
      <c r="L286" s="37" t="s">
        <v>2251</v>
      </c>
      <c r="M286" s="37" t="s">
        <v>6</v>
      </c>
      <c r="N286" s="37"/>
      <c r="O286" s="36">
        <f>COUNTIF(Table487[[#This Row],[CMMI Comprehensive Primary Care Plus (CPC+)
Version Date: CY 2021]:[CMS Medicare Hospital Compare
Version Date: January 2021]],"*yes*")</f>
        <v>0</v>
      </c>
      <c r="P286" s="150"/>
      <c r="Q286" s="150"/>
      <c r="R286" s="150"/>
      <c r="S286" s="150"/>
      <c r="T286" s="37"/>
      <c r="U286" s="150"/>
      <c r="V286" s="150"/>
      <c r="W286" s="150"/>
      <c r="X286" s="150"/>
      <c r="Y286" s="150"/>
      <c r="Z286" s="150"/>
      <c r="AA286" s="150"/>
      <c r="AB286" s="37"/>
      <c r="AC286" s="150"/>
      <c r="AD286" s="150"/>
      <c r="AE286" s="37"/>
      <c r="AF286" s="150"/>
      <c r="AG286" s="150"/>
      <c r="AH286" s="37" t="s">
        <v>1</v>
      </c>
      <c r="AI286" s="150"/>
      <c r="AJ286" s="150"/>
      <c r="AK286" s="150"/>
    </row>
    <row r="287" spans="1:37" s="26" customFormat="1" ht="76.5" customHeight="1">
      <c r="A287" s="111" t="s">
        <v>1106</v>
      </c>
      <c r="B287" s="45" t="s">
        <v>2900</v>
      </c>
      <c r="C287" s="45" t="s">
        <v>2901</v>
      </c>
      <c r="D287" s="45" t="s">
        <v>2279</v>
      </c>
      <c r="E287" s="137" t="s">
        <v>1936</v>
      </c>
      <c r="F287" s="52" t="s">
        <v>2902</v>
      </c>
      <c r="G287" s="52"/>
      <c r="H287" s="132" t="s">
        <v>2903</v>
      </c>
      <c r="I287" s="37" t="s">
        <v>1871</v>
      </c>
      <c r="J287" s="37" t="s">
        <v>1890</v>
      </c>
      <c r="K287" s="37" t="s">
        <v>1873</v>
      </c>
      <c r="L287" s="37" t="s">
        <v>1874</v>
      </c>
      <c r="M287" s="37" t="s">
        <v>314</v>
      </c>
      <c r="N287" s="37"/>
      <c r="O287" s="36">
        <f>COUNTIF(Table487[[#This Row],[CMMI Comprehensive Primary Care Plus (CPC+)
Version Date: CY 2021]:[CMS Medicare Hospital Compare
Version Date: January 2021]],"*yes*")</f>
        <v>1</v>
      </c>
      <c r="P287" s="150"/>
      <c r="Q287" s="150"/>
      <c r="R287" s="150"/>
      <c r="S287" s="150"/>
      <c r="T287" s="150"/>
      <c r="U287" s="150"/>
      <c r="V287" s="150"/>
      <c r="W287" s="150" t="s">
        <v>1</v>
      </c>
      <c r="X287" s="150"/>
      <c r="Y287" s="150"/>
      <c r="Z287" s="150"/>
      <c r="AA287" s="150"/>
      <c r="AB287" s="150"/>
      <c r="AC287" s="150"/>
      <c r="AD287" s="150"/>
      <c r="AE287" s="150"/>
      <c r="AF287" s="150"/>
      <c r="AG287" s="150"/>
      <c r="AH287" s="150"/>
      <c r="AI287" s="150"/>
      <c r="AJ287" s="150"/>
      <c r="AK287" s="150"/>
    </row>
    <row r="288" spans="1:37" s="26" customFormat="1" ht="76.5" customHeight="1">
      <c r="A288" s="133" t="s">
        <v>1107</v>
      </c>
      <c r="B288" s="45" t="s">
        <v>2566</v>
      </c>
      <c r="C288" s="45" t="s">
        <v>1055</v>
      </c>
      <c r="D288" s="45" t="s">
        <v>2279</v>
      </c>
      <c r="E288" s="137" t="s">
        <v>1640</v>
      </c>
      <c r="F288" s="52" t="s">
        <v>2567</v>
      </c>
      <c r="G288" s="52"/>
      <c r="H288" s="132" t="s">
        <v>818</v>
      </c>
      <c r="I288" s="141" t="s">
        <v>2297</v>
      </c>
      <c r="J288" s="37" t="s">
        <v>1883</v>
      </c>
      <c r="K288" s="37" t="s">
        <v>1873</v>
      </c>
      <c r="L288" s="37" t="s">
        <v>1880</v>
      </c>
      <c r="M288" s="37" t="s">
        <v>1746</v>
      </c>
      <c r="N288" s="37"/>
      <c r="O288" s="36">
        <f>COUNTIF(Table487[[#This Row],[CMMI Comprehensive Primary Care Plus (CPC+)
Version Date: CY 2021]:[CMS Medicare Hospital Compare
Version Date: January 2021]],"*yes*")</f>
        <v>3</v>
      </c>
      <c r="P288" s="150"/>
      <c r="Q288" s="150"/>
      <c r="R288" s="150"/>
      <c r="S288" s="150"/>
      <c r="T288" s="150"/>
      <c r="U288" s="150"/>
      <c r="V288" s="150"/>
      <c r="W288" s="150" t="s">
        <v>1</v>
      </c>
      <c r="X288" s="150" t="s">
        <v>2505</v>
      </c>
      <c r="Y288" s="150"/>
      <c r="Z288" s="150" t="s">
        <v>1833</v>
      </c>
      <c r="AA288" s="150"/>
      <c r="AB288" s="150"/>
      <c r="AC288" s="150"/>
      <c r="AD288" s="150"/>
      <c r="AE288" s="150"/>
      <c r="AF288" s="150"/>
      <c r="AG288" s="150"/>
      <c r="AH288" s="150"/>
      <c r="AI288" s="150"/>
      <c r="AJ288" s="150"/>
      <c r="AK288" s="150"/>
    </row>
    <row r="289" spans="1:37" s="26" customFormat="1" ht="76.5" customHeight="1">
      <c r="A289" s="179" t="s">
        <v>351</v>
      </c>
      <c r="B289" s="45" t="s">
        <v>2503</v>
      </c>
      <c r="C289" s="45" t="s">
        <v>1056</v>
      </c>
      <c r="D289" s="46" t="s">
        <v>2271</v>
      </c>
      <c r="E289" s="137" t="s">
        <v>1640</v>
      </c>
      <c r="F289" s="52" t="s">
        <v>2504</v>
      </c>
      <c r="G289" s="52"/>
      <c r="H289" s="132" t="s">
        <v>819</v>
      </c>
      <c r="I289" s="170" t="s">
        <v>2297</v>
      </c>
      <c r="J289" s="37" t="s">
        <v>1883</v>
      </c>
      <c r="K289" s="37" t="s">
        <v>1873</v>
      </c>
      <c r="L289" s="37" t="s">
        <v>1880</v>
      </c>
      <c r="M289" s="37" t="s">
        <v>1746</v>
      </c>
      <c r="N289" s="37"/>
      <c r="O289" s="36">
        <f>COUNTIF(Table487[[#This Row],[CMMI Comprehensive Primary Care Plus (CPC+)
Version Date: CY 2021]:[CMS Medicare Hospital Compare
Version Date: January 2021]],"*yes*")</f>
        <v>2</v>
      </c>
      <c r="P289" s="150"/>
      <c r="Q289" s="150"/>
      <c r="R289" s="150"/>
      <c r="S289" s="150"/>
      <c r="T289" s="150"/>
      <c r="U289" s="150"/>
      <c r="V289" s="150"/>
      <c r="W289" s="150" t="s">
        <v>1</v>
      </c>
      <c r="X289" s="150" t="s">
        <v>2505</v>
      </c>
      <c r="Y289" s="150"/>
      <c r="Z289" s="150"/>
      <c r="AA289" s="150"/>
      <c r="AB289" s="150" t="s">
        <v>1</v>
      </c>
      <c r="AC289" s="150"/>
      <c r="AD289" s="150"/>
      <c r="AE289" s="150"/>
      <c r="AF289" s="150"/>
      <c r="AG289" s="150"/>
      <c r="AH289" s="150"/>
      <c r="AI289" s="150"/>
      <c r="AJ289" s="150"/>
      <c r="AK289" s="150"/>
    </row>
    <row r="290" spans="1:37" s="26" customFormat="1" ht="76.5" customHeight="1">
      <c r="A290" s="111" t="s">
        <v>1108</v>
      </c>
      <c r="B290" s="45" t="s">
        <v>2351</v>
      </c>
      <c r="C290" s="45" t="s">
        <v>275</v>
      </c>
      <c r="D290" s="45" t="s">
        <v>2279</v>
      </c>
      <c r="E290" s="137" t="s">
        <v>1639</v>
      </c>
      <c r="F290" s="52"/>
      <c r="G290" s="52"/>
      <c r="H290" s="132" t="s">
        <v>1439</v>
      </c>
      <c r="I290" s="37" t="s">
        <v>1889</v>
      </c>
      <c r="J290" s="37" t="s">
        <v>1893</v>
      </c>
      <c r="K290" s="37" t="s">
        <v>1873</v>
      </c>
      <c r="L290" s="37" t="s">
        <v>1880</v>
      </c>
      <c r="M290" s="37" t="s">
        <v>1746</v>
      </c>
      <c r="N290" s="37" t="s">
        <v>1</v>
      </c>
      <c r="O290" s="36">
        <f>COUNTIF(Table487[[#This Row],[CMMI Comprehensive Primary Care Plus (CPC+)
Version Date: CY 2021]:[CMS Medicare Hospital Compare
Version Date: January 2021]],"*yes*")</f>
        <v>1</v>
      </c>
      <c r="P290" s="150"/>
      <c r="Q290" s="150"/>
      <c r="R290" s="150"/>
      <c r="S290" s="150"/>
      <c r="T290" s="150"/>
      <c r="U290" s="150"/>
      <c r="V290" s="150"/>
      <c r="W290" s="150"/>
      <c r="X290" s="150"/>
      <c r="Y290" s="150"/>
      <c r="Z290" s="150" t="s">
        <v>1</v>
      </c>
      <c r="AA290" s="150" t="s">
        <v>3935</v>
      </c>
      <c r="AB290" s="150"/>
      <c r="AC290" s="150"/>
      <c r="AD290" s="150"/>
      <c r="AE290" s="150"/>
      <c r="AF290" s="150"/>
      <c r="AG290" s="150"/>
      <c r="AH290" s="150"/>
      <c r="AI290" s="150"/>
      <c r="AJ290" s="150"/>
      <c r="AK290" s="150"/>
    </row>
    <row r="291" spans="1:37" s="26" customFormat="1" ht="76.5" customHeight="1">
      <c r="A291" s="133" t="s">
        <v>1109</v>
      </c>
      <c r="B291" s="45" t="s">
        <v>2352</v>
      </c>
      <c r="C291" s="45" t="s">
        <v>276</v>
      </c>
      <c r="D291" s="45" t="s">
        <v>2271</v>
      </c>
      <c r="E291" s="137" t="s">
        <v>1639</v>
      </c>
      <c r="F291" s="52"/>
      <c r="G291" s="52"/>
      <c r="H291" s="132" t="s">
        <v>1440</v>
      </c>
      <c r="I291" s="37" t="s">
        <v>1889</v>
      </c>
      <c r="J291" s="37" t="s">
        <v>1893</v>
      </c>
      <c r="K291" s="37" t="s">
        <v>1873</v>
      </c>
      <c r="L291" s="37" t="s">
        <v>1880</v>
      </c>
      <c r="M291" s="37" t="s">
        <v>1746</v>
      </c>
      <c r="N291" s="37"/>
      <c r="O291" s="36">
        <f>COUNTIF(Table487[[#This Row],[CMMI Comprehensive Primary Care Plus (CPC+)
Version Date: CY 2021]:[CMS Medicare Hospital Compare
Version Date: January 2021]],"*yes*")</f>
        <v>0</v>
      </c>
      <c r="P291" s="150"/>
      <c r="Q291" s="150"/>
      <c r="R291" s="150"/>
      <c r="S291" s="150"/>
      <c r="T291" s="150"/>
      <c r="U291" s="150"/>
      <c r="V291" s="150"/>
      <c r="W291" s="150"/>
      <c r="X291" s="150"/>
      <c r="Y291" s="150"/>
      <c r="Z291" s="150"/>
      <c r="AA291" s="150"/>
      <c r="AB291" s="150"/>
      <c r="AC291" s="150"/>
      <c r="AD291" s="150"/>
      <c r="AE291" s="150"/>
      <c r="AF291" s="150"/>
      <c r="AG291" s="150"/>
      <c r="AH291" s="150"/>
      <c r="AI291" s="150"/>
      <c r="AJ291" s="150"/>
      <c r="AK291" s="150"/>
    </row>
    <row r="292" spans="1:37" s="26" customFormat="1" ht="76.5" customHeight="1">
      <c r="A292" s="111" t="s">
        <v>1110</v>
      </c>
      <c r="B292" s="45" t="s">
        <v>2353</v>
      </c>
      <c r="C292" s="45" t="s">
        <v>277</v>
      </c>
      <c r="D292" s="45" t="s">
        <v>2279</v>
      </c>
      <c r="E292" s="137" t="s">
        <v>1639</v>
      </c>
      <c r="F292" s="52"/>
      <c r="G292" s="52"/>
      <c r="H292" s="132" t="s">
        <v>2026</v>
      </c>
      <c r="I292" s="37" t="s">
        <v>1871</v>
      </c>
      <c r="J292" s="37" t="s">
        <v>1878</v>
      </c>
      <c r="K292" s="37" t="s">
        <v>1873</v>
      </c>
      <c r="L292" s="37" t="s">
        <v>1916</v>
      </c>
      <c r="M292" s="37" t="s">
        <v>5</v>
      </c>
      <c r="N292" s="37" t="s">
        <v>1</v>
      </c>
      <c r="O292" s="36">
        <f>COUNTIF(Table487[[#This Row],[CMMI Comprehensive Primary Care Plus (CPC+)
Version Date: CY 2021]:[CMS Medicare Hospital Compare
Version Date: January 2021]],"*yes*")</f>
        <v>1</v>
      </c>
      <c r="P292" s="150"/>
      <c r="Q292" s="150"/>
      <c r="R292" s="150"/>
      <c r="S292" s="150"/>
      <c r="T292" s="150"/>
      <c r="U292" s="150"/>
      <c r="V292" s="150"/>
      <c r="W292" s="150"/>
      <c r="X292" s="150"/>
      <c r="Y292" s="150"/>
      <c r="Z292" s="150" t="s">
        <v>1</v>
      </c>
      <c r="AA292" s="150"/>
      <c r="AB292" s="150"/>
      <c r="AC292" s="150"/>
      <c r="AD292" s="150"/>
      <c r="AE292" s="150"/>
      <c r="AF292" s="150"/>
      <c r="AG292" s="150"/>
      <c r="AH292" s="150"/>
      <c r="AI292" s="150"/>
      <c r="AJ292" s="150"/>
      <c r="AK292" s="150"/>
    </row>
    <row r="293" spans="1:37" s="26" customFormat="1" ht="76.5" customHeight="1">
      <c r="A293" s="133" t="s">
        <v>1111</v>
      </c>
      <c r="B293" s="45" t="s">
        <v>820</v>
      </c>
      <c r="C293" s="45" t="s">
        <v>1057</v>
      </c>
      <c r="D293" s="45" t="s">
        <v>2279</v>
      </c>
      <c r="E293" s="137" t="s">
        <v>135</v>
      </c>
      <c r="F293" s="52" t="s">
        <v>2568</v>
      </c>
      <c r="G293" s="52"/>
      <c r="H293" s="132" t="s">
        <v>821</v>
      </c>
      <c r="I293" s="37" t="s">
        <v>1871</v>
      </c>
      <c r="J293" s="37" t="s">
        <v>1878</v>
      </c>
      <c r="K293" s="37" t="s">
        <v>1873</v>
      </c>
      <c r="L293" s="37" t="s">
        <v>1880</v>
      </c>
      <c r="M293" s="37" t="s">
        <v>1746</v>
      </c>
      <c r="N293" s="37" t="s">
        <v>1</v>
      </c>
      <c r="O293" s="36">
        <f>COUNTIF(Table487[[#This Row],[CMMI Comprehensive Primary Care Plus (CPC+)
Version Date: CY 2021]:[CMS Medicare Hospital Compare
Version Date: January 2021]],"*yes*")</f>
        <v>1</v>
      </c>
      <c r="P293" s="150"/>
      <c r="Q293" s="150"/>
      <c r="R293" s="150"/>
      <c r="S293" s="150"/>
      <c r="T293" s="150"/>
      <c r="U293" s="150"/>
      <c r="V293" s="150"/>
      <c r="W293" s="150" t="s">
        <v>1</v>
      </c>
      <c r="X293" s="150"/>
      <c r="Y293" s="150"/>
      <c r="Z293" s="150"/>
      <c r="AA293" s="150"/>
      <c r="AB293" s="150"/>
      <c r="AC293" s="150"/>
      <c r="AD293" s="150"/>
      <c r="AE293" s="150"/>
      <c r="AF293" s="150"/>
      <c r="AG293" s="150"/>
      <c r="AH293" s="150"/>
      <c r="AI293" s="150"/>
      <c r="AJ293" s="150"/>
      <c r="AK293" s="150"/>
    </row>
    <row r="294" spans="1:37" s="26" customFormat="1" ht="76.5" customHeight="1">
      <c r="A294" s="179" t="s">
        <v>1112</v>
      </c>
      <c r="B294" s="45" t="s">
        <v>822</v>
      </c>
      <c r="C294" s="45" t="s">
        <v>1058</v>
      </c>
      <c r="D294" s="45" t="s">
        <v>2279</v>
      </c>
      <c r="E294" s="137" t="s">
        <v>135</v>
      </c>
      <c r="F294" s="52" t="s">
        <v>2569</v>
      </c>
      <c r="G294" s="52"/>
      <c r="H294" s="132" t="s">
        <v>823</v>
      </c>
      <c r="I294" s="37" t="s">
        <v>1871</v>
      </c>
      <c r="J294" s="37" t="s">
        <v>1878</v>
      </c>
      <c r="K294" s="37" t="s">
        <v>1873</v>
      </c>
      <c r="L294" s="37" t="s">
        <v>1880</v>
      </c>
      <c r="M294" s="37" t="s">
        <v>1746</v>
      </c>
      <c r="N294" s="37" t="s">
        <v>1</v>
      </c>
      <c r="O294" s="36">
        <f>COUNTIF(Table487[[#This Row],[CMMI Comprehensive Primary Care Plus (CPC+)
Version Date: CY 2021]:[CMS Medicare Hospital Compare
Version Date: January 2021]],"*yes*")</f>
        <v>2</v>
      </c>
      <c r="P294" s="150"/>
      <c r="Q294" s="150"/>
      <c r="R294" s="150"/>
      <c r="S294" s="150"/>
      <c r="T294" s="150"/>
      <c r="U294" s="150"/>
      <c r="V294" s="150"/>
      <c r="W294" s="150" t="s">
        <v>1</v>
      </c>
      <c r="X294" s="150" t="s">
        <v>2272</v>
      </c>
      <c r="Y294" s="150"/>
      <c r="Z294" s="150"/>
      <c r="AA294" s="150"/>
      <c r="AB294" s="150"/>
      <c r="AC294" s="150"/>
      <c r="AD294" s="150"/>
      <c r="AE294" s="150"/>
      <c r="AF294" s="150"/>
      <c r="AG294" s="150"/>
      <c r="AH294" s="150"/>
      <c r="AI294" s="150"/>
      <c r="AJ294" s="150"/>
      <c r="AK294" s="150"/>
    </row>
    <row r="295" spans="1:37" s="26" customFormat="1" ht="76.5" customHeight="1">
      <c r="A295" s="179" t="s">
        <v>1113</v>
      </c>
      <c r="B295" s="45" t="s">
        <v>824</v>
      </c>
      <c r="C295" s="45" t="s">
        <v>1059</v>
      </c>
      <c r="D295" s="45" t="s">
        <v>2279</v>
      </c>
      <c r="E295" s="137" t="s">
        <v>135</v>
      </c>
      <c r="F295" s="52" t="s">
        <v>2570</v>
      </c>
      <c r="G295" s="52"/>
      <c r="H295" s="132" t="s">
        <v>825</v>
      </c>
      <c r="I295" s="37" t="s">
        <v>1871</v>
      </c>
      <c r="J295" s="37" t="s">
        <v>1878</v>
      </c>
      <c r="K295" s="37" t="s">
        <v>1873</v>
      </c>
      <c r="L295" s="37" t="s">
        <v>1880</v>
      </c>
      <c r="M295" s="37" t="s">
        <v>1746</v>
      </c>
      <c r="N295" s="37" t="s">
        <v>1</v>
      </c>
      <c r="O295" s="36">
        <f>COUNTIF(Table487[[#This Row],[CMMI Comprehensive Primary Care Plus (CPC+)
Version Date: CY 2021]:[CMS Medicare Hospital Compare
Version Date: January 2021]],"*yes*")</f>
        <v>1</v>
      </c>
      <c r="P295" s="150"/>
      <c r="Q295" s="150"/>
      <c r="R295" s="150"/>
      <c r="S295" s="150"/>
      <c r="T295" s="150"/>
      <c r="U295" s="150"/>
      <c r="V295" s="150"/>
      <c r="W295" s="150" t="s">
        <v>1</v>
      </c>
      <c r="X295" s="150"/>
      <c r="Y295" s="150"/>
      <c r="Z295" s="150"/>
      <c r="AA295" s="150"/>
      <c r="AB295" s="150"/>
      <c r="AC295" s="150"/>
      <c r="AD295" s="150"/>
      <c r="AE295" s="150"/>
      <c r="AF295" s="150"/>
      <c r="AG295" s="150"/>
      <c r="AH295" s="150"/>
      <c r="AI295" s="150"/>
      <c r="AJ295" s="150"/>
      <c r="AK295" s="150"/>
    </row>
    <row r="296" spans="1:37" s="26" customFormat="1" ht="76.5" customHeight="1">
      <c r="A296" s="179" t="s">
        <v>1114</v>
      </c>
      <c r="B296" s="45" t="s">
        <v>3331</v>
      </c>
      <c r="C296" s="45" t="s">
        <v>180</v>
      </c>
      <c r="D296" s="45" t="s">
        <v>2271</v>
      </c>
      <c r="E296" s="137" t="s">
        <v>574</v>
      </c>
      <c r="F296" s="52"/>
      <c r="G296" s="52"/>
      <c r="H296" s="132" t="s">
        <v>1803</v>
      </c>
      <c r="I296" s="37" t="s">
        <v>1920</v>
      </c>
      <c r="J296" s="37" t="s">
        <v>97</v>
      </c>
      <c r="K296" s="37" t="s">
        <v>1877</v>
      </c>
      <c r="L296" s="37" t="s">
        <v>1880</v>
      </c>
      <c r="M296" s="37" t="s">
        <v>6</v>
      </c>
      <c r="N296" s="37"/>
      <c r="O296" s="36">
        <f>COUNTIF(Table487[[#This Row],[CMMI Comprehensive Primary Care Plus (CPC+)
Version Date: CY 2021]:[CMS Medicare Hospital Compare
Version Date: January 2021]],"*yes*")</f>
        <v>0</v>
      </c>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row>
    <row r="297" spans="1:37" s="26" customFormat="1" ht="76.5" customHeight="1">
      <c r="A297" s="179" t="s">
        <v>1115</v>
      </c>
      <c r="B297" s="45" t="s">
        <v>182</v>
      </c>
      <c r="C297" s="45" t="s">
        <v>178</v>
      </c>
      <c r="D297" s="45" t="s">
        <v>2271</v>
      </c>
      <c r="E297" s="137" t="s">
        <v>574</v>
      </c>
      <c r="F297" s="52"/>
      <c r="G297" s="52"/>
      <c r="H297" s="132" t="s">
        <v>1441</v>
      </c>
      <c r="I297" s="37" t="s">
        <v>1920</v>
      </c>
      <c r="J297" s="37" t="s">
        <v>97</v>
      </c>
      <c r="K297" s="37" t="s">
        <v>1877</v>
      </c>
      <c r="L297" s="37" t="s">
        <v>1880</v>
      </c>
      <c r="M297" s="37" t="s">
        <v>6</v>
      </c>
      <c r="N297" s="37"/>
      <c r="O297" s="36">
        <f>COUNTIF(Table487[[#This Row],[CMMI Comprehensive Primary Care Plus (CPC+)
Version Date: CY 2021]:[CMS Medicare Hospital Compare
Version Date: January 2021]],"*yes*")</f>
        <v>0</v>
      </c>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row>
    <row r="298" spans="1:37" s="26" customFormat="1" ht="76.5" customHeight="1">
      <c r="A298" s="179" t="s">
        <v>1116</v>
      </c>
      <c r="B298" s="45" t="s">
        <v>2058</v>
      </c>
      <c r="C298" s="45" t="s">
        <v>179</v>
      </c>
      <c r="D298" s="45" t="s">
        <v>2271</v>
      </c>
      <c r="E298" s="137" t="s">
        <v>574</v>
      </c>
      <c r="F298" s="52"/>
      <c r="G298" s="52"/>
      <c r="H298" s="132" t="s">
        <v>1442</v>
      </c>
      <c r="I298" s="37" t="s">
        <v>1920</v>
      </c>
      <c r="J298" s="37" t="s">
        <v>97</v>
      </c>
      <c r="K298" s="37" t="s">
        <v>1877</v>
      </c>
      <c r="L298" s="37" t="s">
        <v>1880</v>
      </c>
      <c r="M298" s="37" t="s">
        <v>6</v>
      </c>
      <c r="N298" s="37"/>
      <c r="O298" s="36">
        <f>COUNTIF(Table487[[#This Row],[CMMI Comprehensive Primary Care Plus (CPC+)
Version Date: CY 2021]:[CMS Medicare Hospital Compare
Version Date: January 2021]],"*yes*")</f>
        <v>0</v>
      </c>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row>
    <row r="299" spans="1:37" s="26" customFormat="1" ht="76.5" customHeight="1">
      <c r="A299" s="179" t="s">
        <v>1117</v>
      </c>
      <c r="B299" s="45" t="s">
        <v>2950</v>
      </c>
      <c r="C299" s="45" t="s">
        <v>2951</v>
      </c>
      <c r="D299" s="45" t="s">
        <v>2279</v>
      </c>
      <c r="E299" s="137" t="s">
        <v>135</v>
      </c>
      <c r="F299" s="52"/>
      <c r="G299" s="52"/>
      <c r="H299" s="132" t="s">
        <v>2952</v>
      </c>
      <c r="I299" s="37" t="s">
        <v>1889</v>
      </c>
      <c r="J299" s="37" t="s">
        <v>1878</v>
      </c>
      <c r="K299" s="37" t="s">
        <v>2953</v>
      </c>
      <c r="L299" s="37" t="s">
        <v>1885</v>
      </c>
      <c r="M299" s="37" t="s">
        <v>1746</v>
      </c>
      <c r="N299" s="37" t="s">
        <v>1</v>
      </c>
      <c r="O299" s="36">
        <f>COUNTIF(Table487[[#This Row],[CMMI Comprehensive Primary Care Plus (CPC+)
Version Date: CY 2021]:[CMS Medicare Hospital Compare
Version Date: January 2021]],"*yes*")</f>
        <v>1</v>
      </c>
      <c r="P299" s="150"/>
      <c r="Q299" s="150"/>
      <c r="R299" s="150"/>
      <c r="S299" s="150"/>
      <c r="T299" s="150"/>
      <c r="U299" s="150"/>
      <c r="V299" s="150"/>
      <c r="W299" s="150"/>
      <c r="X299" s="150" t="s">
        <v>2272</v>
      </c>
      <c r="Y299" s="150"/>
      <c r="Z299" s="150"/>
      <c r="AA299" s="150"/>
      <c r="AB299" s="150"/>
      <c r="AC299" s="150"/>
      <c r="AD299" s="150"/>
      <c r="AE299" s="150"/>
      <c r="AF299" s="150"/>
      <c r="AG299" s="150"/>
      <c r="AH299" s="150"/>
      <c r="AI299" s="150"/>
      <c r="AJ299" s="150"/>
      <c r="AK299" s="150"/>
    </row>
    <row r="300" spans="1:37" s="26" customFormat="1" ht="76.5" customHeight="1">
      <c r="A300" s="111" t="s">
        <v>352</v>
      </c>
      <c r="B300" s="45" t="s">
        <v>2078</v>
      </c>
      <c r="C300" s="45" t="s">
        <v>1743</v>
      </c>
      <c r="D300" s="47" t="s">
        <v>2271</v>
      </c>
      <c r="E300" s="137" t="s">
        <v>1744</v>
      </c>
      <c r="F300" s="52"/>
      <c r="G300" s="52"/>
      <c r="H300" s="132" t="s">
        <v>2035</v>
      </c>
      <c r="I300" s="37" t="s">
        <v>1875</v>
      </c>
      <c r="J300" s="37" t="s">
        <v>1890</v>
      </c>
      <c r="K300" s="37" t="s">
        <v>1879</v>
      </c>
      <c r="L300" s="37" t="s">
        <v>1880</v>
      </c>
      <c r="M300" s="37" t="s">
        <v>5</v>
      </c>
      <c r="N300" s="37" t="s">
        <v>1</v>
      </c>
      <c r="O300" s="36">
        <f>COUNTIF(Table487[[#This Row],[CMMI Comprehensive Primary Care Plus (CPC+)
Version Date: CY 2021]:[CMS Medicare Hospital Compare
Version Date: January 2021]],"*yes*")</f>
        <v>0</v>
      </c>
      <c r="P300" s="150"/>
      <c r="Q300" s="150"/>
      <c r="R300" s="150"/>
      <c r="S300" s="150"/>
      <c r="T300" s="150"/>
      <c r="U300" s="150"/>
      <c r="V300" s="150"/>
      <c r="W300" s="150"/>
      <c r="X300" s="150"/>
      <c r="Y300" s="150"/>
      <c r="Z300" s="150"/>
      <c r="AA300" s="150"/>
      <c r="AB300" s="150" t="s">
        <v>1</v>
      </c>
      <c r="AC300" s="150"/>
      <c r="AD300" s="150"/>
      <c r="AE300" s="150"/>
      <c r="AF300" s="150"/>
      <c r="AG300" s="150"/>
      <c r="AH300" s="150"/>
      <c r="AI300" s="150"/>
      <c r="AJ300" s="150"/>
      <c r="AK300" s="150"/>
    </row>
    <row r="301" spans="1:37" s="26" customFormat="1" ht="76.5" customHeight="1">
      <c r="A301" s="133" t="s">
        <v>1118</v>
      </c>
      <c r="B301" s="45" t="s">
        <v>622</v>
      </c>
      <c r="C301" s="45" t="s">
        <v>620</v>
      </c>
      <c r="D301" s="45" t="s">
        <v>2279</v>
      </c>
      <c r="E301" s="137" t="s">
        <v>1675</v>
      </c>
      <c r="F301" s="52" t="s">
        <v>2356</v>
      </c>
      <c r="G301" s="52" t="s">
        <v>3332</v>
      </c>
      <c r="H301" s="132" t="s">
        <v>1443</v>
      </c>
      <c r="I301" s="37" t="s">
        <v>2212</v>
      </c>
      <c r="J301" s="37" t="s">
        <v>1888</v>
      </c>
      <c r="K301" s="37" t="s">
        <v>1879</v>
      </c>
      <c r="L301" s="37" t="s">
        <v>1880</v>
      </c>
      <c r="M301" s="37" t="s">
        <v>314</v>
      </c>
      <c r="N301" s="37" t="s">
        <v>1</v>
      </c>
      <c r="O301" s="36">
        <f>COUNTIF(Table487[[#This Row],[CMMI Comprehensive Primary Care Plus (CPC+)
Version Date: CY 2021]:[CMS Medicare Hospital Compare
Version Date: January 2021]],"*yes*")</f>
        <v>3</v>
      </c>
      <c r="P301" s="150"/>
      <c r="Q301" s="150"/>
      <c r="R301" s="150"/>
      <c r="S301" s="150" t="s">
        <v>3936</v>
      </c>
      <c r="T301" s="150"/>
      <c r="U301" s="150"/>
      <c r="V301" s="150" t="s">
        <v>3937</v>
      </c>
      <c r="W301" s="150" t="s">
        <v>1</v>
      </c>
      <c r="X301" s="150"/>
      <c r="Y301" s="150"/>
      <c r="Z301" s="150"/>
      <c r="AA301" s="150"/>
      <c r="AB301" s="150"/>
      <c r="AC301" s="150"/>
      <c r="AD301" s="150"/>
      <c r="AE301" s="150"/>
      <c r="AF301" s="150"/>
      <c r="AG301" s="150"/>
      <c r="AH301" s="150"/>
      <c r="AI301" s="150"/>
      <c r="AJ301" s="150"/>
      <c r="AK301" s="150"/>
    </row>
    <row r="302" spans="1:37" s="26" customFormat="1" ht="76.5" customHeight="1">
      <c r="A302" s="111" t="s">
        <v>1119</v>
      </c>
      <c r="B302" s="45" t="s">
        <v>1673</v>
      </c>
      <c r="C302" s="45" t="s">
        <v>1674</v>
      </c>
      <c r="D302" s="47" t="s">
        <v>2279</v>
      </c>
      <c r="E302" s="137" t="s">
        <v>1675</v>
      </c>
      <c r="F302" s="52" t="s">
        <v>2700</v>
      </c>
      <c r="G302" s="52"/>
      <c r="H302" s="132" t="s">
        <v>3333</v>
      </c>
      <c r="I302" s="37" t="s">
        <v>2212</v>
      </c>
      <c r="J302" s="37" t="s">
        <v>1888</v>
      </c>
      <c r="K302" s="37" t="s">
        <v>1879</v>
      </c>
      <c r="L302" s="37" t="s">
        <v>1880</v>
      </c>
      <c r="M302" s="37" t="s">
        <v>314</v>
      </c>
      <c r="N302" s="37" t="s">
        <v>1</v>
      </c>
      <c r="O302" s="36">
        <f>COUNTIF(Table487[[#This Row],[CMMI Comprehensive Primary Care Plus (CPC+)
Version Date: CY 2021]:[CMS Medicare Hospital Compare
Version Date: January 2021]],"*yes*")</f>
        <v>0</v>
      </c>
      <c r="P302" s="150"/>
      <c r="Q302" s="150"/>
      <c r="R302" s="150"/>
      <c r="S302" s="150"/>
      <c r="T302" s="150"/>
      <c r="U302" s="150"/>
      <c r="V302" s="150"/>
      <c r="W302" s="150"/>
      <c r="X302" s="150"/>
      <c r="Y302" s="150"/>
      <c r="Z302" s="150"/>
      <c r="AA302" s="150"/>
      <c r="AB302" s="150"/>
      <c r="AC302" s="150"/>
      <c r="AD302" s="150"/>
      <c r="AE302" s="150"/>
      <c r="AF302" s="150"/>
      <c r="AG302" s="150" t="s">
        <v>1827</v>
      </c>
      <c r="AH302" s="150"/>
      <c r="AI302" s="150"/>
      <c r="AJ302" s="150"/>
      <c r="AK302" s="150"/>
    </row>
    <row r="303" spans="1:37" s="26" customFormat="1" ht="76.5" customHeight="1">
      <c r="A303" s="133" t="s">
        <v>1120</v>
      </c>
      <c r="B303" s="45" t="s">
        <v>623</v>
      </c>
      <c r="C303" s="45" t="s">
        <v>621</v>
      </c>
      <c r="D303" s="47" t="s">
        <v>2279</v>
      </c>
      <c r="E303" s="137" t="s">
        <v>1675</v>
      </c>
      <c r="F303" s="52" t="s">
        <v>2357</v>
      </c>
      <c r="G303" s="52" t="s">
        <v>3334</v>
      </c>
      <c r="H303" s="132" t="s">
        <v>1444</v>
      </c>
      <c r="I303" s="37" t="s">
        <v>2212</v>
      </c>
      <c r="J303" s="37" t="s">
        <v>1888</v>
      </c>
      <c r="K303" s="37" t="s">
        <v>1873</v>
      </c>
      <c r="L303" s="37" t="s">
        <v>1880</v>
      </c>
      <c r="M303" s="37" t="s">
        <v>314</v>
      </c>
      <c r="N303" s="37" t="s">
        <v>1</v>
      </c>
      <c r="O303" s="36">
        <f>COUNTIF(Table487[[#This Row],[CMMI Comprehensive Primary Care Plus (CPC+)
Version Date: CY 2021]:[CMS Medicare Hospital Compare
Version Date: January 2021]],"*yes*")</f>
        <v>0</v>
      </c>
      <c r="P303" s="150"/>
      <c r="Q303" s="150"/>
      <c r="R303" s="150"/>
      <c r="S303" s="150"/>
      <c r="T303" s="150"/>
      <c r="U303" s="150"/>
      <c r="V303" s="150"/>
      <c r="W303" s="150"/>
      <c r="X303" s="150"/>
      <c r="Y303" s="150"/>
      <c r="Z303" s="150"/>
      <c r="AA303" s="150"/>
      <c r="AB303" s="150"/>
      <c r="AC303" s="150"/>
      <c r="AD303" s="150"/>
      <c r="AE303" s="150"/>
      <c r="AF303" s="150"/>
      <c r="AG303" s="150"/>
      <c r="AH303" s="150"/>
      <c r="AI303" s="150"/>
      <c r="AJ303" s="150"/>
      <c r="AK303" s="150"/>
    </row>
    <row r="304" spans="1:37" s="26" customFormat="1" ht="76.5" customHeight="1">
      <c r="A304" s="111" t="s">
        <v>1121</v>
      </c>
      <c r="B304" s="45" t="s">
        <v>2955</v>
      </c>
      <c r="C304" s="45" t="s">
        <v>2956</v>
      </c>
      <c r="D304" s="45" t="s">
        <v>2279</v>
      </c>
      <c r="E304" s="137" t="s">
        <v>1343</v>
      </c>
      <c r="F304" s="52"/>
      <c r="G304" s="52"/>
      <c r="H304" s="132" t="s">
        <v>2957</v>
      </c>
      <c r="I304" s="37" t="s">
        <v>1889</v>
      </c>
      <c r="J304" s="37" t="s">
        <v>1878</v>
      </c>
      <c r="K304" s="37" t="s">
        <v>1879</v>
      </c>
      <c r="L304" s="37" t="s">
        <v>1874</v>
      </c>
      <c r="M304" s="37" t="s">
        <v>314</v>
      </c>
      <c r="N304" s="37" t="s">
        <v>1</v>
      </c>
      <c r="O304" s="36">
        <f>COUNTIF(Table487[[#This Row],[CMMI Comprehensive Primary Care Plus (CPC+)
Version Date: CY 2021]:[CMS Medicare Hospital Compare
Version Date: January 2021]],"*yes*")</f>
        <v>1</v>
      </c>
      <c r="P304" s="150"/>
      <c r="Q304" s="150"/>
      <c r="R304" s="150"/>
      <c r="S304" s="150"/>
      <c r="T304" s="150"/>
      <c r="U304" s="150"/>
      <c r="V304" s="150"/>
      <c r="W304" s="150"/>
      <c r="X304" s="150" t="s">
        <v>2272</v>
      </c>
      <c r="Y304" s="150"/>
      <c r="Z304" s="150"/>
      <c r="AA304" s="150"/>
      <c r="AB304" s="150"/>
      <c r="AC304" s="150"/>
      <c r="AD304" s="150"/>
      <c r="AE304" s="150"/>
      <c r="AF304" s="150"/>
      <c r="AG304" s="150"/>
      <c r="AH304" s="150"/>
      <c r="AI304" s="150"/>
      <c r="AJ304" s="150"/>
      <c r="AK304" s="150"/>
    </row>
    <row r="305" spans="1:37" s="26" customFormat="1" ht="76.5" customHeight="1">
      <c r="A305" s="133" t="s">
        <v>1122</v>
      </c>
      <c r="B305" s="45" t="s">
        <v>3335</v>
      </c>
      <c r="C305" s="45" t="s">
        <v>61</v>
      </c>
      <c r="D305" s="45" t="s">
        <v>2279</v>
      </c>
      <c r="E305" s="137" t="s">
        <v>3336</v>
      </c>
      <c r="F305" s="52"/>
      <c r="G305" s="52"/>
      <c r="H305" s="132" t="s">
        <v>3337</v>
      </c>
      <c r="I305" s="37" t="s">
        <v>1889</v>
      </c>
      <c r="J305" s="37" t="s">
        <v>1901</v>
      </c>
      <c r="K305" s="37" t="s">
        <v>1879</v>
      </c>
      <c r="L305" s="37" t="s">
        <v>1874</v>
      </c>
      <c r="M305" s="37" t="s">
        <v>5</v>
      </c>
      <c r="N305" s="37" t="s">
        <v>1</v>
      </c>
      <c r="O305" s="36">
        <f>COUNTIF(Table487[[#This Row],[CMMI Comprehensive Primary Care Plus (CPC+)
Version Date: CY 2021]:[CMS Medicare Hospital Compare
Version Date: January 2021]],"*yes*")</f>
        <v>1</v>
      </c>
      <c r="P305" s="150"/>
      <c r="Q305" s="150"/>
      <c r="R305" s="150"/>
      <c r="S305" s="150"/>
      <c r="T305" s="150"/>
      <c r="U305" s="150"/>
      <c r="V305" s="150"/>
      <c r="W305" s="150"/>
      <c r="X305" s="150" t="s">
        <v>2319</v>
      </c>
      <c r="Y305" s="150"/>
      <c r="Z305" s="150"/>
      <c r="AA305" s="150" t="s">
        <v>3938</v>
      </c>
      <c r="AB305" s="150" t="s">
        <v>1</v>
      </c>
      <c r="AC305" s="150"/>
      <c r="AD305" s="150"/>
      <c r="AE305" s="150"/>
      <c r="AF305" s="150"/>
      <c r="AG305" s="150"/>
      <c r="AH305" s="150"/>
      <c r="AI305" s="150"/>
      <c r="AJ305" s="150"/>
      <c r="AK305" s="150"/>
    </row>
    <row r="306" spans="1:37" s="26" customFormat="1" ht="76.5" customHeight="1">
      <c r="A306" s="184" t="s">
        <v>1123</v>
      </c>
      <c r="B306" s="45" t="s">
        <v>2059</v>
      </c>
      <c r="C306" s="45" t="s">
        <v>278</v>
      </c>
      <c r="D306" s="47" t="s">
        <v>2279</v>
      </c>
      <c r="E306" s="185" t="s">
        <v>574</v>
      </c>
      <c r="F306" s="171"/>
      <c r="G306" s="52"/>
      <c r="H306" s="132" t="s">
        <v>3338</v>
      </c>
      <c r="I306" s="37" t="s">
        <v>1906</v>
      </c>
      <c r="J306" s="37" t="s">
        <v>1884</v>
      </c>
      <c r="K306" s="37" t="s">
        <v>1879</v>
      </c>
      <c r="L306" s="37" t="s">
        <v>1874</v>
      </c>
      <c r="M306" s="37" t="s">
        <v>5</v>
      </c>
      <c r="N306" s="37"/>
      <c r="O306" s="36">
        <f>COUNTIF(Table487[[#This Row],[CMMI Comprehensive Primary Care Plus (CPC+)
Version Date: CY 2021]:[CMS Medicare Hospital Compare
Version Date: January 2021]],"*yes*")</f>
        <v>0</v>
      </c>
      <c r="P306" s="150"/>
      <c r="Q306" s="150"/>
      <c r="R306" s="150"/>
      <c r="S306" s="150"/>
      <c r="T306" s="150"/>
      <c r="U306" s="150"/>
      <c r="V306" s="150"/>
      <c r="W306" s="150"/>
      <c r="X306" s="150"/>
      <c r="Y306" s="150"/>
      <c r="Z306" s="150"/>
      <c r="AA306" s="150"/>
      <c r="AB306" s="150"/>
      <c r="AC306" s="150"/>
      <c r="AD306" s="150"/>
      <c r="AE306" s="37"/>
      <c r="AF306" s="150"/>
      <c r="AG306" s="150"/>
      <c r="AH306" s="150"/>
      <c r="AI306" s="150"/>
      <c r="AJ306" s="150"/>
      <c r="AK306" s="150"/>
    </row>
    <row r="307" spans="1:37" s="26" customFormat="1" ht="76.5" customHeight="1">
      <c r="A307" s="133" t="s">
        <v>1124</v>
      </c>
      <c r="B307" s="45" t="s">
        <v>64</v>
      </c>
      <c r="C307" s="45" t="s">
        <v>65</v>
      </c>
      <c r="D307" s="47" t="s">
        <v>2279</v>
      </c>
      <c r="E307" s="137" t="s">
        <v>1675</v>
      </c>
      <c r="F307" s="52"/>
      <c r="G307" s="52"/>
      <c r="H307" s="132" t="s">
        <v>3339</v>
      </c>
      <c r="I307" s="37" t="s">
        <v>1875</v>
      </c>
      <c r="J307" s="37" t="s">
        <v>1887</v>
      </c>
      <c r="K307" s="37" t="s">
        <v>1879</v>
      </c>
      <c r="L307" s="37" t="s">
        <v>1880</v>
      </c>
      <c r="M307" s="37" t="s">
        <v>314</v>
      </c>
      <c r="N307" s="37" t="s">
        <v>1</v>
      </c>
      <c r="O307" s="36">
        <f>COUNTIF(Table487[[#This Row],[CMMI Comprehensive Primary Care Plus (CPC+)
Version Date: CY 2021]:[CMS Medicare Hospital Compare
Version Date: January 2021]],"*yes*")</f>
        <v>0</v>
      </c>
      <c r="P307" s="150"/>
      <c r="Q307" s="150"/>
      <c r="R307" s="150"/>
      <c r="S307" s="150"/>
      <c r="T307" s="150"/>
      <c r="U307" s="150"/>
      <c r="V307" s="150"/>
      <c r="W307" s="150"/>
      <c r="X307" s="150"/>
      <c r="Y307" s="150"/>
      <c r="Z307" s="150"/>
      <c r="AA307" s="150"/>
      <c r="AB307" s="150" t="s">
        <v>1</v>
      </c>
      <c r="AC307" s="150"/>
      <c r="AD307" s="150"/>
      <c r="AE307" s="150" t="s">
        <v>1</v>
      </c>
      <c r="AF307" s="150"/>
      <c r="AG307" s="150"/>
      <c r="AH307" s="150"/>
      <c r="AI307" s="150"/>
      <c r="AJ307" s="150"/>
      <c r="AK307" s="150"/>
    </row>
    <row r="308" spans="1:37" s="26" customFormat="1" ht="76.5" customHeight="1">
      <c r="A308" s="111" t="s">
        <v>1125</v>
      </c>
      <c r="B308" s="45" t="s">
        <v>2050</v>
      </c>
      <c r="C308" s="45" t="s">
        <v>209</v>
      </c>
      <c r="D308" s="47" t="s">
        <v>2271</v>
      </c>
      <c r="E308" s="137" t="s">
        <v>1960</v>
      </c>
      <c r="F308" s="52"/>
      <c r="G308" s="52"/>
      <c r="H308" s="132" t="s">
        <v>2027</v>
      </c>
      <c r="I308" s="37" t="s">
        <v>1875</v>
      </c>
      <c r="J308" s="37" t="s">
        <v>1887</v>
      </c>
      <c r="K308" s="37" t="s">
        <v>1879</v>
      </c>
      <c r="L308" s="37" t="s">
        <v>1880</v>
      </c>
      <c r="M308" s="37" t="s">
        <v>1746</v>
      </c>
      <c r="N308" s="37" t="s">
        <v>1</v>
      </c>
      <c r="O308" s="36">
        <f>COUNTIF(Table487[[#This Row],[CMMI Comprehensive Primary Care Plus (CPC+)
Version Date: CY 2021]:[CMS Medicare Hospital Compare
Version Date: January 2021]],"*yes*")</f>
        <v>0</v>
      </c>
      <c r="P308" s="150"/>
      <c r="Q308" s="150"/>
      <c r="R308" s="150"/>
      <c r="S308" s="150"/>
      <c r="T308" s="150"/>
      <c r="U308" s="150"/>
      <c r="V308" s="150"/>
      <c r="W308" s="150"/>
      <c r="X308" s="150"/>
      <c r="Y308" s="150"/>
      <c r="Z308" s="150"/>
      <c r="AA308" s="150"/>
      <c r="AB308" s="150"/>
      <c r="AC308" s="150"/>
      <c r="AD308" s="150"/>
      <c r="AE308" s="150"/>
      <c r="AF308" s="150"/>
      <c r="AG308" s="150"/>
      <c r="AH308" s="150"/>
      <c r="AI308" s="150"/>
      <c r="AJ308" s="150"/>
      <c r="AK308" s="150"/>
    </row>
    <row r="309" spans="1:37" s="26" customFormat="1" ht="76.5" customHeight="1">
      <c r="A309" s="179" t="s">
        <v>1126</v>
      </c>
      <c r="B309" s="45" t="s">
        <v>2821</v>
      </c>
      <c r="C309" s="45" t="s">
        <v>2822</v>
      </c>
      <c r="D309" s="46" t="s">
        <v>2279</v>
      </c>
      <c r="E309" s="137" t="s">
        <v>222</v>
      </c>
      <c r="F309" s="52" t="s">
        <v>2823</v>
      </c>
      <c r="G309" s="52"/>
      <c r="H309" s="132" t="s">
        <v>2824</v>
      </c>
      <c r="I309" s="37" t="s">
        <v>1889</v>
      </c>
      <c r="J309" s="37" t="s">
        <v>1878</v>
      </c>
      <c r="K309" s="37" t="s">
        <v>1879</v>
      </c>
      <c r="L309" s="37" t="s">
        <v>1874</v>
      </c>
      <c r="M309" s="37" t="s">
        <v>314</v>
      </c>
      <c r="N309" s="37" t="s">
        <v>1</v>
      </c>
      <c r="O309" s="36">
        <f>COUNTIF(Table487[[#This Row],[CMMI Comprehensive Primary Care Plus (CPC+)
Version Date: CY 2021]:[CMS Medicare Hospital Compare
Version Date: January 2021]],"*yes*")</f>
        <v>1</v>
      </c>
      <c r="P309" s="150"/>
      <c r="Q309" s="150"/>
      <c r="R309" s="150"/>
      <c r="S309" s="150"/>
      <c r="T309" s="150"/>
      <c r="U309" s="150"/>
      <c r="V309" s="150"/>
      <c r="W309" s="150"/>
      <c r="X309" s="150" t="s">
        <v>2272</v>
      </c>
      <c r="Y309" s="150"/>
      <c r="Z309" s="150"/>
      <c r="AA309" s="150"/>
      <c r="AB309" s="150"/>
      <c r="AC309" s="150"/>
      <c r="AD309" s="150"/>
      <c r="AE309" s="150"/>
      <c r="AF309" s="150"/>
      <c r="AG309" s="150"/>
      <c r="AH309" s="150"/>
      <c r="AI309" s="150"/>
      <c r="AJ309" s="150"/>
      <c r="AK309" s="150"/>
    </row>
    <row r="310" spans="1:37" s="26" customFormat="1" ht="76.5" customHeight="1">
      <c r="A310" s="133" t="s">
        <v>1127</v>
      </c>
      <c r="B310" s="45" t="s">
        <v>3340</v>
      </c>
      <c r="C310" s="45" t="s">
        <v>279</v>
      </c>
      <c r="D310" s="46" t="s">
        <v>2279</v>
      </c>
      <c r="E310" s="137" t="s">
        <v>1959</v>
      </c>
      <c r="F310" s="52"/>
      <c r="G310" s="52"/>
      <c r="H310" s="132" t="s">
        <v>1445</v>
      </c>
      <c r="I310" s="37" t="s">
        <v>1889</v>
      </c>
      <c r="J310" s="37" t="s">
        <v>1890</v>
      </c>
      <c r="K310" s="37" t="s">
        <v>1879</v>
      </c>
      <c r="L310" s="37" t="s">
        <v>1880</v>
      </c>
      <c r="M310" s="37" t="s">
        <v>314</v>
      </c>
      <c r="N310" s="37"/>
      <c r="O310" s="36">
        <f>COUNTIF(Table487[[#This Row],[CMMI Comprehensive Primary Care Plus (CPC+)
Version Date: CY 2021]:[CMS Medicare Hospital Compare
Version Date: January 2021]],"*yes*")</f>
        <v>2</v>
      </c>
      <c r="P310" s="150"/>
      <c r="Q310" s="150"/>
      <c r="R310" s="150"/>
      <c r="S310" s="150"/>
      <c r="T310" s="150"/>
      <c r="U310" s="150"/>
      <c r="V310" s="150"/>
      <c r="W310" s="150"/>
      <c r="X310" s="150"/>
      <c r="Y310" s="150" t="s">
        <v>1</v>
      </c>
      <c r="Z310" s="150" t="s">
        <v>3939</v>
      </c>
      <c r="AA310" s="150"/>
      <c r="AB310" s="150"/>
      <c r="AC310" s="150"/>
      <c r="AD310" s="150"/>
      <c r="AE310" s="150"/>
      <c r="AF310" s="150"/>
      <c r="AG310" s="150"/>
      <c r="AH310" s="150"/>
      <c r="AI310" s="150"/>
      <c r="AJ310" s="150"/>
      <c r="AK310" s="150"/>
    </row>
    <row r="311" spans="1:37" s="26" customFormat="1" ht="76.5" customHeight="1">
      <c r="A311" s="111" t="s">
        <v>353</v>
      </c>
      <c r="B311" s="45" t="s">
        <v>2062</v>
      </c>
      <c r="C311" s="45" t="s">
        <v>280</v>
      </c>
      <c r="D311" s="47" t="s">
        <v>97</v>
      </c>
      <c r="E311" s="137" t="s">
        <v>1959</v>
      </c>
      <c r="F311" s="52"/>
      <c r="G311" s="52"/>
      <c r="H311" s="132" t="s">
        <v>2385</v>
      </c>
      <c r="I311" s="37" t="s">
        <v>1889</v>
      </c>
      <c r="J311" s="37" t="s">
        <v>1878</v>
      </c>
      <c r="K311" s="37" t="s">
        <v>1879</v>
      </c>
      <c r="L311" s="37" t="s">
        <v>1880</v>
      </c>
      <c r="M311" s="37" t="s">
        <v>314</v>
      </c>
      <c r="N311" s="37"/>
      <c r="O311" s="36">
        <f>COUNTIF(Table487[[#This Row],[CMMI Comprehensive Primary Care Plus (CPC+)
Version Date: CY 2021]:[CMS Medicare Hospital Compare
Version Date: January 2021]],"*yes*")</f>
        <v>0</v>
      </c>
      <c r="P311" s="150"/>
      <c r="Q311" s="150"/>
      <c r="R311" s="150"/>
      <c r="S311" s="150"/>
      <c r="T311" s="150"/>
      <c r="U311" s="150"/>
      <c r="V311" s="150"/>
      <c r="W311" s="150"/>
      <c r="X311" s="150"/>
      <c r="Y311" s="150"/>
      <c r="Z311" s="150"/>
      <c r="AA311" s="150"/>
      <c r="AB311" s="150"/>
      <c r="AC311" s="150"/>
      <c r="AD311" s="150"/>
      <c r="AE311" s="150"/>
      <c r="AF311" s="150"/>
      <c r="AG311" s="150"/>
      <c r="AH311" s="150"/>
      <c r="AI311" s="150"/>
      <c r="AJ311" s="150"/>
      <c r="AK311" s="150"/>
    </row>
    <row r="312" spans="1:37" s="26" customFormat="1" ht="76.5" customHeight="1">
      <c r="A312" s="133" t="s">
        <v>1128</v>
      </c>
      <c r="B312" s="45" t="s">
        <v>2063</v>
      </c>
      <c r="C312" s="45" t="s">
        <v>280</v>
      </c>
      <c r="D312" s="46" t="s">
        <v>97</v>
      </c>
      <c r="E312" s="137" t="s">
        <v>1959</v>
      </c>
      <c r="F312" s="52"/>
      <c r="G312" s="52"/>
      <c r="H312" s="132" t="s">
        <v>2385</v>
      </c>
      <c r="I312" s="37" t="s">
        <v>1889</v>
      </c>
      <c r="J312" s="37" t="s">
        <v>1878</v>
      </c>
      <c r="K312" s="37" t="s">
        <v>1879</v>
      </c>
      <c r="L312" s="37" t="s">
        <v>1880</v>
      </c>
      <c r="M312" s="37" t="s">
        <v>314</v>
      </c>
      <c r="N312" s="37"/>
      <c r="O312" s="36">
        <f>COUNTIF(Table487[[#This Row],[CMMI Comprehensive Primary Care Plus (CPC+)
Version Date: CY 2021]:[CMS Medicare Hospital Compare
Version Date: January 2021]],"*yes*")</f>
        <v>0</v>
      </c>
      <c r="P312" s="150"/>
      <c r="Q312" s="150"/>
      <c r="R312" s="150"/>
      <c r="S312" s="150"/>
      <c r="T312" s="150"/>
      <c r="U312" s="150"/>
      <c r="V312" s="150"/>
      <c r="W312" s="150"/>
      <c r="X312" s="150"/>
      <c r="Y312" s="150"/>
      <c r="Z312" s="150"/>
      <c r="AA312" s="150"/>
      <c r="AB312" s="150"/>
      <c r="AC312" s="150"/>
      <c r="AD312" s="150"/>
      <c r="AE312" s="150"/>
      <c r="AF312" s="150"/>
      <c r="AG312" s="150"/>
      <c r="AH312" s="150"/>
      <c r="AI312" s="150"/>
      <c r="AJ312" s="150"/>
      <c r="AK312" s="150"/>
    </row>
    <row r="313" spans="1:37" s="26" customFormat="1" ht="76.5" customHeight="1">
      <c r="A313" s="111" t="s">
        <v>1129</v>
      </c>
      <c r="B313" s="45" t="s">
        <v>2064</v>
      </c>
      <c r="C313" s="45" t="s">
        <v>280</v>
      </c>
      <c r="D313" s="46" t="s">
        <v>97</v>
      </c>
      <c r="E313" s="137" t="s">
        <v>1959</v>
      </c>
      <c r="F313" s="52"/>
      <c r="G313" s="52"/>
      <c r="H313" s="132" t="s">
        <v>2385</v>
      </c>
      <c r="I313" s="37" t="s">
        <v>1889</v>
      </c>
      <c r="J313" s="37" t="s">
        <v>1878</v>
      </c>
      <c r="K313" s="37" t="s">
        <v>1879</v>
      </c>
      <c r="L313" s="37" t="s">
        <v>1880</v>
      </c>
      <c r="M313" s="37" t="s">
        <v>314</v>
      </c>
      <c r="N313" s="37"/>
      <c r="O313" s="36">
        <f>COUNTIF(Table487[[#This Row],[CMMI Comprehensive Primary Care Plus (CPC+)
Version Date: CY 2021]:[CMS Medicare Hospital Compare
Version Date: January 2021]],"*yes*")</f>
        <v>0</v>
      </c>
      <c r="P313" s="150"/>
      <c r="Q313" s="150"/>
      <c r="R313" s="150"/>
      <c r="S313" s="150"/>
      <c r="T313" s="150"/>
      <c r="U313" s="150"/>
      <c r="V313" s="150"/>
      <c r="W313" s="150"/>
      <c r="X313" s="150"/>
      <c r="Y313" s="150"/>
      <c r="Z313" s="150"/>
      <c r="AA313" s="150"/>
      <c r="AB313" s="150"/>
      <c r="AC313" s="150"/>
      <c r="AD313" s="150"/>
      <c r="AE313" s="150"/>
      <c r="AF313" s="150"/>
      <c r="AG313" s="150"/>
      <c r="AH313" s="150"/>
      <c r="AI313" s="150"/>
      <c r="AJ313" s="150"/>
      <c r="AK313" s="150"/>
    </row>
    <row r="314" spans="1:37" s="26" customFormat="1" ht="76.5" customHeight="1">
      <c r="A314" s="179" t="s">
        <v>1130</v>
      </c>
      <c r="B314" s="45" t="s">
        <v>2065</v>
      </c>
      <c r="C314" s="45" t="s">
        <v>280</v>
      </c>
      <c r="D314" s="46" t="s">
        <v>97</v>
      </c>
      <c r="E314" s="137" t="s">
        <v>1959</v>
      </c>
      <c r="F314" s="52"/>
      <c r="G314" s="52"/>
      <c r="H314" s="132" t="s">
        <v>2385</v>
      </c>
      <c r="I314" s="37" t="s">
        <v>1889</v>
      </c>
      <c r="J314" s="37" t="s">
        <v>1878</v>
      </c>
      <c r="K314" s="37" t="s">
        <v>1879</v>
      </c>
      <c r="L314" s="37" t="s">
        <v>1880</v>
      </c>
      <c r="M314" s="37" t="s">
        <v>314</v>
      </c>
      <c r="N314" s="37"/>
      <c r="O314" s="36">
        <f>COUNTIF(Table487[[#This Row],[CMMI Comprehensive Primary Care Plus (CPC+)
Version Date: CY 2021]:[CMS Medicare Hospital Compare
Version Date: January 2021]],"*yes*")</f>
        <v>0</v>
      </c>
      <c r="P314" s="150"/>
      <c r="Q314" s="150"/>
      <c r="R314" s="150"/>
      <c r="S314" s="150"/>
      <c r="T314" s="150"/>
      <c r="U314" s="150"/>
      <c r="V314" s="150"/>
      <c r="W314" s="150"/>
      <c r="X314" s="150"/>
      <c r="Y314" s="150"/>
      <c r="Z314" s="150"/>
      <c r="AA314" s="150"/>
      <c r="AB314" s="150"/>
      <c r="AC314" s="150"/>
      <c r="AD314" s="150"/>
      <c r="AE314" s="150"/>
      <c r="AF314" s="150"/>
      <c r="AG314" s="150"/>
      <c r="AH314" s="150"/>
      <c r="AI314" s="150"/>
      <c r="AJ314" s="150"/>
      <c r="AK314" s="150"/>
    </row>
    <row r="315" spans="1:37" s="26" customFormat="1" ht="76.5" customHeight="1">
      <c r="A315" s="133" t="s">
        <v>1131</v>
      </c>
      <c r="B315" s="45" t="s">
        <v>2066</v>
      </c>
      <c r="C315" s="45" t="s">
        <v>280</v>
      </c>
      <c r="D315" s="46" t="s">
        <v>97</v>
      </c>
      <c r="E315" s="137" t="s">
        <v>1959</v>
      </c>
      <c r="F315" s="52"/>
      <c r="G315" s="52"/>
      <c r="H315" s="132" t="s">
        <v>2385</v>
      </c>
      <c r="I315" s="37" t="s">
        <v>1889</v>
      </c>
      <c r="J315" s="37" t="s">
        <v>1919</v>
      </c>
      <c r="K315" s="37" t="s">
        <v>1879</v>
      </c>
      <c r="L315" s="37" t="s">
        <v>1880</v>
      </c>
      <c r="M315" s="37" t="s">
        <v>314</v>
      </c>
      <c r="N315" s="37"/>
      <c r="O315" s="36">
        <f>COUNTIF(Table487[[#This Row],[CMMI Comprehensive Primary Care Plus (CPC+)
Version Date: CY 2021]:[CMS Medicare Hospital Compare
Version Date: January 2021]],"*yes*")</f>
        <v>0</v>
      </c>
      <c r="P315" s="150"/>
      <c r="Q315" s="150"/>
      <c r="R315" s="150"/>
      <c r="S315" s="150"/>
      <c r="T315" s="150"/>
      <c r="U315" s="150"/>
      <c r="V315" s="150"/>
      <c r="W315" s="150"/>
      <c r="X315" s="150"/>
      <c r="Y315" s="150"/>
      <c r="Z315" s="150"/>
      <c r="AA315" s="150"/>
      <c r="AB315" s="150"/>
      <c r="AC315" s="150"/>
      <c r="AD315" s="150"/>
      <c r="AE315" s="150"/>
      <c r="AF315" s="150"/>
      <c r="AG315" s="150"/>
      <c r="AH315" s="150"/>
      <c r="AI315" s="150"/>
      <c r="AJ315" s="150"/>
      <c r="AK315" s="150"/>
    </row>
    <row r="316" spans="1:37" s="26" customFormat="1" ht="76.5" customHeight="1">
      <c r="A316" s="111" t="s">
        <v>1132</v>
      </c>
      <c r="B316" s="45" t="s">
        <v>2959</v>
      </c>
      <c r="C316" s="45" t="s">
        <v>2960</v>
      </c>
      <c r="D316" s="46" t="s">
        <v>2279</v>
      </c>
      <c r="E316" s="137" t="s">
        <v>135</v>
      </c>
      <c r="F316" s="52"/>
      <c r="G316" s="52"/>
      <c r="H316" s="132" t="s">
        <v>2961</v>
      </c>
      <c r="I316" s="37" t="s">
        <v>1889</v>
      </c>
      <c r="J316" s="37" t="s">
        <v>1878</v>
      </c>
      <c r="K316" s="37" t="s">
        <v>2953</v>
      </c>
      <c r="L316" s="37" t="s">
        <v>1880</v>
      </c>
      <c r="M316" s="37" t="s">
        <v>314</v>
      </c>
      <c r="N316" s="37" t="s">
        <v>1</v>
      </c>
      <c r="O316" s="36">
        <f>COUNTIF(Table487[[#This Row],[CMMI Comprehensive Primary Care Plus (CPC+)
Version Date: CY 2021]:[CMS Medicare Hospital Compare
Version Date: January 2021]],"*yes*")</f>
        <v>1</v>
      </c>
      <c r="P316" s="150"/>
      <c r="Q316" s="150"/>
      <c r="R316" s="150"/>
      <c r="S316" s="150"/>
      <c r="T316" s="150"/>
      <c r="U316" s="150"/>
      <c r="V316" s="150"/>
      <c r="W316" s="150"/>
      <c r="X316" s="150" t="s">
        <v>2272</v>
      </c>
      <c r="Y316" s="150"/>
      <c r="Z316" s="150"/>
      <c r="AA316" s="150"/>
      <c r="AB316" s="150"/>
      <c r="AC316" s="150"/>
      <c r="AD316" s="150"/>
      <c r="AE316" s="150"/>
      <c r="AF316" s="150"/>
      <c r="AG316" s="150"/>
      <c r="AH316" s="150"/>
      <c r="AI316" s="150"/>
      <c r="AJ316" s="150"/>
      <c r="AK316" s="150"/>
    </row>
    <row r="317" spans="1:37" s="26" customFormat="1" ht="76.5" customHeight="1">
      <c r="A317" s="179" t="s">
        <v>1133</v>
      </c>
      <c r="B317" s="45" t="s">
        <v>2738</v>
      </c>
      <c r="C317" s="45" t="s">
        <v>3341</v>
      </c>
      <c r="D317" s="46" t="s">
        <v>2279</v>
      </c>
      <c r="E317" s="137" t="s">
        <v>1959</v>
      </c>
      <c r="F317" s="52"/>
      <c r="G317" s="52"/>
      <c r="H317" s="132" t="s">
        <v>2013</v>
      </c>
      <c r="I317" s="37" t="s">
        <v>1889</v>
      </c>
      <c r="J317" s="37" t="s">
        <v>1902</v>
      </c>
      <c r="K317" s="37" t="s">
        <v>1873</v>
      </c>
      <c r="L317" s="37" t="s">
        <v>1874</v>
      </c>
      <c r="M317" s="37" t="s">
        <v>1746</v>
      </c>
      <c r="N317" s="37"/>
      <c r="O317" s="36">
        <f>COUNTIF(Table487[[#This Row],[CMMI Comprehensive Primary Care Plus (CPC+)
Version Date: CY 2021]:[CMS Medicare Hospital Compare
Version Date: January 2021]],"*yes*")</f>
        <v>0</v>
      </c>
      <c r="P317" s="150"/>
      <c r="Q317" s="150"/>
      <c r="R317" s="150"/>
      <c r="S317" s="150"/>
      <c r="T317" s="150"/>
      <c r="U317" s="150"/>
      <c r="V317" s="150"/>
      <c r="W317" s="150"/>
      <c r="X317" s="150"/>
      <c r="Y317" s="150"/>
      <c r="Z317" s="150"/>
      <c r="AA317" s="150"/>
      <c r="AB317" s="150"/>
      <c r="AC317" s="150"/>
      <c r="AD317" s="150"/>
      <c r="AE317" s="150"/>
      <c r="AF317" s="150"/>
      <c r="AG317" s="150"/>
      <c r="AH317" s="150"/>
      <c r="AI317" s="150"/>
      <c r="AJ317" s="150"/>
      <c r="AK317" s="150"/>
    </row>
    <row r="318" spans="1:37" s="26" customFormat="1" ht="76.5" customHeight="1">
      <c r="A318" s="133" t="s">
        <v>1134</v>
      </c>
      <c r="B318" s="45" t="s">
        <v>2096</v>
      </c>
      <c r="C318" s="45" t="s">
        <v>1378</v>
      </c>
      <c r="D318" s="45" t="s">
        <v>2279</v>
      </c>
      <c r="E318" s="137" t="s">
        <v>1959</v>
      </c>
      <c r="F318" s="52"/>
      <c r="G318" s="52"/>
      <c r="H318" s="132" t="s">
        <v>1379</v>
      </c>
      <c r="I318" s="37" t="s">
        <v>2297</v>
      </c>
      <c r="J318" s="37" t="s">
        <v>1902</v>
      </c>
      <c r="K318" s="37" t="s">
        <v>1873</v>
      </c>
      <c r="L318" s="37" t="s">
        <v>1874</v>
      </c>
      <c r="M318" s="37" t="s">
        <v>314</v>
      </c>
      <c r="N318" s="37"/>
      <c r="O318" s="36">
        <f>COUNTIF(Table487[[#This Row],[CMMI Comprehensive Primary Care Plus (CPC+)
Version Date: CY 2021]:[CMS Medicare Hospital Compare
Version Date: January 2021]],"*yes*")</f>
        <v>1</v>
      </c>
      <c r="P318" s="150"/>
      <c r="Q318" s="150" t="s">
        <v>3926</v>
      </c>
      <c r="R318" s="150"/>
      <c r="S318" s="150"/>
      <c r="T318" s="150"/>
      <c r="U318" s="150"/>
      <c r="V318" s="150"/>
      <c r="W318" s="150"/>
      <c r="X318" s="150"/>
      <c r="Y318" s="150"/>
      <c r="Z318" s="150"/>
      <c r="AA318" s="150"/>
      <c r="AB318" s="150"/>
      <c r="AC318" s="150"/>
      <c r="AD318" s="150"/>
      <c r="AE318" s="150"/>
      <c r="AF318" s="150"/>
      <c r="AG318" s="150"/>
      <c r="AH318" s="150" t="s">
        <v>1</v>
      </c>
      <c r="AI318" s="150"/>
      <c r="AJ318" s="150"/>
      <c r="AK318" s="150"/>
    </row>
    <row r="319" spans="1:37" s="26" customFormat="1" ht="76.5" customHeight="1">
      <c r="A319" s="111" t="s">
        <v>1135</v>
      </c>
      <c r="B319" s="45" t="s">
        <v>624</v>
      </c>
      <c r="C319" s="45" t="s">
        <v>668</v>
      </c>
      <c r="D319" s="47" t="s">
        <v>2279</v>
      </c>
      <c r="E319" s="137" t="s">
        <v>1944</v>
      </c>
      <c r="F319" s="52" t="s">
        <v>2358</v>
      </c>
      <c r="G319" s="52" t="s">
        <v>3342</v>
      </c>
      <c r="H319" s="132" t="s">
        <v>1446</v>
      </c>
      <c r="I319" s="37" t="s">
        <v>2297</v>
      </c>
      <c r="J319" s="37" t="s">
        <v>1888</v>
      </c>
      <c r="K319" s="37" t="s">
        <v>1873</v>
      </c>
      <c r="L319" s="37" t="s">
        <v>1874</v>
      </c>
      <c r="M319" s="37" t="s">
        <v>314</v>
      </c>
      <c r="N319" s="37" t="s">
        <v>1</v>
      </c>
      <c r="O319" s="36">
        <f>COUNTIF(Table487[[#This Row],[CMMI Comprehensive Primary Care Plus (CPC+)
Version Date: CY 2021]:[CMS Medicare Hospital Compare
Version Date: January 2021]],"*yes*")</f>
        <v>2</v>
      </c>
      <c r="P319" s="150"/>
      <c r="Q319" s="150"/>
      <c r="R319" s="150"/>
      <c r="S319" s="150" t="s">
        <v>3940</v>
      </c>
      <c r="T319" s="150"/>
      <c r="U319" s="150"/>
      <c r="V319" s="150"/>
      <c r="W319" s="150" t="s">
        <v>1</v>
      </c>
      <c r="X319" s="150"/>
      <c r="Y319" s="150"/>
      <c r="Z319" s="150"/>
      <c r="AA319" s="150"/>
      <c r="AB319" s="150"/>
      <c r="AC319" s="150"/>
      <c r="AD319" s="150"/>
      <c r="AE319" s="150"/>
      <c r="AF319" s="150"/>
      <c r="AG319" s="150" t="s">
        <v>1827</v>
      </c>
      <c r="AH319" s="150"/>
      <c r="AI319" s="150"/>
      <c r="AJ319" s="150"/>
      <c r="AK319" s="150"/>
    </row>
    <row r="320" spans="1:37" s="26" customFormat="1" ht="76.5" customHeight="1">
      <c r="A320" s="179" t="s">
        <v>1136</v>
      </c>
      <c r="B320" s="45" t="s">
        <v>205</v>
      </c>
      <c r="C320" s="45" t="s">
        <v>669</v>
      </c>
      <c r="D320" s="45" t="s">
        <v>2271</v>
      </c>
      <c r="E320" s="137" t="s">
        <v>206</v>
      </c>
      <c r="F320" s="52"/>
      <c r="G320" s="52"/>
      <c r="H320" s="132" t="s">
        <v>1448</v>
      </c>
      <c r="I320" s="37" t="s">
        <v>1889</v>
      </c>
      <c r="J320" s="37" t="s">
        <v>1884</v>
      </c>
      <c r="K320" s="37" t="s">
        <v>1879</v>
      </c>
      <c r="L320" s="37" t="s">
        <v>2360</v>
      </c>
      <c r="M320" s="37" t="s">
        <v>5</v>
      </c>
      <c r="N320" s="37"/>
      <c r="O320" s="36">
        <f>COUNTIF(Table487[[#This Row],[CMMI Comprehensive Primary Care Plus (CPC+)
Version Date: CY 2021]:[CMS Medicare Hospital Compare
Version Date: January 2021]],"*yes*")</f>
        <v>0</v>
      </c>
      <c r="P320" s="150"/>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row>
    <row r="321" spans="1:37" s="26" customFormat="1" ht="76.5" customHeight="1">
      <c r="A321" s="133" t="s">
        <v>1137</v>
      </c>
      <c r="B321" s="45" t="s">
        <v>83</v>
      </c>
      <c r="C321" s="45" t="s">
        <v>151</v>
      </c>
      <c r="D321" s="45" t="s">
        <v>2279</v>
      </c>
      <c r="E321" s="137" t="s">
        <v>1959</v>
      </c>
      <c r="F321" s="52"/>
      <c r="G321" s="52"/>
      <c r="H321" s="132" t="s">
        <v>1449</v>
      </c>
      <c r="I321" s="37" t="s">
        <v>1889</v>
      </c>
      <c r="J321" s="37" t="s">
        <v>1901</v>
      </c>
      <c r="K321" s="37" t="s">
        <v>1879</v>
      </c>
      <c r="L321" s="37" t="s">
        <v>1874</v>
      </c>
      <c r="M321" s="37" t="s">
        <v>314</v>
      </c>
      <c r="N321" s="37" t="s">
        <v>1</v>
      </c>
      <c r="O321" s="36">
        <f>COUNTIF(Table487[[#This Row],[CMMI Comprehensive Primary Care Plus (CPC+)
Version Date: CY 2021]:[CMS Medicare Hospital Compare
Version Date: January 2021]],"*yes*")</f>
        <v>1</v>
      </c>
      <c r="P321" s="150"/>
      <c r="Q321" s="150" t="s">
        <v>3926</v>
      </c>
      <c r="R321" s="150"/>
      <c r="S321" s="150"/>
      <c r="T321" s="150"/>
      <c r="U321" s="150"/>
      <c r="V321" s="150"/>
      <c r="W321" s="150"/>
      <c r="X321" s="150"/>
      <c r="Y321" s="150"/>
      <c r="Z321" s="150"/>
      <c r="AA321" s="150"/>
      <c r="AB321" s="150"/>
      <c r="AC321" s="150"/>
      <c r="AD321" s="150"/>
      <c r="AE321" s="150"/>
      <c r="AF321" s="150"/>
      <c r="AG321" s="150"/>
      <c r="AH321" s="150"/>
      <c r="AI321" s="150"/>
      <c r="AJ321" s="150"/>
      <c r="AK321" s="150"/>
    </row>
    <row r="322" spans="1:37" s="26" customFormat="1" ht="76.5" customHeight="1">
      <c r="A322" s="111" t="s">
        <v>354</v>
      </c>
      <c r="B322" s="45" t="s">
        <v>2361</v>
      </c>
      <c r="C322" s="45" t="s">
        <v>208</v>
      </c>
      <c r="D322" s="47" t="s">
        <v>2271</v>
      </c>
      <c r="E322" s="137" t="s">
        <v>1960</v>
      </c>
      <c r="F322" s="52"/>
      <c r="G322" s="52"/>
      <c r="H322" s="132" t="s">
        <v>2752</v>
      </c>
      <c r="I322" s="37" t="s">
        <v>2297</v>
      </c>
      <c r="J322" s="37" t="s">
        <v>2237</v>
      </c>
      <c r="K322" s="37" t="s">
        <v>1873</v>
      </c>
      <c r="L322" s="37" t="s">
        <v>2360</v>
      </c>
      <c r="M322" s="37" t="s">
        <v>5</v>
      </c>
      <c r="N322" s="37"/>
      <c r="O322" s="36">
        <f>COUNTIF(Table487[[#This Row],[CMMI Comprehensive Primary Care Plus (CPC+)
Version Date: CY 2021]:[CMS Medicare Hospital Compare
Version Date: January 2021]],"*yes*")</f>
        <v>0</v>
      </c>
      <c r="P322" s="150"/>
      <c r="Q322" s="150"/>
      <c r="R322" s="150"/>
      <c r="S322" s="150"/>
      <c r="T322" s="150"/>
      <c r="U322" s="150"/>
      <c r="V322" s="150"/>
      <c r="W322" s="150"/>
      <c r="X322" s="150"/>
      <c r="Y322" s="150"/>
      <c r="Z322" s="150"/>
      <c r="AA322" s="150"/>
      <c r="AB322" s="150"/>
      <c r="AC322" s="150"/>
      <c r="AD322" s="150"/>
      <c r="AE322" s="150" t="s">
        <v>3941</v>
      </c>
      <c r="AF322" s="150"/>
      <c r="AG322" s="150"/>
      <c r="AH322" s="150"/>
      <c r="AI322" s="150"/>
      <c r="AJ322" s="150"/>
      <c r="AK322" s="150"/>
    </row>
    <row r="323" spans="1:37" s="151" customFormat="1" ht="76.5" customHeight="1">
      <c r="A323" s="133" t="s">
        <v>1138</v>
      </c>
      <c r="B323" s="45" t="s">
        <v>1569</v>
      </c>
      <c r="C323" s="45" t="s">
        <v>60</v>
      </c>
      <c r="D323" s="45" t="s">
        <v>2271</v>
      </c>
      <c r="E323" s="137" t="s">
        <v>1960</v>
      </c>
      <c r="F323" s="52"/>
      <c r="G323" s="52"/>
      <c r="H323" s="132" t="s">
        <v>2363</v>
      </c>
      <c r="I323" s="37" t="s">
        <v>2297</v>
      </c>
      <c r="J323" s="37" t="s">
        <v>1901</v>
      </c>
      <c r="K323" s="37" t="s">
        <v>1873</v>
      </c>
      <c r="L323" s="37" t="s">
        <v>1880</v>
      </c>
      <c r="M323" s="37" t="s">
        <v>1746</v>
      </c>
      <c r="N323" s="37" t="s">
        <v>1</v>
      </c>
      <c r="O323" s="36">
        <f>COUNTIF(Table487[[#This Row],[CMMI Comprehensive Primary Care Plus (CPC+)
Version Date: CY 2021]:[CMS Medicare Hospital Compare
Version Date: January 2021]],"*yes*")</f>
        <v>0</v>
      </c>
      <c r="P323" s="150"/>
      <c r="Q323" s="150"/>
      <c r="R323" s="150"/>
      <c r="S323" s="150"/>
      <c r="T323" s="150"/>
      <c r="U323" s="150"/>
      <c r="V323" s="150"/>
      <c r="W323" s="150"/>
      <c r="X323" s="150"/>
      <c r="Y323" s="150"/>
      <c r="Z323" s="150"/>
      <c r="AA323" s="150"/>
      <c r="AB323" s="150"/>
      <c r="AC323" s="150"/>
      <c r="AD323" s="150"/>
      <c r="AE323" s="150"/>
      <c r="AF323" s="150"/>
      <c r="AG323" s="150"/>
      <c r="AH323" s="150"/>
      <c r="AI323" s="150"/>
      <c r="AJ323" s="150"/>
      <c r="AK323" s="150"/>
    </row>
    <row r="324" spans="1:37" s="151" customFormat="1" ht="76.5" customHeight="1">
      <c r="A324" s="111" t="s">
        <v>1139</v>
      </c>
      <c r="B324" s="45" t="s">
        <v>297</v>
      </c>
      <c r="C324" s="45" t="s">
        <v>78</v>
      </c>
      <c r="D324" s="45" t="s">
        <v>2279</v>
      </c>
      <c r="E324" s="137" t="s">
        <v>1960</v>
      </c>
      <c r="F324" s="52"/>
      <c r="G324" s="52"/>
      <c r="H324" s="132" t="s">
        <v>1450</v>
      </c>
      <c r="I324" s="37" t="s">
        <v>2297</v>
      </c>
      <c r="J324" s="37" t="s">
        <v>97</v>
      </c>
      <c r="K324" s="37" t="s">
        <v>1873</v>
      </c>
      <c r="L324" s="37" t="s">
        <v>1874</v>
      </c>
      <c r="M324" s="37" t="s">
        <v>1746</v>
      </c>
      <c r="N324" s="37"/>
      <c r="O324" s="36">
        <f>COUNTIF(Table487[[#This Row],[CMMI Comprehensive Primary Care Plus (CPC+)
Version Date: CY 2021]:[CMS Medicare Hospital Compare
Version Date: January 2021]],"*yes*")</f>
        <v>0</v>
      </c>
      <c r="P324" s="150"/>
      <c r="Q324" s="150"/>
      <c r="R324" s="150"/>
      <c r="S324" s="150"/>
      <c r="T324" s="150"/>
      <c r="U324" s="150"/>
      <c r="V324" s="150"/>
      <c r="W324" s="150"/>
      <c r="X324" s="150"/>
      <c r="Y324" s="150"/>
      <c r="Z324" s="150"/>
      <c r="AA324" s="150"/>
      <c r="AB324" s="150"/>
      <c r="AC324" s="150"/>
      <c r="AD324" s="150"/>
      <c r="AE324" s="150" t="s">
        <v>1</v>
      </c>
      <c r="AF324" s="150"/>
      <c r="AG324" s="150"/>
      <c r="AH324" s="150" t="s">
        <v>1</v>
      </c>
      <c r="AI324" s="150"/>
      <c r="AJ324" s="150"/>
      <c r="AK324" s="150"/>
    </row>
    <row r="325" spans="1:37" s="26" customFormat="1" ht="76.5" customHeight="1">
      <c r="A325" s="133" t="s">
        <v>1140</v>
      </c>
      <c r="B325" s="45" t="s">
        <v>2826</v>
      </c>
      <c r="C325" s="45" t="s">
        <v>2963</v>
      </c>
      <c r="D325" s="45" t="s">
        <v>2271</v>
      </c>
      <c r="E325" s="137" t="s">
        <v>1960</v>
      </c>
      <c r="F325" s="52"/>
      <c r="G325" s="52"/>
      <c r="H325" s="132" t="s">
        <v>2964</v>
      </c>
      <c r="I325" s="37" t="s">
        <v>2297</v>
      </c>
      <c r="J325" s="37" t="s">
        <v>1883</v>
      </c>
      <c r="K325" s="37" t="s">
        <v>1873</v>
      </c>
      <c r="L325" s="37" t="s">
        <v>1880</v>
      </c>
      <c r="M325" s="37" t="s">
        <v>314</v>
      </c>
      <c r="N325" s="37" t="s">
        <v>1</v>
      </c>
      <c r="O325" s="36">
        <f>COUNTIF(Table487[[#This Row],[CMMI Comprehensive Primary Care Plus (CPC+)
Version Date: CY 2021]:[CMS Medicare Hospital Compare
Version Date: January 2021]],"*yes*")</f>
        <v>0</v>
      </c>
      <c r="P325" s="150"/>
      <c r="Q325" s="150"/>
      <c r="R325" s="150"/>
      <c r="S325" s="150"/>
      <c r="T325" s="150"/>
      <c r="U325" s="150"/>
      <c r="V325" s="150"/>
      <c r="W325" s="150"/>
      <c r="X325" s="150"/>
      <c r="Y325" s="150"/>
      <c r="Z325" s="150"/>
      <c r="AA325" s="150"/>
      <c r="AB325" s="150"/>
      <c r="AC325" s="150"/>
      <c r="AD325" s="150"/>
      <c r="AE325" s="150"/>
      <c r="AF325" s="150"/>
      <c r="AG325" s="150"/>
      <c r="AH325" s="150"/>
      <c r="AI325" s="150"/>
      <c r="AJ325" s="150"/>
      <c r="AK325" s="150"/>
    </row>
    <row r="326" spans="1:37" s="26" customFormat="1" ht="76.5" customHeight="1">
      <c r="A326" s="111" t="s">
        <v>1141</v>
      </c>
      <c r="B326" s="45" t="s">
        <v>625</v>
      </c>
      <c r="C326" s="45" t="s">
        <v>670</v>
      </c>
      <c r="D326" s="45" t="s">
        <v>2271</v>
      </c>
      <c r="E326" s="137" t="s">
        <v>1960</v>
      </c>
      <c r="F326" s="52" t="s">
        <v>2364</v>
      </c>
      <c r="G326" s="52" t="s">
        <v>3343</v>
      </c>
      <c r="H326" s="132" t="s">
        <v>2028</v>
      </c>
      <c r="I326" s="37" t="s">
        <v>2297</v>
      </c>
      <c r="J326" s="37" t="s">
        <v>1890</v>
      </c>
      <c r="K326" s="37" t="s">
        <v>1873</v>
      </c>
      <c r="L326" s="37" t="s">
        <v>1874</v>
      </c>
      <c r="M326" s="37" t="s">
        <v>314</v>
      </c>
      <c r="N326" s="37" t="s">
        <v>1</v>
      </c>
      <c r="O326" s="36">
        <f>COUNTIF(Table487[[#This Row],[CMMI Comprehensive Primary Care Plus (CPC+)
Version Date: CY 2021]:[CMS Medicare Hospital Compare
Version Date: January 2021]],"*yes*")</f>
        <v>0</v>
      </c>
      <c r="P326" s="150"/>
      <c r="Q326" s="150"/>
      <c r="R326" s="150"/>
      <c r="S326" s="150"/>
      <c r="T326" s="150"/>
      <c r="U326" s="150"/>
      <c r="V326" s="150"/>
      <c r="W326" s="150"/>
      <c r="X326" s="150"/>
      <c r="Y326" s="150"/>
      <c r="Z326" s="150"/>
      <c r="AA326" s="150"/>
      <c r="AB326" s="150"/>
      <c r="AC326" s="150"/>
      <c r="AD326" s="150"/>
      <c r="AE326" s="150"/>
      <c r="AF326" s="150"/>
      <c r="AG326" s="150" t="s">
        <v>1827</v>
      </c>
      <c r="AH326" s="150"/>
      <c r="AI326" s="150"/>
      <c r="AJ326" s="150"/>
      <c r="AK326" s="150"/>
    </row>
    <row r="327" spans="1:37" s="26" customFormat="1" ht="76.5" customHeight="1">
      <c r="A327" s="179" t="s">
        <v>1142</v>
      </c>
      <c r="B327" s="45" t="s">
        <v>1868</v>
      </c>
      <c r="C327" s="45" t="s">
        <v>152</v>
      </c>
      <c r="D327" s="45" t="s">
        <v>2279</v>
      </c>
      <c r="E327" s="137" t="s">
        <v>1960</v>
      </c>
      <c r="F327" s="52" t="s">
        <v>2365</v>
      </c>
      <c r="G327" s="52"/>
      <c r="H327" s="132" t="s">
        <v>3006</v>
      </c>
      <c r="I327" s="37" t="s">
        <v>2297</v>
      </c>
      <c r="J327" s="37" t="s">
        <v>1872</v>
      </c>
      <c r="K327" s="37" t="s">
        <v>1873</v>
      </c>
      <c r="L327" s="37" t="s">
        <v>2251</v>
      </c>
      <c r="M327" s="37" t="s">
        <v>1746</v>
      </c>
      <c r="N327" s="37"/>
      <c r="O327" s="36">
        <f>COUNTIF(Table487[[#This Row],[CMMI Comprehensive Primary Care Plus (CPC+)
Version Date: CY 2021]:[CMS Medicare Hospital Compare
Version Date: January 2021]],"*yes*")</f>
        <v>3</v>
      </c>
      <c r="P327" s="150"/>
      <c r="Q327" s="150" t="s">
        <v>1</v>
      </c>
      <c r="R327" s="150"/>
      <c r="S327" s="150"/>
      <c r="T327" s="150"/>
      <c r="U327" s="150"/>
      <c r="V327" s="150"/>
      <c r="W327" s="150" t="s">
        <v>1</v>
      </c>
      <c r="X327" s="150" t="s">
        <v>3857</v>
      </c>
      <c r="Y327" s="150"/>
      <c r="Z327" s="150"/>
      <c r="AA327" s="150"/>
      <c r="AB327" s="150"/>
      <c r="AC327" s="150" t="s">
        <v>3007</v>
      </c>
      <c r="AD327" s="150" t="s">
        <v>3007</v>
      </c>
      <c r="AE327" s="150"/>
      <c r="AF327" s="150" t="s">
        <v>3007</v>
      </c>
      <c r="AG327" s="150" t="s">
        <v>3942</v>
      </c>
      <c r="AH327" s="150" t="s">
        <v>1</v>
      </c>
      <c r="AI327" s="150"/>
      <c r="AJ327" s="150"/>
      <c r="AK327" s="150"/>
    </row>
    <row r="328" spans="1:37" s="26" customFormat="1" ht="76.5" customHeight="1">
      <c r="A328" s="133" t="s">
        <v>1143</v>
      </c>
      <c r="B328" s="45" t="s">
        <v>1270</v>
      </c>
      <c r="C328" s="45" t="s">
        <v>1269</v>
      </c>
      <c r="D328" s="47" t="s">
        <v>2271</v>
      </c>
      <c r="E328" s="137" t="s">
        <v>1271</v>
      </c>
      <c r="F328" s="52"/>
      <c r="G328" s="52"/>
      <c r="H328" s="132" t="s">
        <v>1522</v>
      </c>
      <c r="I328" s="37" t="s">
        <v>2297</v>
      </c>
      <c r="J328" s="37" t="s">
        <v>2237</v>
      </c>
      <c r="K328" s="37" t="s">
        <v>1873</v>
      </c>
      <c r="L328" s="37" t="s">
        <v>1874</v>
      </c>
      <c r="M328" s="37" t="s">
        <v>5</v>
      </c>
      <c r="N328" s="37"/>
      <c r="O328" s="36">
        <f>COUNTIF(Table487[[#This Row],[CMMI Comprehensive Primary Care Plus (CPC+)
Version Date: CY 2021]:[CMS Medicare Hospital Compare
Version Date: January 2021]],"*yes*")</f>
        <v>0</v>
      </c>
      <c r="P328" s="150"/>
      <c r="Q328" s="150"/>
      <c r="R328" s="150"/>
      <c r="S328" s="150"/>
      <c r="T328" s="150"/>
      <c r="U328" s="150"/>
      <c r="V328" s="150"/>
      <c r="W328" s="150"/>
      <c r="X328" s="150"/>
      <c r="Y328" s="150"/>
      <c r="Z328" s="150"/>
      <c r="AA328" s="150"/>
      <c r="AB328" s="150"/>
      <c r="AC328" s="150"/>
      <c r="AD328" s="150"/>
      <c r="AE328" s="150"/>
      <c r="AF328" s="150"/>
      <c r="AG328" s="150"/>
      <c r="AH328" s="150"/>
      <c r="AI328" s="150"/>
      <c r="AJ328" s="150"/>
      <c r="AK328" s="150"/>
    </row>
    <row r="329" spans="1:37" s="26" customFormat="1" ht="76.5" customHeight="1">
      <c r="A329" s="111" t="s">
        <v>1144</v>
      </c>
      <c r="B329" s="45" t="s">
        <v>2060</v>
      </c>
      <c r="C329" s="45" t="s">
        <v>153</v>
      </c>
      <c r="D329" s="45" t="s">
        <v>2271</v>
      </c>
      <c r="E329" s="137" t="s">
        <v>1921</v>
      </c>
      <c r="F329" s="52" t="s">
        <v>2367</v>
      </c>
      <c r="G329" s="52"/>
      <c r="H329" s="132" t="s">
        <v>2029</v>
      </c>
      <c r="I329" s="37" t="s">
        <v>2297</v>
      </c>
      <c r="J329" s="37" t="s">
        <v>97</v>
      </c>
      <c r="K329" s="37" t="s">
        <v>1873</v>
      </c>
      <c r="L329" s="37" t="s">
        <v>1874</v>
      </c>
      <c r="M329" s="37" t="s">
        <v>1746</v>
      </c>
      <c r="N329" s="37"/>
      <c r="O329" s="36">
        <f>COUNTIF(Table487[[#This Row],[CMMI Comprehensive Primary Care Plus (CPC+)
Version Date: CY 2021]:[CMS Medicare Hospital Compare
Version Date: January 2021]],"*yes*")</f>
        <v>2</v>
      </c>
      <c r="P329" s="150"/>
      <c r="Q329" s="150" t="s">
        <v>1</v>
      </c>
      <c r="R329" s="150"/>
      <c r="S329" s="150"/>
      <c r="T329" s="150"/>
      <c r="U329" s="150"/>
      <c r="V329" s="150"/>
      <c r="W329" s="150"/>
      <c r="X329" s="150" t="s">
        <v>3857</v>
      </c>
      <c r="Y329" s="150"/>
      <c r="Z329" s="150"/>
      <c r="AA329" s="150"/>
      <c r="AB329" s="150"/>
      <c r="AC329" s="150"/>
      <c r="AD329" s="150"/>
      <c r="AE329" s="150"/>
      <c r="AF329" s="150"/>
      <c r="AG329" s="150" t="s">
        <v>1824</v>
      </c>
      <c r="AH329" s="150"/>
      <c r="AI329" s="150"/>
      <c r="AJ329" s="150"/>
      <c r="AK329" s="150"/>
    </row>
    <row r="330" spans="1:37" s="26" customFormat="1" ht="76.5" customHeight="1">
      <c r="A330" s="133" t="s">
        <v>1145</v>
      </c>
      <c r="B330" s="45" t="s">
        <v>298</v>
      </c>
      <c r="C330" s="45" t="s">
        <v>79</v>
      </c>
      <c r="D330" s="45" t="s">
        <v>2279</v>
      </c>
      <c r="E330" s="137" t="s">
        <v>1960</v>
      </c>
      <c r="F330" s="52"/>
      <c r="G330" s="52"/>
      <c r="H330" s="132" t="s">
        <v>1451</v>
      </c>
      <c r="I330" s="37" t="s">
        <v>2297</v>
      </c>
      <c r="J330" s="37" t="s">
        <v>97</v>
      </c>
      <c r="K330" s="37" t="s">
        <v>1873</v>
      </c>
      <c r="L330" s="37" t="s">
        <v>1874</v>
      </c>
      <c r="M330" s="37" t="s">
        <v>1746</v>
      </c>
      <c r="N330" s="37"/>
      <c r="O330" s="36">
        <f>COUNTIF(Table487[[#This Row],[CMMI Comprehensive Primary Care Plus (CPC+)
Version Date: CY 2021]:[CMS Medicare Hospital Compare
Version Date: January 2021]],"*yes*")</f>
        <v>1</v>
      </c>
      <c r="P330" s="150"/>
      <c r="Q330" s="150"/>
      <c r="R330" s="150"/>
      <c r="S330" s="150"/>
      <c r="T330" s="150"/>
      <c r="U330" s="150"/>
      <c r="V330" s="150"/>
      <c r="W330" s="150"/>
      <c r="X330" s="150" t="s">
        <v>3857</v>
      </c>
      <c r="Y330" s="150"/>
      <c r="Z330" s="150"/>
      <c r="AA330" s="150"/>
      <c r="AB330" s="150"/>
      <c r="AC330" s="150"/>
      <c r="AD330" s="150"/>
      <c r="AE330" s="150" t="s">
        <v>1</v>
      </c>
      <c r="AF330" s="150" t="s">
        <v>1</v>
      </c>
      <c r="AG330" s="150"/>
      <c r="AH330" s="150"/>
      <c r="AI330" s="150"/>
      <c r="AJ330" s="150"/>
      <c r="AK330" s="150"/>
    </row>
    <row r="331" spans="1:37" s="26" customFormat="1" ht="76.5" customHeight="1">
      <c r="A331" s="111" t="s">
        <v>1146</v>
      </c>
      <c r="B331" s="45" t="s">
        <v>299</v>
      </c>
      <c r="C331" s="45" t="s">
        <v>154</v>
      </c>
      <c r="D331" s="45" t="s">
        <v>2271</v>
      </c>
      <c r="E331" s="137" t="s">
        <v>1960</v>
      </c>
      <c r="F331" s="52"/>
      <c r="G331" s="52"/>
      <c r="H331" s="132" t="s">
        <v>3344</v>
      </c>
      <c r="I331" s="37" t="s">
        <v>2297</v>
      </c>
      <c r="J331" s="37" t="s">
        <v>1901</v>
      </c>
      <c r="K331" s="37" t="s">
        <v>1873</v>
      </c>
      <c r="L331" s="37" t="s">
        <v>2252</v>
      </c>
      <c r="M331" s="37" t="s">
        <v>1746</v>
      </c>
      <c r="N331" s="37" t="s">
        <v>1</v>
      </c>
      <c r="O331" s="36">
        <f>COUNTIF(Table487[[#This Row],[CMMI Comprehensive Primary Care Plus (CPC+)
Version Date: CY 2021]:[CMS Medicare Hospital Compare
Version Date: January 2021]],"*yes*")</f>
        <v>2</v>
      </c>
      <c r="P331" s="150"/>
      <c r="Q331" s="150" t="s">
        <v>3943</v>
      </c>
      <c r="R331" s="150" t="s">
        <v>3944</v>
      </c>
      <c r="S331" s="150"/>
      <c r="T331" s="150"/>
      <c r="U331" s="150"/>
      <c r="V331" s="150"/>
      <c r="W331" s="150"/>
      <c r="X331" s="150"/>
      <c r="Y331" s="150"/>
      <c r="Z331" s="150"/>
      <c r="AA331" s="150"/>
      <c r="AB331" s="150"/>
      <c r="AC331" s="150"/>
      <c r="AD331" s="150" t="s">
        <v>3945</v>
      </c>
      <c r="AE331" s="150"/>
      <c r="AF331" s="150" t="s">
        <v>2368</v>
      </c>
      <c r="AG331" s="150" t="s">
        <v>3946</v>
      </c>
      <c r="AH331" s="150" t="s">
        <v>1</v>
      </c>
      <c r="AI331" s="150"/>
      <c r="AJ331" s="150"/>
      <c r="AK331" s="150"/>
    </row>
    <row r="332" spans="1:37" s="26" customFormat="1" ht="76.5" customHeight="1">
      <c r="A332" s="133" t="s">
        <v>1147</v>
      </c>
      <c r="B332" s="45" t="s">
        <v>826</v>
      </c>
      <c r="C332" s="45" t="s">
        <v>1060</v>
      </c>
      <c r="D332" s="45" t="s">
        <v>2279</v>
      </c>
      <c r="E332" s="137" t="s">
        <v>1625</v>
      </c>
      <c r="F332" s="52" t="s">
        <v>2528</v>
      </c>
      <c r="G332" s="52"/>
      <c r="H332" s="132" t="s">
        <v>827</v>
      </c>
      <c r="I332" s="37" t="s">
        <v>1889</v>
      </c>
      <c r="J332" s="37" t="s">
        <v>1878</v>
      </c>
      <c r="K332" s="37" t="s">
        <v>1873</v>
      </c>
      <c r="L332" s="37" t="s">
        <v>1880</v>
      </c>
      <c r="M332" s="37" t="s">
        <v>314</v>
      </c>
      <c r="N332" s="37"/>
      <c r="O332" s="36">
        <f>COUNTIF(Table487[[#This Row],[CMMI Comprehensive Primary Care Plus (CPC+)
Version Date: CY 2021]:[CMS Medicare Hospital Compare
Version Date: January 2021]],"*yes*")</f>
        <v>0</v>
      </c>
      <c r="P332" s="150"/>
      <c r="Q332" s="150"/>
      <c r="R332" s="150"/>
      <c r="S332" s="150"/>
      <c r="T332" s="150"/>
      <c r="U332" s="150"/>
      <c r="V332" s="150"/>
      <c r="W332" s="150"/>
      <c r="X332" s="150"/>
      <c r="Y332" s="150"/>
      <c r="Z332" s="150"/>
      <c r="AA332" s="150"/>
      <c r="AB332" s="150"/>
      <c r="AC332" s="150"/>
      <c r="AD332" s="150"/>
      <c r="AE332" s="150"/>
      <c r="AF332" s="150"/>
      <c r="AG332" s="150"/>
      <c r="AH332" s="150"/>
      <c r="AI332" s="150"/>
      <c r="AJ332" s="150"/>
      <c r="AK332" s="150"/>
    </row>
    <row r="333" spans="1:37" s="26" customFormat="1" ht="76.5" customHeight="1">
      <c r="A333" s="111" t="s">
        <v>320</v>
      </c>
      <c r="B333" s="45" t="s">
        <v>2799</v>
      </c>
      <c r="C333" s="45" t="s">
        <v>2800</v>
      </c>
      <c r="D333" s="45" t="s">
        <v>2279</v>
      </c>
      <c r="E333" s="137" t="s">
        <v>1625</v>
      </c>
      <c r="F333" s="52" t="s">
        <v>2801</v>
      </c>
      <c r="G333" s="52"/>
      <c r="H333" s="132" t="s">
        <v>2802</v>
      </c>
      <c r="I333" s="37" t="s">
        <v>1889</v>
      </c>
      <c r="J333" s="37" t="s">
        <v>1878</v>
      </c>
      <c r="K333" s="37" t="s">
        <v>1879</v>
      </c>
      <c r="L333" s="37" t="s">
        <v>1880</v>
      </c>
      <c r="M333" s="37" t="s">
        <v>314</v>
      </c>
      <c r="N333" s="37" t="s">
        <v>1</v>
      </c>
      <c r="O333" s="36">
        <f>COUNTIF(Table487[[#This Row],[CMMI Comprehensive Primary Care Plus (CPC+)
Version Date: CY 2021]:[CMS Medicare Hospital Compare
Version Date: January 2021]],"*yes*")</f>
        <v>0</v>
      </c>
      <c r="P333" s="150"/>
      <c r="Q333" s="150"/>
      <c r="R333" s="150"/>
      <c r="S333" s="150"/>
      <c r="T333" s="150"/>
      <c r="U333" s="150"/>
      <c r="V333" s="150"/>
      <c r="W333" s="150"/>
      <c r="X333" s="150"/>
      <c r="Y333" s="150"/>
      <c r="Z333" s="150"/>
      <c r="AA333" s="150"/>
      <c r="AB333" s="150"/>
      <c r="AC333" s="150"/>
      <c r="AD333" s="150"/>
      <c r="AE333" s="150"/>
      <c r="AF333" s="150"/>
      <c r="AG333" s="150"/>
      <c r="AH333" s="150"/>
      <c r="AI333" s="150"/>
      <c r="AJ333" s="150"/>
      <c r="AK333" s="150"/>
    </row>
    <row r="334" spans="1:37" s="26" customFormat="1" ht="76.5" customHeight="1">
      <c r="A334" s="133" t="s">
        <v>355</v>
      </c>
      <c r="B334" s="45" t="s">
        <v>828</v>
      </c>
      <c r="C334" s="45" t="s">
        <v>1300</v>
      </c>
      <c r="D334" s="47" t="s">
        <v>2279</v>
      </c>
      <c r="E334" s="137" t="s">
        <v>1944</v>
      </c>
      <c r="F334" s="52" t="s">
        <v>2572</v>
      </c>
      <c r="G334" s="52"/>
      <c r="H334" s="132" t="s">
        <v>1800</v>
      </c>
      <c r="I334" s="37" t="s">
        <v>1875</v>
      </c>
      <c r="J334" s="37" t="s">
        <v>1878</v>
      </c>
      <c r="K334" s="37" t="s">
        <v>1873</v>
      </c>
      <c r="L334" s="37" t="s">
        <v>1880</v>
      </c>
      <c r="M334" s="37" t="s">
        <v>314</v>
      </c>
      <c r="N334" s="37" t="s">
        <v>1</v>
      </c>
      <c r="O334" s="36">
        <f>COUNTIF(Table487[[#This Row],[CMMI Comprehensive Primary Care Plus (CPC+)
Version Date: CY 2021]:[CMS Medicare Hospital Compare
Version Date: January 2021]],"*yes*")</f>
        <v>2</v>
      </c>
      <c r="P334" s="150"/>
      <c r="Q334" s="150"/>
      <c r="R334" s="150"/>
      <c r="S334" s="150"/>
      <c r="T334" s="150"/>
      <c r="U334" s="150"/>
      <c r="V334" s="150"/>
      <c r="W334" s="150" t="s">
        <v>1</v>
      </c>
      <c r="X334" s="150" t="s">
        <v>2272</v>
      </c>
      <c r="Y334" s="150"/>
      <c r="Z334" s="150"/>
      <c r="AA334" s="150"/>
      <c r="AB334" s="150" t="s">
        <v>1</v>
      </c>
      <c r="AC334" s="150"/>
      <c r="AD334" s="150"/>
      <c r="AE334" s="150"/>
      <c r="AF334" s="150"/>
      <c r="AG334" s="150"/>
      <c r="AH334" s="150"/>
      <c r="AI334" s="150"/>
      <c r="AJ334" s="150"/>
      <c r="AK334" s="150"/>
    </row>
    <row r="335" spans="1:37" s="26" customFormat="1" ht="76.5" customHeight="1">
      <c r="A335" s="179" t="s">
        <v>1148</v>
      </c>
      <c r="B335" s="45" t="s">
        <v>829</v>
      </c>
      <c r="C335" s="45" t="s">
        <v>1301</v>
      </c>
      <c r="D335" s="45" t="s">
        <v>2279</v>
      </c>
      <c r="E335" s="137" t="s">
        <v>1625</v>
      </c>
      <c r="F335" s="52" t="s">
        <v>2594</v>
      </c>
      <c r="G335" s="52"/>
      <c r="H335" s="132" t="s">
        <v>2044</v>
      </c>
      <c r="I335" s="37" t="s">
        <v>1889</v>
      </c>
      <c r="J335" s="37" t="s">
        <v>1890</v>
      </c>
      <c r="K335" s="37" t="s">
        <v>1879</v>
      </c>
      <c r="L335" s="37" t="s">
        <v>1880</v>
      </c>
      <c r="M335" s="37" t="s">
        <v>314</v>
      </c>
      <c r="N335" s="37" t="s">
        <v>1</v>
      </c>
      <c r="O335" s="160">
        <f>COUNTIF(Table487[[#This Row],[CMMI Comprehensive Primary Care Plus (CPC+)
Version Date: CY 2021]:[CMS Medicare Hospital Compare
Version Date: January 2021]],"*yes*")</f>
        <v>0</v>
      </c>
      <c r="P335" s="150"/>
      <c r="Q335" s="150"/>
      <c r="R335" s="150"/>
      <c r="S335" s="150"/>
      <c r="T335" s="150"/>
      <c r="U335" s="150"/>
      <c r="V335" s="150"/>
      <c r="W335" s="150"/>
      <c r="X335" s="150"/>
      <c r="Y335" s="150"/>
      <c r="Z335" s="150"/>
      <c r="AA335" s="150"/>
      <c r="AB335" s="150"/>
      <c r="AC335" s="150"/>
      <c r="AD335" s="150"/>
      <c r="AE335" s="150"/>
      <c r="AF335" s="150"/>
      <c r="AG335" s="150"/>
      <c r="AH335" s="150"/>
      <c r="AI335" s="150"/>
      <c r="AJ335" s="150"/>
      <c r="AK335" s="150"/>
    </row>
    <row r="336" spans="1:37" s="26" customFormat="1" ht="76.5" customHeight="1">
      <c r="A336" s="179" t="s">
        <v>1149</v>
      </c>
      <c r="B336" s="45" t="s">
        <v>2561</v>
      </c>
      <c r="C336" s="45" t="s">
        <v>2562</v>
      </c>
      <c r="D336" s="45" t="s">
        <v>2271</v>
      </c>
      <c r="E336" s="137" t="s">
        <v>1935</v>
      </c>
      <c r="F336" s="52" t="s">
        <v>2563</v>
      </c>
      <c r="G336" s="52"/>
      <c r="H336" s="132" t="s">
        <v>931</v>
      </c>
      <c r="I336" s="37" t="s">
        <v>2212</v>
      </c>
      <c r="J336" s="37" t="s">
        <v>1891</v>
      </c>
      <c r="K336" s="37" t="s">
        <v>1879</v>
      </c>
      <c r="L336" s="37" t="s">
        <v>1880</v>
      </c>
      <c r="M336" s="37" t="s">
        <v>1746</v>
      </c>
      <c r="N336" s="37"/>
      <c r="O336" s="36">
        <f>COUNTIF(Table487[[#This Row],[CMMI Comprehensive Primary Care Plus (CPC+)
Version Date: CY 2021]:[CMS Medicare Hospital Compare
Version Date: January 2021]],"*yes*")</f>
        <v>2</v>
      </c>
      <c r="P336" s="150"/>
      <c r="Q336" s="150"/>
      <c r="R336" s="150"/>
      <c r="S336" s="150"/>
      <c r="T336" s="150"/>
      <c r="U336" s="150"/>
      <c r="V336" s="150"/>
      <c r="W336" s="150" t="s">
        <v>1</v>
      </c>
      <c r="X336" s="150"/>
      <c r="Y336" s="150"/>
      <c r="Z336" s="150" t="s">
        <v>2564</v>
      </c>
      <c r="AA336" s="150"/>
      <c r="AB336" s="150"/>
      <c r="AC336" s="150"/>
      <c r="AD336" s="150"/>
      <c r="AE336" s="150"/>
      <c r="AF336" s="150"/>
      <c r="AG336" s="150"/>
      <c r="AH336" s="150"/>
      <c r="AI336" s="150"/>
      <c r="AJ336" s="150"/>
      <c r="AK336" s="150"/>
    </row>
    <row r="337" spans="1:37" s="26" customFormat="1" ht="76.5" customHeight="1">
      <c r="A337" s="111" t="s">
        <v>1150</v>
      </c>
      <c r="B337" s="45" t="s">
        <v>1592</v>
      </c>
      <c r="C337" s="45" t="s">
        <v>1302</v>
      </c>
      <c r="D337" s="45" t="s">
        <v>2279</v>
      </c>
      <c r="E337" s="137" t="s">
        <v>1625</v>
      </c>
      <c r="F337" s="52" t="s">
        <v>2592</v>
      </c>
      <c r="G337" s="52"/>
      <c r="H337" s="132" t="s">
        <v>2593</v>
      </c>
      <c r="I337" s="37" t="s">
        <v>1889</v>
      </c>
      <c r="J337" s="37" t="s">
        <v>1890</v>
      </c>
      <c r="K337" s="37" t="s">
        <v>1879</v>
      </c>
      <c r="L337" s="37" t="s">
        <v>1880</v>
      </c>
      <c r="M337" s="37" t="s">
        <v>314</v>
      </c>
      <c r="N337" s="37"/>
      <c r="O337" s="36">
        <f>COUNTIF(Table487[[#This Row],[CMMI Comprehensive Primary Care Plus (CPC+)
Version Date: CY 2021]:[CMS Medicare Hospital Compare
Version Date: January 2021]],"*yes*")</f>
        <v>0</v>
      </c>
      <c r="P337" s="150"/>
      <c r="Q337" s="150"/>
      <c r="R337" s="150"/>
      <c r="S337" s="150"/>
      <c r="T337" s="150"/>
      <c r="U337" s="150"/>
      <c r="V337" s="150"/>
      <c r="W337" s="150"/>
      <c r="X337" s="150"/>
      <c r="Y337" s="150"/>
      <c r="Z337" s="150"/>
      <c r="AA337" s="150"/>
      <c r="AB337" s="150"/>
      <c r="AC337" s="150"/>
      <c r="AD337" s="150"/>
      <c r="AE337" s="150"/>
      <c r="AF337" s="150"/>
      <c r="AG337" s="150"/>
      <c r="AH337" s="150"/>
      <c r="AI337" s="150"/>
      <c r="AJ337" s="150" t="s">
        <v>2442</v>
      </c>
      <c r="AK337" s="150" t="s">
        <v>2534</v>
      </c>
    </row>
    <row r="338" spans="1:37" s="26" customFormat="1" ht="76.5" customHeight="1">
      <c r="A338" s="133" t="s">
        <v>1151</v>
      </c>
      <c r="B338" s="45" t="s">
        <v>830</v>
      </c>
      <c r="C338" s="45" t="s">
        <v>1303</v>
      </c>
      <c r="D338" s="45" t="s">
        <v>2279</v>
      </c>
      <c r="E338" s="137" t="s">
        <v>1625</v>
      </c>
      <c r="F338" s="52" t="s">
        <v>2590</v>
      </c>
      <c r="G338" s="52"/>
      <c r="H338" s="132" t="s">
        <v>2591</v>
      </c>
      <c r="I338" s="37" t="s">
        <v>1889</v>
      </c>
      <c r="J338" s="37" t="s">
        <v>1890</v>
      </c>
      <c r="K338" s="37" t="s">
        <v>1879</v>
      </c>
      <c r="L338" s="37" t="s">
        <v>1880</v>
      </c>
      <c r="M338" s="37" t="s">
        <v>314</v>
      </c>
      <c r="N338" s="37"/>
      <c r="O338" s="36">
        <f>COUNTIF(Table487[[#This Row],[CMMI Comprehensive Primary Care Plus (CPC+)
Version Date: CY 2021]:[CMS Medicare Hospital Compare
Version Date: January 2021]],"*yes*")</f>
        <v>0</v>
      </c>
      <c r="P338" s="150"/>
      <c r="Q338" s="150"/>
      <c r="R338" s="150"/>
      <c r="S338" s="150"/>
      <c r="T338" s="150"/>
      <c r="U338" s="150"/>
      <c r="V338" s="150"/>
      <c r="W338" s="150"/>
      <c r="X338" s="150"/>
      <c r="Y338" s="150"/>
      <c r="Z338" s="150"/>
      <c r="AA338" s="150"/>
      <c r="AB338" s="150"/>
      <c r="AC338" s="150"/>
      <c r="AD338" s="150"/>
      <c r="AE338" s="150"/>
      <c r="AF338" s="150"/>
      <c r="AG338" s="150"/>
      <c r="AH338" s="150"/>
      <c r="AI338" s="150"/>
      <c r="AJ338" s="150"/>
      <c r="AK338" s="150"/>
    </row>
    <row r="339" spans="1:37" s="26" customFormat="1" ht="76.5" customHeight="1">
      <c r="A339" s="133" t="s">
        <v>1152</v>
      </c>
      <c r="B339" s="45" t="s">
        <v>2369</v>
      </c>
      <c r="C339" s="45" t="s">
        <v>671</v>
      </c>
      <c r="D339" s="45" t="s">
        <v>2279</v>
      </c>
      <c r="E339" s="137" t="s">
        <v>1639</v>
      </c>
      <c r="F339" s="52"/>
      <c r="G339" s="52"/>
      <c r="H339" s="132" t="s">
        <v>1453</v>
      </c>
      <c r="I339" s="37" t="s">
        <v>1889</v>
      </c>
      <c r="J339" s="37" t="s">
        <v>1886</v>
      </c>
      <c r="K339" s="37" t="s">
        <v>1879</v>
      </c>
      <c r="L339" s="37" t="s">
        <v>1885</v>
      </c>
      <c r="M339" s="37" t="s">
        <v>1746</v>
      </c>
      <c r="N339" s="37"/>
      <c r="O339" s="36">
        <f>COUNTIF(Table487[[#This Row],[CMMI Comprehensive Primary Care Plus (CPC+)
Version Date: CY 2021]:[CMS Medicare Hospital Compare
Version Date: January 2021]],"*yes*")</f>
        <v>3</v>
      </c>
      <c r="P339" s="150"/>
      <c r="Q339" s="150"/>
      <c r="R339" s="150"/>
      <c r="S339" s="150"/>
      <c r="T339" s="150"/>
      <c r="U339" s="150"/>
      <c r="V339" s="150"/>
      <c r="W339" s="150"/>
      <c r="X339" s="150" t="s">
        <v>2370</v>
      </c>
      <c r="Y339" s="150" t="s">
        <v>1</v>
      </c>
      <c r="Z339" s="150" t="s">
        <v>1</v>
      </c>
      <c r="AA339" s="150"/>
      <c r="AB339" s="150" t="s">
        <v>1</v>
      </c>
      <c r="AC339" s="150"/>
      <c r="AD339" s="150"/>
      <c r="AE339" s="150"/>
      <c r="AF339" s="150"/>
      <c r="AG339" s="150"/>
      <c r="AH339" s="150"/>
      <c r="AI339" s="150"/>
      <c r="AJ339" s="150"/>
      <c r="AK339" s="150"/>
    </row>
    <row r="340" spans="1:37" s="26" customFormat="1" ht="76.5" customHeight="1">
      <c r="A340" s="111" t="s">
        <v>1153</v>
      </c>
      <c r="B340" s="45" t="s">
        <v>2371</v>
      </c>
      <c r="C340" s="45" t="s">
        <v>672</v>
      </c>
      <c r="D340" s="45" t="s">
        <v>2279</v>
      </c>
      <c r="E340" s="137" t="s">
        <v>1639</v>
      </c>
      <c r="F340" s="52"/>
      <c r="G340" s="52"/>
      <c r="H340" s="132" t="s">
        <v>1454</v>
      </c>
      <c r="I340" s="37" t="s">
        <v>1889</v>
      </c>
      <c r="J340" s="37" t="s">
        <v>1886</v>
      </c>
      <c r="K340" s="37" t="s">
        <v>1879</v>
      </c>
      <c r="L340" s="37" t="s">
        <v>1885</v>
      </c>
      <c r="M340" s="37" t="s">
        <v>5</v>
      </c>
      <c r="N340" s="37"/>
      <c r="O340" s="36">
        <f>COUNTIF(Table487[[#This Row],[CMMI Comprehensive Primary Care Plus (CPC+)
Version Date: CY 2021]:[CMS Medicare Hospital Compare
Version Date: January 2021]],"*yes*")</f>
        <v>2</v>
      </c>
      <c r="P340" s="150"/>
      <c r="Q340" s="150"/>
      <c r="R340" s="150"/>
      <c r="S340" s="150"/>
      <c r="T340" s="150"/>
      <c r="U340" s="150"/>
      <c r="V340" s="150"/>
      <c r="W340" s="150"/>
      <c r="X340" s="150" t="s">
        <v>2370</v>
      </c>
      <c r="Y340" s="150"/>
      <c r="Z340" s="150" t="s">
        <v>3947</v>
      </c>
      <c r="AA340" s="150"/>
      <c r="AB340" s="150"/>
      <c r="AC340" s="150"/>
      <c r="AD340" s="150"/>
      <c r="AE340" s="150"/>
      <c r="AF340" s="150"/>
      <c r="AG340" s="150"/>
      <c r="AH340" s="150"/>
      <c r="AI340" s="150"/>
      <c r="AJ340" s="150"/>
      <c r="AK340" s="150"/>
    </row>
    <row r="341" spans="1:37" s="26" customFormat="1" ht="76.5" customHeight="1">
      <c r="A341" s="133" t="s">
        <v>1154</v>
      </c>
      <c r="B341" s="45" t="s">
        <v>1292</v>
      </c>
      <c r="C341" s="45" t="s">
        <v>1290</v>
      </c>
      <c r="D341" s="45" t="s">
        <v>2279</v>
      </c>
      <c r="E341" s="137" t="s">
        <v>1291</v>
      </c>
      <c r="F341" s="52"/>
      <c r="G341" s="52"/>
      <c r="H341" s="132" t="s">
        <v>1525</v>
      </c>
      <c r="I341" s="37" t="s">
        <v>1906</v>
      </c>
      <c r="J341" s="37" t="s">
        <v>97</v>
      </c>
      <c r="K341" s="37" t="s">
        <v>1900</v>
      </c>
      <c r="L341" s="37" t="s">
        <v>1916</v>
      </c>
      <c r="M341" s="37" t="s">
        <v>5</v>
      </c>
      <c r="N341" s="37"/>
      <c r="O341" s="36">
        <f>COUNTIF(Table487[[#This Row],[CMMI Comprehensive Primary Care Plus (CPC+)
Version Date: CY 2021]:[CMS Medicare Hospital Compare
Version Date: January 2021]],"*yes*")</f>
        <v>0</v>
      </c>
      <c r="P341" s="150"/>
      <c r="Q341" s="150"/>
      <c r="R341" s="150"/>
      <c r="S341" s="150"/>
      <c r="T341" s="150"/>
      <c r="U341" s="150"/>
      <c r="V341" s="150"/>
      <c r="W341" s="150"/>
      <c r="X341" s="150"/>
      <c r="Y341" s="150"/>
      <c r="Z341" s="150"/>
      <c r="AA341" s="150"/>
      <c r="AB341" s="150"/>
      <c r="AC341" s="150"/>
      <c r="AD341" s="150"/>
      <c r="AE341" s="150"/>
      <c r="AF341" s="150"/>
      <c r="AG341" s="150"/>
      <c r="AH341" s="150"/>
      <c r="AI341" s="150"/>
      <c r="AJ341" s="150"/>
      <c r="AK341" s="150"/>
    </row>
    <row r="342" spans="1:37" s="26" customFormat="1" ht="76.5" customHeight="1">
      <c r="A342" s="111" t="s">
        <v>1155</v>
      </c>
      <c r="B342" s="45" t="s">
        <v>1296</v>
      </c>
      <c r="C342" s="45" t="s">
        <v>1293</v>
      </c>
      <c r="D342" s="45" t="s">
        <v>2279</v>
      </c>
      <c r="E342" s="137" t="s">
        <v>1291</v>
      </c>
      <c r="F342" s="52"/>
      <c r="G342" s="52"/>
      <c r="H342" s="132" t="s">
        <v>1526</v>
      </c>
      <c r="I342" s="37" t="s">
        <v>1906</v>
      </c>
      <c r="J342" s="37" t="s">
        <v>97</v>
      </c>
      <c r="K342" s="37" t="s">
        <v>1900</v>
      </c>
      <c r="L342" s="37" t="s">
        <v>1916</v>
      </c>
      <c r="M342" s="37" t="s">
        <v>5</v>
      </c>
      <c r="N342" s="37"/>
      <c r="O342" s="36">
        <f>COUNTIF(Table487[[#This Row],[CMMI Comprehensive Primary Care Plus (CPC+)
Version Date: CY 2021]:[CMS Medicare Hospital Compare
Version Date: January 2021]],"*yes*")</f>
        <v>0</v>
      </c>
      <c r="P342" s="150"/>
      <c r="Q342" s="150"/>
      <c r="R342" s="150"/>
      <c r="S342" s="150"/>
      <c r="T342" s="150"/>
      <c r="U342" s="150"/>
      <c r="V342" s="150"/>
      <c r="W342" s="150"/>
      <c r="X342" s="150"/>
      <c r="Y342" s="150"/>
      <c r="Z342" s="150"/>
      <c r="AA342" s="150"/>
      <c r="AB342" s="150"/>
      <c r="AC342" s="150" t="s">
        <v>1</v>
      </c>
      <c r="AD342" s="150" t="s">
        <v>1</v>
      </c>
      <c r="AE342" s="150"/>
      <c r="AF342" s="150"/>
      <c r="AG342" s="150"/>
      <c r="AH342" s="150"/>
      <c r="AI342" s="150"/>
      <c r="AJ342" s="150"/>
      <c r="AK342" s="150"/>
    </row>
    <row r="343" spans="1:37" s="26" customFormat="1" ht="76.5" customHeight="1">
      <c r="A343" s="133" t="s">
        <v>1156</v>
      </c>
      <c r="B343" s="45" t="s">
        <v>2662</v>
      </c>
      <c r="C343" s="45" t="s">
        <v>1370</v>
      </c>
      <c r="D343" s="45" t="s">
        <v>2271</v>
      </c>
      <c r="E343" s="137" t="s">
        <v>229</v>
      </c>
      <c r="F343" s="52"/>
      <c r="G343" s="52"/>
      <c r="H343" s="132" t="s">
        <v>3345</v>
      </c>
      <c r="I343" s="37" t="s">
        <v>1889</v>
      </c>
      <c r="J343" s="37" t="s">
        <v>1884</v>
      </c>
      <c r="K343" s="37" t="s">
        <v>1873</v>
      </c>
      <c r="L343" s="37" t="s">
        <v>1880</v>
      </c>
      <c r="M343" s="37" t="s">
        <v>314</v>
      </c>
      <c r="N343" s="37"/>
      <c r="O343" s="36">
        <f>COUNTIF(Table487[[#This Row],[CMMI Comprehensive Primary Care Plus (CPC+)
Version Date: CY 2021]:[CMS Medicare Hospital Compare
Version Date: January 2021]],"*yes*")</f>
        <v>1</v>
      </c>
      <c r="P343" s="150"/>
      <c r="Q343" s="150"/>
      <c r="R343" s="150"/>
      <c r="S343" s="150"/>
      <c r="T343" s="150"/>
      <c r="U343" s="150"/>
      <c r="V343" s="150"/>
      <c r="W343" s="150"/>
      <c r="X343" s="150"/>
      <c r="Y343" s="150"/>
      <c r="Z343" s="150" t="s">
        <v>1</v>
      </c>
      <c r="AA343" s="150"/>
      <c r="AB343" s="150"/>
      <c r="AC343" s="150"/>
      <c r="AD343" s="150"/>
      <c r="AE343" s="150"/>
      <c r="AF343" s="150"/>
      <c r="AG343" s="150"/>
      <c r="AH343" s="150"/>
      <c r="AI343" s="150"/>
      <c r="AJ343" s="150"/>
      <c r="AK343" s="150"/>
    </row>
    <row r="344" spans="1:37" s="26" customFormat="1" ht="76.5" customHeight="1">
      <c r="A344" s="111" t="s">
        <v>1157</v>
      </c>
      <c r="B344" s="45" t="s">
        <v>2372</v>
      </c>
      <c r="C344" s="45" t="s">
        <v>673</v>
      </c>
      <c r="D344" s="45" t="s">
        <v>2271</v>
      </c>
      <c r="E344" s="137" t="s">
        <v>1639</v>
      </c>
      <c r="F344" s="52"/>
      <c r="G344" s="52"/>
      <c r="H344" s="132" t="s">
        <v>1455</v>
      </c>
      <c r="I344" s="37" t="s">
        <v>1889</v>
      </c>
      <c r="J344" s="37" t="s">
        <v>1884</v>
      </c>
      <c r="K344" s="37" t="s">
        <v>1873</v>
      </c>
      <c r="L344" s="37" t="s">
        <v>2250</v>
      </c>
      <c r="M344" s="37" t="s">
        <v>1746</v>
      </c>
      <c r="N344" s="37"/>
      <c r="O344" s="36">
        <f>COUNTIF(Table487[[#This Row],[CMMI Comprehensive Primary Care Plus (CPC+)
Version Date: CY 2021]:[CMS Medicare Hospital Compare
Version Date: January 2021]],"*yes*")</f>
        <v>0</v>
      </c>
      <c r="P344" s="150"/>
      <c r="Q344" s="150"/>
      <c r="R344" s="150"/>
      <c r="S344" s="150"/>
      <c r="T344" s="150"/>
      <c r="U344" s="150"/>
      <c r="V344" s="150"/>
      <c r="W344" s="150"/>
      <c r="X344" s="150"/>
      <c r="Y344" s="150"/>
      <c r="Z344" s="150"/>
      <c r="AA344" s="150"/>
      <c r="AB344" s="150"/>
      <c r="AC344" s="150"/>
      <c r="AD344" s="150"/>
      <c r="AE344" s="150"/>
      <c r="AF344" s="150"/>
      <c r="AG344" s="150"/>
      <c r="AH344" s="150"/>
      <c r="AI344" s="150"/>
      <c r="AJ344" s="150"/>
      <c r="AK344" s="150"/>
    </row>
    <row r="345" spans="1:37" s="26" customFormat="1" ht="76.5" customHeight="1">
      <c r="A345" s="179" t="s">
        <v>356</v>
      </c>
      <c r="B345" s="45" t="s">
        <v>2663</v>
      </c>
      <c r="C345" s="45" t="s">
        <v>1375</v>
      </c>
      <c r="D345" s="47" t="s">
        <v>2271</v>
      </c>
      <c r="E345" s="137" t="s">
        <v>229</v>
      </c>
      <c r="F345" s="52"/>
      <c r="G345" s="52"/>
      <c r="H345" s="132" t="s">
        <v>1351</v>
      </c>
      <c r="I345" s="37" t="s">
        <v>1889</v>
      </c>
      <c r="J345" s="37" t="s">
        <v>1884</v>
      </c>
      <c r="K345" s="37" t="s">
        <v>1873</v>
      </c>
      <c r="L345" s="37" t="s">
        <v>1880</v>
      </c>
      <c r="M345" s="37" t="s">
        <v>314</v>
      </c>
      <c r="N345" s="37"/>
      <c r="O345" s="36">
        <f>COUNTIF(Table487[[#This Row],[CMMI Comprehensive Primary Care Plus (CPC+)
Version Date: CY 2021]:[CMS Medicare Hospital Compare
Version Date: January 2021]],"*yes*")</f>
        <v>1</v>
      </c>
      <c r="P345" s="150"/>
      <c r="Q345" s="150"/>
      <c r="R345" s="150"/>
      <c r="S345" s="150"/>
      <c r="T345" s="150"/>
      <c r="U345" s="150"/>
      <c r="V345" s="150"/>
      <c r="W345" s="150"/>
      <c r="X345" s="150"/>
      <c r="Y345" s="150"/>
      <c r="Z345" s="150" t="s">
        <v>1</v>
      </c>
      <c r="AA345" s="150" t="s">
        <v>1988</v>
      </c>
      <c r="AB345" s="150"/>
      <c r="AC345" s="150"/>
      <c r="AD345" s="150"/>
      <c r="AE345" s="150"/>
      <c r="AF345" s="150"/>
      <c r="AG345" s="150"/>
      <c r="AH345" s="150"/>
      <c r="AI345" s="150"/>
      <c r="AJ345" s="150"/>
      <c r="AK345" s="150"/>
    </row>
    <row r="346" spans="1:37" s="26" customFormat="1" ht="76.5" customHeight="1">
      <c r="A346" s="133" t="s">
        <v>1158</v>
      </c>
      <c r="B346" s="45" t="s">
        <v>2664</v>
      </c>
      <c r="C346" s="45" t="s">
        <v>1374</v>
      </c>
      <c r="D346" s="45" t="s">
        <v>2271</v>
      </c>
      <c r="E346" s="137" t="s">
        <v>229</v>
      </c>
      <c r="F346" s="52"/>
      <c r="G346" s="52"/>
      <c r="H346" s="132" t="s">
        <v>1352</v>
      </c>
      <c r="I346" s="37" t="s">
        <v>1889</v>
      </c>
      <c r="J346" s="37" t="s">
        <v>1884</v>
      </c>
      <c r="K346" s="37" t="s">
        <v>1873</v>
      </c>
      <c r="L346" s="37" t="s">
        <v>1880</v>
      </c>
      <c r="M346" s="37" t="s">
        <v>314</v>
      </c>
      <c r="N346" s="37"/>
      <c r="O346" s="36">
        <f>COUNTIF(Table487[[#This Row],[CMMI Comprehensive Primary Care Plus (CPC+)
Version Date: CY 2021]:[CMS Medicare Hospital Compare
Version Date: January 2021]],"*yes*")</f>
        <v>0</v>
      </c>
      <c r="P346" s="150"/>
      <c r="Q346" s="150"/>
      <c r="R346" s="150"/>
      <c r="S346" s="150"/>
      <c r="T346" s="150"/>
      <c r="U346" s="150"/>
      <c r="V346" s="150"/>
      <c r="W346" s="150"/>
      <c r="X346" s="150"/>
      <c r="Y346" s="150"/>
      <c r="Z346" s="150"/>
      <c r="AA346" s="150" t="s">
        <v>1989</v>
      </c>
      <c r="AB346" s="150"/>
      <c r="AC346" s="150"/>
      <c r="AD346" s="150"/>
      <c r="AE346" s="150"/>
      <c r="AF346" s="150"/>
      <c r="AG346" s="150"/>
      <c r="AH346" s="150"/>
      <c r="AI346" s="150"/>
      <c r="AJ346" s="150"/>
      <c r="AK346" s="150"/>
    </row>
    <row r="347" spans="1:37" s="26" customFormat="1" ht="76.5" customHeight="1">
      <c r="A347" s="111" t="s">
        <v>1159</v>
      </c>
      <c r="B347" s="45" t="s">
        <v>2373</v>
      </c>
      <c r="C347" s="45" t="s">
        <v>1898</v>
      </c>
      <c r="D347" s="45" t="s">
        <v>2279</v>
      </c>
      <c r="E347" s="137" t="s">
        <v>1639</v>
      </c>
      <c r="F347" s="52"/>
      <c r="G347" s="52"/>
      <c r="H347" s="132" t="s">
        <v>1456</v>
      </c>
      <c r="I347" s="37" t="s">
        <v>1889</v>
      </c>
      <c r="J347" s="37" t="s">
        <v>1872</v>
      </c>
      <c r="K347" s="37" t="s">
        <v>1873</v>
      </c>
      <c r="L347" s="37" t="s">
        <v>1916</v>
      </c>
      <c r="M347" s="37" t="s">
        <v>1746</v>
      </c>
      <c r="N347" s="37"/>
      <c r="O347" s="36">
        <f>COUNTIF(Table487[[#This Row],[CMMI Comprehensive Primary Care Plus (CPC+)
Version Date: CY 2021]:[CMS Medicare Hospital Compare
Version Date: January 2021]],"*yes*")</f>
        <v>1</v>
      </c>
      <c r="P347" s="150"/>
      <c r="Q347" s="150"/>
      <c r="R347" s="150"/>
      <c r="S347" s="150"/>
      <c r="T347" s="150"/>
      <c r="U347" s="150"/>
      <c r="V347" s="150"/>
      <c r="W347" s="150"/>
      <c r="X347" s="150"/>
      <c r="Y347" s="150"/>
      <c r="Z347" s="150" t="s">
        <v>1</v>
      </c>
      <c r="AA347" s="150" t="s">
        <v>3948</v>
      </c>
      <c r="AB347" s="150"/>
      <c r="AC347" s="150"/>
      <c r="AD347" s="150"/>
      <c r="AE347" s="150"/>
      <c r="AF347" s="150"/>
      <c r="AG347" s="150"/>
      <c r="AH347" s="150"/>
      <c r="AI347" s="150"/>
      <c r="AJ347" s="150"/>
      <c r="AK347" s="150"/>
    </row>
    <row r="348" spans="1:37" s="26" customFormat="1" ht="76.5" customHeight="1">
      <c r="A348" s="133" t="s">
        <v>1160</v>
      </c>
      <c r="B348" s="45" t="s">
        <v>2665</v>
      </c>
      <c r="C348" s="45" t="s">
        <v>1373</v>
      </c>
      <c r="D348" s="45" t="s">
        <v>2271</v>
      </c>
      <c r="E348" s="137" t="s">
        <v>229</v>
      </c>
      <c r="F348" s="52"/>
      <c r="G348" s="52"/>
      <c r="H348" s="132" t="s">
        <v>3346</v>
      </c>
      <c r="I348" s="37" t="s">
        <v>1889</v>
      </c>
      <c r="J348" s="37" t="s">
        <v>1876</v>
      </c>
      <c r="K348" s="37" t="s">
        <v>1873</v>
      </c>
      <c r="L348" s="37" t="s">
        <v>1880</v>
      </c>
      <c r="M348" s="37" t="s">
        <v>314</v>
      </c>
      <c r="N348" s="37" t="s">
        <v>1</v>
      </c>
      <c r="O348" s="36">
        <f>COUNTIF(Table487[[#This Row],[CMMI Comprehensive Primary Care Plus (CPC+)
Version Date: CY 2021]:[CMS Medicare Hospital Compare
Version Date: January 2021]],"*yes*")</f>
        <v>1</v>
      </c>
      <c r="P348" s="150"/>
      <c r="Q348" s="150"/>
      <c r="R348" s="150"/>
      <c r="S348" s="150"/>
      <c r="T348" s="150"/>
      <c r="U348" s="150"/>
      <c r="V348" s="150"/>
      <c r="W348" s="150"/>
      <c r="X348" s="150"/>
      <c r="Y348" s="150"/>
      <c r="Z348" s="150" t="s">
        <v>1</v>
      </c>
      <c r="AA348" s="150"/>
      <c r="AB348" s="150"/>
      <c r="AC348" s="150"/>
      <c r="AD348" s="150"/>
      <c r="AE348" s="150"/>
      <c r="AF348" s="150"/>
      <c r="AG348" s="150"/>
      <c r="AH348" s="150"/>
      <c r="AI348" s="150"/>
      <c r="AJ348" s="150"/>
      <c r="AK348" s="150"/>
    </row>
    <row r="349" spans="1:37" s="26" customFormat="1" ht="76.5" customHeight="1">
      <c r="A349" s="111" t="s">
        <v>1161</v>
      </c>
      <c r="B349" s="45" t="s">
        <v>3347</v>
      </c>
      <c r="C349" s="45" t="s">
        <v>1354</v>
      </c>
      <c r="D349" s="45" t="s">
        <v>2271</v>
      </c>
      <c r="E349" s="137" t="s">
        <v>229</v>
      </c>
      <c r="F349" s="52"/>
      <c r="G349" s="52"/>
      <c r="H349" s="132" t="s">
        <v>1353</v>
      </c>
      <c r="I349" s="37" t="s">
        <v>1889</v>
      </c>
      <c r="J349" s="37" t="s">
        <v>1876</v>
      </c>
      <c r="K349" s="37" t="s">
        <v>1873</v>
      </c>
      <c r="L349" s="37" t="s">
        <v>1880</v>
      </c>
      <c r="M349" s="37" t="s">
        <v>314</v>
      </c>
      <c r="N349" s="37" t="s">
        <v>1</v>
      </c>
      <c r="O349" s="36">
        <f>COUNTIF(Table487[[#This Row],[CMMI Comprehensive Primary Care Plus (CPC+)
Version Date: CY 2021]:[CMS Medicare Hospital Compare
Version Date: January 2021]],"*yes*")</f>
        <v>0</v>
      </c>
      <c r="P349" s="150"/>
      <c r="Q349" s="150"/>
      <c r="R349" s="150"/>
      <c r="S349" s="150"/>
      <c r="T349" s="150"/>
      <c r="U349" s="150"/>
      <c r="V349" s="150"/>
      <c r="W349" s="150"/>
      <c r="X349" s="150"/>
      <c r="Y349" s="150"/>
      <c r="Z349" s="150"/>
      <c r="AA349" s="150" t="s">
        <v>1990</v>
      </c>
      <c r="AB349" s="150"/>
      <c r="AC349" s="150"/>
      <c r="AD349" s="150"/>
      <c r="AE349" s="150"/>
      <c r="AF349" s="150"/>
      <c r="AG349" s="150"/>
      <c r="AH349" s="150"/>
      <c r="AI349" s="150"/>
      <c r="AJ349" s="150"/>
      <c r="AK349" s="150"/>
    </row>
    <row r="350" spans="1:37" s="26" customFormat="1" ht="76.5" customHeight="1">
      <c r="A350" s="133" t="s">
        <v>1162</v>
      </c>
      <c r="B350" s="45" t="s">
        <v>3348</v>
      </c>
      <c r="C350" s="45" t="s">
        <v>1356</v>
      </c>
      <c r="D350" s="45" t="s">
        <v>2271</v>
      </c>
      <c r="E350" s="137" t="s">
        <v>229</v>
      </c>
      <c r="F350" s="52"/>
      <c r="G350" s="52"/>
      <c r="H350" s="132" t="s">
        <v>1357</v>
      </c>
      <c r="I350" s="37" t="s">
        <v>1889</v>
      </c>
      <c r="J350" s="37" t="s">
        <v>1876</v>
      </c>
      <c r="K350" s="37" t="s">
        <v>1873</v>
      </c>
      <c r="L350" s="37" t="s">
        <v>1880</v>
      </c>
      <c r="M350" s="37" t="s">
        <v>314</v>
      </c>
      <c r="N350" s="37" t="s">
        <v>1</v>
      </c>
      <c r="O350" s="36">
        <f>COUNTIF(Table487[[#This Row],[CMMI Comprehensive Primary Care Plus (CPC+)
Version Date: CY 2021]:[CMS Medicare Hospital Compare
Version Date: January 2021]],"*yes*")</f>
        <v>1</v>
      </c>
      <c r="P350" s="150"/>
      <c r="Q350" s="150"/>
      <c r="R350" s="150"/>
      <c r="S350" s="150"/>
      <c r="T350" s="150"/>
      <c r="U350" s="150"/>
      <c r="V350" s="150"/>
      <c r="W350" s="150"/>
      <c r="X350" s="150"/>
      <c r="Y350" s="150"/>
      <c r="Z350" s="150" t="s">
        <v>1</v>
      </c>
      <c r="AA350" s="150" t="s">
        <v>1991</v>
      </c>
      <c r="AB350" s="150"/>
      <c r="AC350" s="150"/>
      <c r="AD350" s="150"/>
      <c r="AE350" s="150"/>
      <c r="AF350" s="150"/>
      <c r="AG350" s="150"/>
      <c r="AH350" s="150"/>
      <c r="AI350" s="150"/>
      <c r="AJ350" s="150"/>
      <c r="AK350" s="150"/>
    </row>
    <row r="351" spans="1:37" s="26" customFormat="1" ht="76.5" customHeight="1">
      <c r="A351" s="133" t="s">
        <v>1163</v>
      </c>
      <c r="B351" s="45" t="s">
        <v>831</v>
      </c>
      <c r="C351" s="45" t="s">
        <v>1304</v>
      </c>
      <c r="D351" s="45" t="s">
        <v>2279</v>
      </c>
      <c r="E351" s="137" t="s">
        <v>1657</v>
      </c>
      <c r="F351" s="52" t="s">
        <v>2574</v>
      </c>
      <c r="G351" s="52"/>
      <c r="H351" s="132" t="s">
        <v>832</v>
      </c>
      <c r="I351" s="37" t="s">
        <v>1875</v>
      </c>
      <c r="J351" s="37" t="s">
        <v>1894</v>
      </c>
      <c r="K351" s="37" t="s">
        <v>1879</v>
      </c>
      <c r="L351" s="37" t="s">
        <v>1874</v>
      </c>
      <c r="M351" s="37" t="s">
        <v>1746</v>
      </c>
      <c r="N351" s="37" t="s">
        <v>1</v>
      </c>
      <c r="O351" s="36">
        <f>COUNTIF(Table487[[#This Row],[CMMI Comprehensive Primary Care Plus (CPC+)
Version Date: CY 2021]:[CMS Medicare Hospital Compare
Version Date: January 2021]],"*yes*")</f>
        <v>0</v>
      </c>
      <c r="P351" s="150"/>
      <c r="Q351" s="150"/>
      <c r="R351" s="150"/>
      <c r="S351" s="150"/>
      <c r="T351" s="150"/>
      <c r="U351" s="150"/>
      <c r="V351" s="150"/>
      <c r="W351" s="150"/>
      <c r="X351" s="150"/>
      <c r="Y351" s="150"/>
      <c r="Z351" s="150"/>
      <c r="AA351" s="150"/>
      <c r="AB351" s="150"/>
      <c r="AC351" s="150"/>
      <c r="AD351" s="150"/>
      <c r="AE351" s="150"/>
      <c r="AF351" s="150"/>
      <c r="AG351" s="150"/>
      <c r="AH351" s="150"/>
      <c r="AI351" s="150"/>
      <c r="AJ351" s="150"/>
      <c r="AK351" s="150"/>
    </row>
    <row r="352" spans="1:37" s="26" customFormat="1" ht="76.5" customHeight="1">
      <c r="A352" s="133" t="s">
        <v>1164</v>
      </c>
      <c r="B352" s="45" t="s">
        <v>833</v>
      </c>
      <c r="C352" s="45" t="s">
        <v>1305</v>
      </c>
      <c r="D352" s="45" t="s">
        <v>2271</v>
      </c>
      <c r="E352" s="137" t="s">
        <v>1657</v>
      </c>
      <c r="F352" s="52"/>
      <c r="G352" s="52"/>
      <c r="H352" s="132" t="s">
        <v>834</v>
      </c>
      <c r="I352" s="37" t="s">
        <v>1875</v>
      </c>
      <c r="J352" s="37" t="s">
        <v>1894</v>
      </c>
      <c r="K352" s="37" t="s">
        <v>1873</v>
      </c>
      <c r="L352" s="37" t="s">
        <v>1880</v>
      </c>
      <c r="M352" s="37" t="s">
        <v>1746</v>
      </c>
      <c r="N352" s="37" t="s">
        <v>1</v>
      </c>
      <c r="O352" s="36">
        <f>COUNTIF(Table487[[#This Row],[CMMI Comprehensive Primary Care Plus (CPC+)
Version Date: CY 2021]:[CMS Medicare Hospital Compare
Version Date: January 2021]],"*yes*")</f>
        <v>0</v>
      </c>
      <c r="P352" s="150"/>
      <c r="Q352" s="150"/>
      <c r="R352" s="150"/>
      <c r="S352" s="150"/>
      <c r="T352" s="150"/>
      <c r="U352" s="150"/>
      <c r="V352" s="150"/>
      <c r="W352" s="150"/>
      <c r="X352" s="150"/>
      <c r="Y352" s="150"/>
      <c r="Z352" s="150"/>
      <c r="AA352" s="150"/>
      <c r="AB352" s="150"/>
      <c r="AC352" s="150"/>
      <c r="AD352" s="150"/>
      <c r="AE352" s="150"/>
      <c r="AF352" s="150"/>
      <c r="AG352" s="150"/>
      <c r="AH352" s="150"/>
      <c r="AI352" s="150"/>
      <c r="AJ352" s="150"/>
      <c r="AK352" s="150"/>
    </row>
    <row r="353" spans="1:37" s="26" customFormat="1" ht="76.5" customHeight="1">
      <c r="A353" s="133" t="s">
        <v>1165</v>
      </c>
      <c r="B353" s="45" t="s">
        <v>2374</v>
      </c>
      <c r="C353" s="45" t="s">
        <v>674</v>
      </c>
      <c r="D353" s="45" t="s">
        <v>2279</v>
      </c>
      <c r="E353" s="137" t="s">
        <v>1959</v>
      </c>
      <c r="F353" s="52"/>
      <c r="G353" s="52"/>
      <c r="H353" s="132" t="s">
        <v>1457</v>
      </c>
      <c r="I353" s="37" t="s">
        <v>1889</v>
      </c>
      <c r="J353" s="37" t="s">
        <v>1890</v>
      </c>
      <c r="K353" s="37" t="s">
        <v>1879</v>
      </c>
      <c r="L353" s="37" t="s">
        <v>1916</v>
      </c>
      <c r="M353" s="37" t="s">
        <v>314</v>
      </c>
      <c r="N353" s="37"/>
      <c r="O353" s="36">
        <f>COUNTIF(Table487[[#This Row],[CMMI Comprehensive Primary Care Plus (CPC+)
Version Date: CY 2021]:[CMS Medicare Hospital Compare
Version Date: January 2021]],"*yes*")</f>
        <v>2</v>
      </c>
      <c r="P353" s="150"/>
      <c r="Q353" s="150"/>
      <c r="R353" s="150"/>
      <c r="S353" s="150"/>
      <c r="T353" s="150"/>
      <c r="U353" s="150"/>
      <c r="V353" s="150"/>
      <c r="W353" s="150"/>
      <c r="X353" s="150"/>
      <c r="Y353" s="150" t="s">
        <v>1</v>
      </c>
      <c r="Z353" s="150" t="s">
        <v>3949</v>
      </c>
      <c r="AA353" s="150"/>
      <c r="AB353" s="150"/>
      <c r="AC353" s="150"/>
      <c r="AD353" s="150"/>
      <c r="AE353" s="150"/>
      <c r="AF353" s="150"/>
      <c r="AG353" s="150"/>
      <c r="AH353" s="150"/>
      <c r="AI353" s="150"/>
      <c r="AJ353" s="150"/>
      <c r="AK353" s="150"/>
    </row>
    <row r="354" spans="1:37" s="26" customFormat="1" ht="76.5" customHeight="1">
      <c r="A354" s="133" t="s">
        <v>1166</v>
      </c>
      <c r="B354" s="45" t="s">
        <v>2375</v>
      </c>
      <c r="C354" s="45" t="s">
        <v>675</v>
      </c>
      <c r="D354" s="45" t="s">
        <v>2279</v>
      </c>
      <c r="E354" s="137" t="s">
        <v>1959</v>
      </c>
      <c r="F354" s="52"/>
      <c r="G354" s="52"/>
      <c r="H354" s="132" t="s">
        <v>1458</v>
      </c>
      <c r="I354" s="37" t="s">
        <v>1889</v>
      </c>
      <c r="J354" s="37" t="s">
        <v>1890</v>
      </c>
      <c r="K354" s="37" t="s">
        <v>1879</v>
      </c>
      <c r="L354" s="37" t="s">
        <v>1916</v>
      </c>
      <c r="M354" s="37" t="s">
        <v>314</v>
      </c>
      <c r="N354" s="37"/>
      <c r="O354" s="36">
        <f>COUNTIF(Table487[[#This Row],[CMMI Comprehensive Primary Care Plus (CPC+)
Version Date: CY 2021]:[CMS Medicare Hospital Compare
Version Date: January 2021]],"*yes*")</f>
        <v>2</v>
      </c>
      <c r="P354" s="150"/>
      <c r="Q354" s="150"/>
      <c r="R354" s="150"/>
      <c r="S354" s="150"/>
      <c r="T354" s="150"/>
      <c r="U354" s="150"/>
      <c r="V354" s="150"/>
      <c r="W354" s="150"/>
      <c r="X354" s="150"/>
      <c r="Y354" s="150" t="s">
        <v>1</v>
      </c>
      <c r="Z354" s="150" t="s">
        <v>3950</v>
      </c>
      <c r="AA354" s="150"/>
      <c r="AB354" s="150"/>
      <c r="AC354" s="150"/>
      <c r="AD354" s="150"/>
      <c r="AE354" s="150"/>
      <c r="AF354" s="150"/>
      <c r="AG354" s="150"/>
      <c r="AH354" s="150"/>
      <c r="AI354" s="150"/>
      <c r="AJ354" s="150"/>
      <c r="AK354" s="150"/>
    </row>
    <row r="355" spans="1:37" s="26" customFormat="1" ht="76.5" customHeight="1">
      <c r="A355" s="133" t="s">
        <v>1167</v>
      </c>
      <c r="B355" s="45" t="s">
        <v>1853</v>
      </c>
      <c r="C355" s="45" t="s">
        <v>1854</v>
      </c>
      <c r="D355" s="45" t="s">
        <v>2271</v>
      </c>
      <c r="E355" s="137" t="s">
        <v>229</v>
      </c>
      <c r="F355" s="52"/>
      <c r="G355" s="52"/>
      <c r="H355" s="132" t="s">
        <v>1852</v>
      </c>
      <c r="I355" s="37" t="s">
        <v>1889</v>
      </c>
      <c r="J355" s="37" t="s">
        <v>1890</v>
      </c>
      <c r="K355" s="37" t="s">
        <v>1879</v>
      </c>
      <c r="L355" s="37" t="s">
        <v>1874</v>
      </c>
      <c r="M355" s="37" t="s">
        <v>314</v>
      </c>
      <c r="N355" s="37" t="s">
        <v>1</v>
      </c>
      <c r="O355" s="36">
        <f>COUNTIF(Table487[[#This Row],[CMMI Comprehensive Primary Care Plus (CPC+)
Version Date: CY 2021]:[CMS Medicare Hospital Compare
Version Date: January 2021]],"*yes*")</f>
        <v>0</v>
      </c>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row>
    <row r="356" spans="1:37" s="26" customFormat="1" ht="76.5" customHeight="1">
      <c r="A356" s="133" t="s">
        <v>357</v>
      </c>
      <c r="B356" s="45" t="s">
        <v>3349</v>
      </c>
      <c r="C356" s="45" t="s">
        <v>2966</v>
      </c>
      <c r="D356" s="47" t="s">
        <v>2279</v>
      </c>
      <c r="E356" s="137" t="s">
        <v>1931</v>
      </c>
      <c r="F356" s="52"/>
      <c r="G356" s="52"/>
      <c r="H356" s="132" t="s">
        <v>2967</v>
      </c>
      <c r="I356" s="37" t="s">
        <v>1889</v>
      </c>
      <c r="J356" s="37" t="s">
        <v>97</v>
      </c>
      <c r="K356" s="37" t="s">
        <v>1877</v>
      </c>
      <c r="L356" s="37" t="s">
        <v>1880</v>
      </c>
      <c r="M356" s="37" t="s">
        <v>6</v>
      </c>
      <c r="N356" s="37"/>
      <c r="O356" s="36">
        <f>COUNTIF(Table487[[#This Row],[CMMI Comprehensive Primary Care Plus (CPC+)
Version Date: CY 2021]:[CMS Medicare Hospital Compare
Version Date: January 2021]],"*yes*")</f>
        <v>1</v>
      </c>
      <c r="P356" s="150"/>
      <c r="Q356" s="150"/>
      <c r="R356" s="150"/>
      <c r="S356" s="150"/>
      <c r="T356" s="150"/>
      <c r="U356" s="150"/>
      <c r="V356" s="150"/>
      <c r="W356" s="150"/>
      <c r="X356" s="150" t="s">
        <v>2370</v>
      </c>
      <c r="Y356" s="150"/>
      <c r="Z356" s="150"/>
      <c r="AA356" s="150"/>
      <c r="AB356" s="150"/>
      <c r="AC356" s="150"/>
      <c r="AD356" s="150"/>
      <c r="AE356" s="150"/>
      <c r="AF356" s="150"/>
      <c r="AG356" s="150"/>
      <c r="AH356" s="150"/>
      <c r="AI356" s="150"/>
      <c r="AJ356" s="150"/>
      <c r="AK356" s="150"/>
    </row>
    <row r="357" spans="1:37" s="26" customFormat="1" ht="76.5" customHeight="1">
      <c r="A357" s="133" t="s">
        <v>1168</v>
      </c>
      <c r="B357" s="45" t="s">
        <v>300</v>
      </c>
      <c r="C357" s="45" t="s">
        <v>155</v>
      </c>
      <c r="D357" s="45" t="s">
        <v>2271</v>
      </c>
      <c r="E357" s="137" t="s">
        <v>1960</v>
      </c>
      <c r="F357" s="52"/>
      <c r="G357" s="52"/>
      <c r="H357" s="132" t="s">
        <v>3350</v>
      </c>
      <c r="I357" s="37" t="s">
        <v>1889</v>
      </c>
      <c r="J357" s="37" t="s">
        <v>1890</v>
      </c>
      <c r="K357" s="37" t="s">
        <v>1879</v>
      </c>
      <c r="L357" s="37" t="s">
        <v>1880</v>
      </c>
      <c r="M357" s="37" t="s">
        <v>5</v>
      </c>
      <c r="N357" s="37" t="s">
        <v>1</v>
      </c>
      <c r="O357" s="36">
        <f>COUNTIF(Table487[[#This Row],[CMMI Comprehensive Primary Care Plus (CPC+)
Version Date: CY 2021]:[CMS Medicare Hospital Compare
Version Date: January 2021]],"*yes*")</f>
        <v>4</v>
      </c>
      <c r="P357" s="150"/>
      <c r="Q357" s="150"/>
      <c r="R357" s="150" t="s">
        <v>1</v>
      </c>
      <c r="S357" s="150"/>
      <c r="T357" s="150" t="s">
        <v>1</v>
      </c>
      <c r="U357" s="150" t="s">
        <v>3951</v>
      </c>
      <c r="V357" s="150"/>
      <c r="W357" s="150"/>
      <c r="X357" s="150" t="s">
        <v>2302</v>
      </c>
      <c r="Y357" s="150"/>
      <c r="Z357" s="150"/>
      <c r="AA357" s="150"/>
      <c r="AB357" s="150"/>
      <c r="AC357" s="150" t="s">
        <v>1</v>
      </c>
      <c r="AD357" s="150" t="s">
        <v>1</v>
      </c>
      <c r="AE357" s="150"/>
      <c r="AF357" s="150"/>
      <c r="AG357" s="150" t="s">
        <v>3952</v>
      </c>
      <c r="AH357" s="150" t="s">
        <v>1</v>
      </c>
      <c r="AI357" s="150"/>
      <c r="AJ357" s="150"/>
      <c r="AK357" s="150"/>
    </row>
    <row r="358" spans="1:37" s="26" customFormat="1" ht="76.5" customHeight="1">
      <c r="A358" s="133" t="s">
        <v>1169</v>
      </c>
      <c r="B358" s="45" t="s">
        <v>3351</v>
      </c>
      <c r="C358" s="45" t="s">
        <v>676</v>
      </c>
      <c r="D358" s="45" t="s">
        <v>2279</v>
      </c>
      <c r="E358" s="137" t="s">
        <v>1639</v>
      </c>
      <c r="F358" s="52" t="s">
        <v>2377</v>
      </c>
      <c r="G358" s="52"/>
      <c r="H358" s="132" t="s">
        <v>1459</v>
      </c>
      <c r="I358" s="37" t="s">
        <v>1889</v>
      </c>
      <c r="J358" s="37" t="s">
        <v>1890</v>
      </c>
      <c r="K358" s="37" t="s">
        <v>1879</v>
      </c>
      <c r="L358" s="37" t="s">
        <v>1880</v>
      </c>
      <c r="M358" s="37" t="s">
        <v>5</v>
      </c>
      <c r="N358" s="37" t="s">
        <v>1</v>
      </c>
      <c r="O358" s="36">
        <f>COUNTIF(Table487[[#This Row],[CMMI Comprehensive Primary Care Plus (CPC+)
Version Date: CY 2021]:[CMS Medicare Hospital Compare
Version Date: January 2021]],"*yes*")</f>
        <v>2</v>
      </c>
      <c r="P358" s="150"/>
      <c r="Q358" s="150"/>
      <c r="R358" s="150"/>
      <c r="S358" s="150"/>
      <c r="T358" s="150"/>
      <c r="U358" s="150"/>
      <c r="V358" s="150" t="s">
        <v>1560</v>
      </c>
      <c r="W358" s="150"/>
      <c r="X358" s="150"/>
      <c r="Y358" s="150"/>
      <c r="Z358" s="150" t="s">
        <v>3953</v>
      </c>
      <c r="AA358" s="150"/>
      <c r="AB358" s="150" t="s">
        <v>1</v>
      </c>
      <c r="AC358" s="150"/>
      <c r="AD358" s="150"/>
      <c r="AE358" s="150"/>
      <c r="AF358" s="150"/>
      <c r="AG358" s="150" t="s">
        <v>1827</v>
      </c>
      <c r="AH358" s="150"/>
      <c r="AI358" s="150"/>
      <c r="AJ358" s="150"/>
      <c r="AK358" s="150"/>
    </row>
    <row r="359" spans="1:37" s="26" customFormat="1" ht="76.5" customHeight="1">
      <c r="A359" s="133" t="s">
        <v>1170</v>
      </c>
      <c r="B359" s="45" t="s">
        <v>301</v>
      </c>
      <c r="C359" s="45" t="s">
        <v>11</v>
      </c>
      <c r="D359" s="45" t="s">
        <v>2271</v>
      </c>
      <c r="E359" s="137" t="s">
        <v>1960</v>
      </c>
      <c r="F359" s="52" t="s">
        <v>2378</v>
      </c>
      <c r="G359" s="52"/>
      <c r="H359" s="132" t="s">
        <v>2109</v>
      </c>
      <c r="I359" s="37" t="s">
        <v>1928</v>
      </c>
      <c r="J359" s="37" t="s">
        <v>1884</v>
      </c>
      <c r="K359" s="37" t="s">
        <v>1873</v>
      </c>
      <c r="L359" s="37" t="s">
        <v>2250</v>
      </c>
      <c r="M359" s="37" t="s">
        <v>5</v>
      </c>
      <c r="N359" s="37"/>
      <c r="O359" s="36">
        <f>COUNTIF(Table487[[#This Row],[CMMI Comprehensive Primary Care Plus (CPC+)
Version Date: CY 2021]:[CMS Medicare Hospital Compare
Version Date: January 2021]],"*yes*")</f>
        <v>1</v>
      </c>
      <c r="P359" s="150"/>
      <c r="Q359" s="150"/>
      <c r="R359" s="150"/>
      <c r="S359" s="150"/>
      <c r="T359" s="150"/>
      <c r="U359" s="150"/>
      <c r="V359" s="150"/>
      <c r="W359" s="150" t="s">
        <v>1</v>
      </c>
      <c r="X359" s="150"/>
      <c r="Y359" s="150"/>
      <c r="Z359" s="150"/>
      <c r="AA359" s="150"/>
      <c r="AB359" s="150"/>
      <c r="AC359" s="150"/>
      <c r="AD359" s="150"/>
      <c r="AE359" s="150"/>
      <c r="AF359" s="150"/>
      <c r="AG359" s="150"/>
      <c r="AH359" s="150" t="s">
        <v>1</v>
      </c>
      <c r="AI359" s="150"/>
      <c r="AJ359" s="150"/>
      <c r="AK359" s="150"/>
    </row>
    <row r="360" spans="1:37" s="26" customFormat="1" ht="76.5" customHeight="1">
      <c r="A360" s="133" t="s">
        <v>1171</v>
      </c>
      <c r="B360" s="45" t="s">
        <v>1842</v>
      </c>
      <c r="C360" s="45" t="s">
        <v>1843</v>
      </c>
      <c r="D360" s="45" t="s">
        <v>2279</v>
      </c>
      <c r="E360" s="137" t="s">
        <v>1960</v>
      </c>
      <c r="F360" s="52"/>
      <c r="G360" s="52"/>
      <c r="H360" s="132" t="s">
        <v>2047</v>
      </c>
      <c r="I360" s="37" t="s">
        <v>1928</v>
      </c>
      <c r="J360" s="37" t="s">
        <v>1884</v>
      </c>
      <c r="K360" s="37" t="s">
        <v>1873</v>
      </c>
      <c r="L360" s="37" t="s">
        <v>2250</v>
      </c>
      <c r="M360" s="37" t="s">
        <v>5</v>
      </c>
      <c r="N360" s="37"/>
      <c r="O360" s="36">
        <f>COUNTIF(Table487[[#This Row],[CMMI Comprehensive Primary Care Plus (CPC+)
Version Date: CY 2021]:[CMS Medicare Hospital Compare
Version Date: January 2021]],"*yes*")</f>
        <v>3</v>
      </c>
      <c r="P360" s="150"/>
      <c r="Q360" s="150" t="s">
        <v>2683</v>
      </c>
      <c r="R360" s="150" t="s">
        <v>2684</v>
      </c>
      <c r="S360" s="150"/>
      <c r="T360" s="150"/>
      <c r="U360" s="150"/>
      <c r="V360" s="150"/>
      <c r="W360" s="150"/>
      <c r="X360" s="150" t="s">
        <v>3954</v>
      </c>
      <c r="Y360" s="150"/>
      <c r="Z360" s="150"/>
      <c r="AA360" s="150"/>
      <c r="AB360" s="150"/>
      <c r="AC360" s="150" t="s">
        <v>1</v>
      </c>
      <c r="AD360" s="150" t="s">
        <v>1</v>
      </c>
      <c r="AE360" s="150" t="s">
        <v>1</v>
      </c>
      <c r="AF360" s="150"/>
      <c r="AG360" s="150"/>
      <c r="AH360" s="150"/>
      <c r="AI360" s="150"/>
      <c r="AJ360" s="150"/>
      <c r="AK360" s="150"/>
    </row>
    <row r="361" spans="1:37" s="26" customFormat="1" ht="76.5" customHeight="1">
      <c r="A361" s="133" t="s">
        <v>1172</v>
      </c>
      <c r="B361" s="45" t="s">
        <v>896</v>
      </c>
      <c r="C361" s="45" t="s">
        <v>2540</v>
      </c>
      <c r="D361" s="45" t="s">
        <v>2271</v>
      </c>
      <c r="E361" s="137" t="s">
        <v>1934</v>
      </c>
      <c r="F361" s="52" t="s">
        <v>3352</v>
      </c>
      <c r="G361" s="52"/>
      <c r="H361" s="132" t="s">
        <v>897</v>
      </c>
      <c r="I361" s="37" t="s">
        <v>1875</v>
      </c>
      <c r="J361" s="37" t="s">
        <v>1904</v>
      </c>
      <c r="K361" s="37" t="s">
        <v>1873</v>
      </c>
      <c r="L361" s="37" t="s">
        <v>2252</v>
      </c>
      <c r="M361" s="37" t="s">
        <v>1746</v>
      </c>
      <c r="N361" s="37" t="s">
        <v>1</v>
      </c>
      <c r="O361" s="36">
        <f>COUNTIF(Table487[[#This Row],[CMMI Comprehensive Primary Care Plus (CPC+)
Version Date: CY 2021]:[CMS Medicare Hospital Compare
Version Date: January 2021]],"*yes*")</f>
        <v>1</v>
      </c>
      <c r="P361" s="150"/>
      <c r="Q361" s="150"/>
      <c r="R361" s="150"/>
      <c r="S361" s="150"/>
      <c r="T361" s="150"/>
      <c r="U361" s="150"/>
      <c r="V361" s="150"/>
      <c r="W361" s="150" t="s">
        <v>1</v>
      </c>
      <c r="X361" s="150"/>
      <c r="Y361" s="150"/>
      <c r="Z361" s="150"/>
      <c r="AA361" s="150"/>
      <c r="AB361" s="150"/>
      <c r="AC361" s="150"/>
      <c r="AD361" s="150"/>
      <c r="AE361" s="150"/>
      <c r="AF361" s="150"/>
      <c r="AG361" s="150"/>
      <c r="AH361" s="150"/>
      <c r="AI361" s="150"/>
      <c r="AJ361" s="150"/>
      <c r="AK361" s="150"/>
    </row>
    <row r="362" spans="1:37" s="26" customFormat="1" ht="76.5" customHeight="1">
      <c r="A362" s="133" t="s">
        <v>1173</v>
      </c>
      <c r="B362" s="45" t="s">
        <v>2923</v>
      </c>
      <c r="C362" s="45" t="s">
        <v>2924</v>
      </c>
      <c r="D362" s="45" t="s">
        <v>2271</v>
      </c>
      <c r="E362" s="137" t="s">
        <v>1966</v>
      </c>
      <c r="F362" s="52"/>
      <c r="G362" s="52"/>
      <c r="H362" s="132" t="s">
        <v>2925</v>
      </c>
      <c r="I362" s="37" t="s">
        <v>1875</v>
      </c>
      <c r="J362" s="37" t="s">
        <v>1883</v>
      </c>
      <c r="K362" s="37" t="s">
        <v>1873</v>
      </c>
      <c r="L362" s="37" t="s">
        <v>1916</v>
      </c>
      <c r="M362" s="37" t="s">
        <v>314</v>
      </c>
      <c r="N362" s="37" t="s">
        <v>1</v>
      </c>
      <c r="O362" s="36">
        <f>COUNTIF(Table487[[#This Row],[CMMI Comprehensive Primary Care Plus (CPC+)
Version Date: CY 2021]:[CMS Medicare Hospital Compare
Version Date: January 2021]],"*yes*")</f>
        <v>1</v>
      </c>
      <c r="P362" s="150"/>
      <c r="Q362" s="150"/>
      <c r="R362" s="150"/>
      <c r="S362" s="150"/>
      <c r="T362" s="150"/>
      <c r="U362" s="150"/>
      <c r="V362" s="150"/>
      <c r="W362" s="150"/>
      <c r="X362" s="150"/>
      <c r="Y362" s="150"/>
      <c r="Z362" s="150" t="s">
        <v>3955</v>
      </c>
      <c r="AA362" s="150"/>
      <c r="AB362" s="150"/>
      <c r="AC362" s="150"/>
      <c r="AD362" s="150"/>
      <c r="AE362" s="150"/>
      <c r="AF362" s="150"/>
      <c r="AG362" s="150"/>
      <c r="AH362" s="150"/>
      <c r="AI362" s="150"/>
      <c r="AJ362" s="150"/>
      <c r="AK362" s="150"/>
    </row>
    <row r="363" spans="1:37" s="26" customFormat="1" ht="76.5" customHeight="1">
      <c r="A363" s="133" t="s">
        <v>1174</v>
      </c>
      <c r="B363" s="45" t="s">
        <v>835</v>
      </c>
      <c r="C363" s="45" t="s">
        <v>1306</v>
      </c>
      <c r="D363" s="45" t="s">
        <v>2271</v>
      </c>
      <c r="E363" s="137" t="s">
        <v>1949</v>
      </c>
      <c r="F363" s="52" t="s">
        <v>2523</v>
      </c>
      <c r="G363" s="52"/>
      <c r="H363" s="132" t="s">
        <v>836</v>
      </c>
      <c r="I363" s="37" t="s">
        <v>97</v>
      </c>
      <c r="J363" s="37" t="s">
        <v>1890</v>
      </c>
      <c r="K363" s="37" t="s">
        <v>1873</v>
      </c>
      <c r="L363" s="37" t="s">
        <v>1880</v>
      </c>
      <c r="M363" s="37" t="s">
        <v>1746</v>
      </c>
      <c r="N363" s="37" t="s">
        <v>1</v>
      </c>
      <c r="O363" s="36">
        <f>COUNTIF(Table487[[#This Row],[CMMI Comprehensive Primary Care Plus (CPC+)
Version Date: CY 2021]:[CMS Medicare Hospital Compare
Version Date: January 2021]],"*yes*")</f>
        <v>1</v>
      </c>
      <c r="P363" s="150"/>
      <c r="Q363" s="150"/>
      <c r="R363" s="150"/>
      <c r="S363" s="150"/>
      <c r="T363" s="150"/>
      <c r="U363" s="150"/>
      <c r="V363" s="150"/>
      <c r="W363" s="150" t="s">
        <v>1</v>
      </c>
      <c r="X363" s="150"/>
      <c r="Y363" s="150"/>
      <c r="Z363" s="150"/>
      <c r="AA363" s="150"/>
      <c r="AB363" s="150"/>
      <c r="AC363" s="150"/>
      <c r="AD363" s="150"/>
      <c r="AE363" s="150"/>
      <c r="AF363" s="150"/>
      <c r="AG363" s="150"/>
      <c r="AH363" s="150"/>
      <c r="AI363" s="150"/>
      <c r="AJ363" s="150"/>
      <c r="AK363" s="150"/>
    </row>
    <row r="364" spans="1:37" s="26" customFormat="1" ht="76.5" customHeight="1">
      <c r="A364" s="133" t="s">
        <v>1175</v>
      </c>
      <c r="B364" s="45" t="s">
        <v>837</v>
      </c>
      <c r="C364" s="45" t="s">
        <v>1307</v>
      </c>
      <c r="D364" s="47" t="s">
        <v>2271</v>
      </c>
      <c r="E364" s="137" t="s">
        <v>1949</v>
      </c>
      <c r="F364" s="171" t="s">
        <v>2522</v>
      </c>
      <c r="G364" s="52"/>
      <c r="H364" s="132" t="s">
        <v>838</v>
      </c>
      <c r="I364" s="37" t="s">
        <v>97</v>
      </c>
      <c r="J364" s="37" t="s">
        <v>1895</v>
      </c>
      <c r="K364" s="37" t="s">
        <v>1873</v>
      </c>
      <c r="L364" s="37" t="s">
        <v>1880</v>
      </c>
      <c r="M364" s="37" t="s">
        <v>1746</v>
      </c>
      <c r="N364" s="37" t="s">
        <v>1</v>
      </c>
      <c r="O364" s="36">
        <f>COUNTIF(Table487[[#This Row],[CMMI Comprehensive Primary Care Plus (CPC+)
Version Date: CY 2021]:[CMS Medicare Hospital Compare
Version Date: January 2021]],"*yes*")</f>
        <v>1</v>
      </c>
      <c r="P364" s="150"/>
      <c r="Q364" s="150"/>
      <c r="R364" s="150"/>
      <c r="S364" s="150"/>
      <c r="T364" s="150"/>
      <c r="U364" s="150"/>
      <c r="V364" s="150"/>
      <c r="W364" s="150" t="s">
        <v>1</v>
      </c>
      <c r="X364" s="150"/>
      <c r="Y364" s="150"/>
      <c r="Z364" s="150"/>
      <c r="AA364" s="150"/>
      <c r="AB364" s="150"/>
      <c r="AC364" s="150"/>
      <c r="AD364" s="150"/>
      <c r="AE364" s="150"/>
      <c r="AF364" s="150"/>
      <c r="AG364" s="150"/>
      <c r="AH364" s="150"/>
      <c r="AI364" s="150"/>
      <c r="AJ364" s="150"/>
      <c r="AK364" s="150"/>
    </row>
    <row r="365" spans="1:37" s="26" customFormat="1" ht="76.5" customHeight="1">
      <c r="A365" s="133" t="s">
        <v>1176</v>
      </c>
      <c r="B365" s="45" t="s">
        <v>1251</v>
      </c>
      <c r="C365" s="45" t="s">
        <v>1308</v>
      </c>
      <c r="D365" s="45" t="s">
        <v>2271</v>
      </c>
      <c r="E365" s="137" t="s">
        <v>1949</v>
      </c>
      <c r="F365" s="52" t="s">
        <v>2524</v>
      </c>
      <c r="G365" s="52"/>
      <c r="H365" s="132" t="s">
        <v>2525</v>
      </c>
      <c r="I365" s="37" t="s">
        <v>97</v>
      </c>
      <c r="J365" s="37" t="s">
        <v>1883</v>
      </c>
      <c r="K365" s="37" t="s">
        <v>1873</v>
      </c>
      <c r="L365" s="37" t="s">
        <v>1880</v>
      </c>
      <c r="M365" s="37" t="s">
        <v>1746</v>
      </c>
      <c r="N365" s="37" t="s">
        <v>1</v>
      </c>
      <c r="O365" s="36">
        <f>COUNTIF(Table487[[#This Row],[CMMI Comprehensive Primary Care Plus (CPC+)
Version Date: CY 2021]:[CMS Medicare Hospital Compare
Version Date: January 2021]],"*yes*")</f>
        <v>0</v>
      </c>
      <c r="P365" s="150"/>
      <c r="Q365" s="150"/>
      <c r="R365" s="150"/>
      <c r="S365" s="150"/>
      <c r="T365" s="150"/>
      <c r="U365" s="150"/>
      <c r="V365" s="150"/>
      <c r="W365" s="150"/>
      <c r="X365" s="150"/>
      <c r="Y365" s="150"/>
      <c r="Z365" s="150"/>
      <c r="AA365" s="150"/>
      <c r="AB365" s="150"/>
      <c r="AC365" s="150"/>
      <c r="AD365" s="150"/>
      <c r="AE365" s="150"/>
      <c r="AF365" s="150"/>
      <c r="AG365" s="150"/>
      <c r="AH365" s="150"/>
      <c r="AI365" s="150"/>
      <c r="AJ365" s="150"/>
      <c r="AK365" s="150"/>
    </row>
    <row r="366" spans="1:37" s="26" customFormat="1" ht="76.5" customHeight="1">
      <c r="A366" s="133" t="s">
        <v>1177</v>
      </c>
      <c r="B366" s="45" t="s">
        <v>2836</v>
      </c>
      <c r="C366" s="45" t="s">
        <v>2837</v>
      </c>
      <c r="D366" s="46" t="s">
        <v>2271</v>
      </c>
      <c r="E366" s="137" t="s">
        <v>2838</v>
      </c>
      <c r="F366" s="52" t="s">
        <v>2839</v>
      </c>
      <c r="G366" s="52"/>
      <c r="H366" s="132" t="s">
        <v>2840</v>
      </c>
      <c r="I366" s="37" t="s">
        <v>97</v>
      </c>
      <c r="J366" s="37" t="s">
        <v>1883</v>
      </c>
      <c r="K366" s="37" t="s">
        <v>1873</v>
      </c>
      <c r="L366" s="37" t="s">
        <v>1880</v>
      </c>
      <c r="M366" s="37" t="s">
        <v>314</v>
      </c>
      <c r="N366" s="37" t="s">
        <v>1</v>
      </c>
      <c r="O366" s="36">
        <f>COUNTIF(Table487[[#This Row],[CMMI Comprehensive Primary Care Plus (CPC+)
Version Date: CY 2021]:[CMS Medicare Hospital Compare
Version Date: January 2021]],"*yes*")</f>
        <v>0</v>
      </c>
      <c r="P366" s="150"/>
      <c r="Q366" s="150"/>
      <c r="R366" s="150"/>
      <c r="S366" s="150"/>
      <c r="T366" s="150"/>
      <c r="U366" s="150"/>
      <c r="V366" s="150"/>
      <c r="W366" s="150"/>
      <c r="X366" s="150"/>
      <c r="Y366" s="150"/>
      <c r="Z366" s="150"/>
      <c r="AA366" s="150"/>
      <c r="AB366" s="150"/>
      <c r="AC366" s="150"/>
      <c r="AD366" s="150"/>
      <c r="AE366" s="150"/>
      <c r="AF366" s="150"/>
      <c r="AG366" s="150"/>
      <c r="AH366" s="150"/>
      <c r="AI366" s="150"/>
      <c r="AJ366" s="150"/>
      <c r="AK366" s="150"/>
    </row>
    <row r="367" spans="1:37" s="26" customFormat="1" ht="76.5" customHeight="1">
      <c r="A367" s="133" t="s">
        <v>358</v>
      </c>
      <c r="B367" s="45" t="s">
        <v>2842</v>
      </c>
      <c r="C367" s="45" t="s">
        <v>2843</v>
      </c>
      <c r="D367" s="45" t="s">
        <v>2279</v>
      </c>
      <c r="E367" s="137" t="s">
        <v>2838</v>
      </c>
      <c r="F367" s="52" t="s">
        <v>2844</v>
      </c>
      <c r="G367" s="52"/>
      <c r="H367" s="132" t="s">
        <v>2845</v>
      </c>
      <c r="I367" s="37" t="s">
        <v>97</v>
      </c>
      <c r="J367" s="37" t="s">
        <v>1883</v>
      </c>
      <c r="K367" s="37" t="s">
        <v>1873</v>
      </c>
      <c r="L367" s="37" t="s">
        <v>1880</v>
      </c>
      <c r="M367" s="37" t="s">
        <v>314</v>
      </c>
      <c r="N367" s="37" t="s">
        <v>1</v>
      </c>
      <c r="O367" s="36">
        <f>COUNTIF(Table487[[#This Row],[CMMI Comprehensive Primary Care Plus (CPC+)
Version Date: CY 2021]:[CMS Medicare Hospital Compare
Version Date: January 2021]],"*yes*")</f>
        <v>2</v>
      </c>
      <c r="P367" s="150"/>
      <c r="Q367" s="150"/>
      <c r="R367" s="150"/>
      <c r="S367" s="150"/>
      <c r="T367" s="150"/>
      <c r="U367" s="150"/>
      <c r="V367" s="150"/>
      <c r="W367" s="150" t="s">
        <v>1</v>
      </c>
      <c r="X367" s="150" t="s">
        <v>2287</v>
      </c>
      <c r="Y367" s="150"/>
      <c r="Z367" s="150"/>
      <c r="AA367" s="150"/>
      <c r="AB367" s="150"/>
      <c r="AC367" s="150"/>
      <c r="AD367" s="150"/>
      <c r="AE367" s="150"/>
      <c r="AF367" s="150"/>
      <c r="AG367" s="150"/>
      <c r="AH367" s="150"/>
      <c r="AI367" s="150"/>
      <c r="AJ367" s="150"/>
      <c r="AK367" s="150"/>
    </row>
    <row r="368" spans="1:37" s="26" customFormat="1" ht="76.5" customHeight="1">
      <c r="A368" s="133" t="s">
        <v>1178</v>
      </c>
      <c r="B368" s="45" t="s">
        <v>2849</v>
      </c>
      <c r="C368" s="45" t="s">
        <v>2850</v>
      </c>
      <c r="D368" s="45" t="s">
        <v>2279</v>
      </c>
      <c r="E368" s="137" t="s">
        <v>2838</v>
      </c>
      <c r="F368" s="52" t="s">
        <v>2851</v>
      </c>
      <c r="G368" s="52"/>
      <c r="H368" s="132" t="s">
        <v>2852</v>
      </c>
      <c r="I368" s="37" t="s">
        <v>97</v>
      </c>
      <c r="J368" s="37" t="s">
        <v>1883</v>
      </c>
      <c r="K368" s="37" t="s">
        <v>1873</v>
      </c>
      <c r="L368" s="37" t="s">
        <v>1880</v>
      </c>
      <c r="M368" s="37" t="s">
        <v>314</v>
      </c>
      <c r="N368" s="37" t="s">
        <v>1</v>
      </c>
      <c r="O368" s="36">
        <f>COUNTIF(Table487[[#This Row],[CMMI Comprehensive Primary Care Plus (CPC+)
Version Date: CY 2021]:[CMS Medicare Hospital Compare
Version Date: January 2021]],"*yes*")</f>
        <v>2</v>
      </c>
      <c r="P368" s="150"/>
      <c r="Q368" s="150"/>
      <c r="R368" s="150"/>
      <c r="S368" s="150"/>
      <c r="T368" s="150"/>
      <c r="U368" s="150"/>
      <c r="V368" s="150"/>
      <c r="W368" s="150" t="s">
        <v>1</v>
      </c>
      <c r="X368" s="150" t="s">
        <v>2287</v>
      </c>
      <c r="Y368" s="150"/>
      <c r="Z368" s="150"/>
      <c r="AA368" s="150"/>
      <c r="AB368" s="150"/>
      <c r="AC368" s="150"/>
      <c r="AD368" s="150"/>
      <c r="AE368" s="150"/>
      <c r="AF368" s="150"/>
      <c r="AG368" s="150"/>
      <c r="AH368" s="150"/>
      <c r="AI368" s="150"/>
      <c r="AJ368" s="150"/>
      <c r="AK368" s="150"/>
    </row>
    <row r="369" spans="1:37" s="26" customFormat="1" ht="76.5" customHeight="1">
      <c r="A369" s="133" t="s">
        <v>1179</v>
      </c>
      <c r="B369" s="45" t="s">
        <v>2854</v>
      </c>
      <c r="C369" s="45" t="s">
        <v>2855</v>
      </c>
      <c r="D369" s="45" t="s">
        <v>2279</v>
      </c>
      <c r="E369" s="137" t="s">
        <v>2838</v>
      </c>
      <c r="F369" s="52" t="s">
        <v>2856</v>
      </c>
      <c r="G369" s="52"/>
      <c r="H369" s="132" t="s">
        <v>2857</v>
      </c>
      <c r="I369" s="37" t="s">
        <v>97</v>
      </c>
      <c r="J369" s="37" t="s">
        <v>1883</v>
      </c>
      <c r="K369" s="37" t="s">
        <v>1873</v>
      </c>
      <c r="L369" s="37" t="s">
        <v>1880</v>
      </c>
      <c r="M369" s="37" t="s">
        <v>314</v>
      </c>
      <c r="N369" s="37" t="s">
        <v>1</v>
      </c>
      <c r="O369" s="36">
        <f>COUNTIF(Table487[[#This Row],[CMMI Comprehensive Primary Care Plus (CPC+)
Version Date: CY 2021]:[CMS Medicare Hospital Compare
Version Date: January 2021]],"*yes*")</f>
        <v>2</v>
      </c>
      <c r="P369" s="150"/>
      <c r="Q369" s="150"/>
      <c r="R369" s="150"/>
      <c r="S369" s="150"/>
      <c r="T369" s="150"/>
      <c r="U369" s="150"/>
      <c r="V369" s="150"/>
      <c r="W369" s="150" t="s">
        <v>1</v>
      </c>
      <c r="X369" s="150" t="s">
        <v>2287</v>
      </c>
      <c r="Y369" s="150"/>
      <c r="Z369" s="150"/>
      <c r="AA369" s="150"/>
      <c r="AB369" s="150"/>
      <c r="AC369" s="150"/>
      <c r="AD369" s="150"/>
      <c r="AE369" s="150"/>
      <c r="AF369" s="150"/>
      <c r="AG369" s="150"/>
      <c r="AH369" s="150"/>
      <c r="AI369" s="150"/>
      <c r="AJ369" s="150"/>
      <c r="AK369" s="150"/>
    </row>
    <row r="370" spans="1:37" s="26" customFormat="1" ht="76.5" customHeight="1">
      <c r="A370" s="133" t="s">
        <v>1180</v>
      </c>
      <c r="B370" s="45" t="s">
        <v>839</v>
      </c>
      <c r="C370" s="45" t="s">
        <v>1309</v>
      </c>
      <c r="D370" s="47" t="s">
        <v>2279</v>
      </c>
      <c r="E370" s="137" t="s">
        <v>1639</v>
      </c>
      <c r="F370" s="52" t="s">
        <v>2615</v>
      </c>
      <c r="G370" s="52"/>
      <c r="H370" s="132" t="s">
        <v>1519</v>
      </c>
      <c r="I370" s="37" t="s">
        <v>1928</v>
      </c>
      <c r="J370" s="37" t="s">
        <v>1888</v>
      </c>
      <c r="K370" s="37" t="s">
        <v>1873</v>
      </c>
      <c r="L370" s="37" t="s">
        <v>1880</v>
      </c>
      <c r="M370" s="37" t="s">
        <v>1746</v>
      </c>
      <c r="N370" s="37" t="s">
        <v>1</v>
      </c>
      <c r="O370" s="36">
        <f>COUNTIF(Table487[[#This Row],[CMMI Comprehensive Primary Care Plus (CPC+)
Version Date: CY 2021]:[CMS Medicare Hospital Compare
Version Date: January 2021]],"*yes*")</f>
        <v>2</v>
      </c>
      <c r="P370" s="150"/>
      <c r="Q370" s="150"/>
      <c r="R370" s="150"/>
      <c r="S370" s="150"/>
      <c r="T370" s="150"/>
      <c r="U370" s="150"/>
      <c r="V370" s="150"/>
      <c r="W370" s="150" t="s">
        <v>1</v>
      </c>
      <c r="X370" s="150" t="s">
        <v>3890</v>
      </c>
      <c r="Y370" s="150"/>
      <c r="Z370" s="150"/>
      <c r="AA370" s="150"/>
      <c r="AB370" s="150"/>
      <c r="AC370" s="150"/>
      <c r="AD370" s="150"/>
      <c r="AE370" s="150"/>
      <c r="AF370" s="150"/>
      <c r="AG370" s="150"/>
      <c r="AH370" s="150"/>
      <c r="AI370" s="150"/>
      <c r="AJ370" s="150"/>
      <c r="AK370" s="150"/>
    </row>
    <row r="371" spans="1:37" s="26" customFormat="1" ht="76.5" customHeight="1">
      <c r="A371" s="133" t="s">
        <v>1181</v>
      </c>
      <c r="B371" s="45" t="s">
        <v>2689</v>
      </c>
      <c r="C371" s="45" t="s">
        <v>1741</v>
      </c>
      <c r="D371" s="45" t="s">
        <v>2279</v>
      </c>
      <c r="E371" s="137" t="s">
        <v>1675</v>
      </c>
      <c r="F371" s="52"/>
      <c r="G371" s="52"/>
      <c r="H371" s="132" t="s">
        <v>1742</v>
      </c>
      <c r="I371" s="37" t="s">
        <v>2212</v>
      </c>
      <c r="J371" s="37" t="s">
        <v>1888</v>
      </c>
      <c r="K371" s="37" t="s">
        <v>1879</v>
      </c>
      <c r="L371" s="37" t="s">
        <v>1880</v>
      </c>
      <c r="M371" s="37" t="s">
        <v>314</v>
      </c>
      <c r="N371" s="37" t="s">
        <v>1</v>
      </c>
      <c r="O371" s="36">
        <f>COUNTIF(Table487[[#This Row],[CMMI Comprehensive Primary Care Plus (CPC+)
Version Date: CY 2021]:[CMS Medicare Hospital Compare
Version Date: January 2021]],"*yes*")</f>
        <v>1</v>
      </c>
      <c r="P371" s="150"/>
      <c r="Q371" s="150"/>
      <c r="R371" s="150"/>
      <c r="S371" s="150"/>
      <c r="T371" s="150"/>
      <c r="U371" s="150"/>
      <c r="V371" s="150"/>
      <c r="W371" s="150"/>
      <c r="X371" s="150" t="s">
        <v>3890</v>
      </c>
      <c r="Y371" s="150"/>
      <c r="Z371" s="150"/>
      <c r="AA371" s="150"/>
      <c r="AB371" s="150" t="s">
        <v>1</v>
      </c>
      <c r="AC371" s="150"/>
      <c r="AD371" s="150"/>
      <c r="AE371" s="150"/>
      <c r="AF371" s="150"/>
      <c r="AG371" s="150"/>
      <c r="AH371" s="150"/>
      <c r="AI371" s="150"/>
      <c r="AJ371" s="150"/>
      <c r="AK371" s="150"/>
    </row>
    <row r="372" spans="1:37" s="26" customFormat="1" ht="76.5" customHeight="1">
      <c r="A372" s="179" t="s">
        <v>1182</v>
      </c>
      <c r="B372" s="45" t="s">
        <v>2098</v>
      </c>
      <c r="C372" s="45" t="s">
        <v>1737</v>
      </c>
      <c r="D372" s="47" t="s">
        <v>2279</v>
      </c>
      <c r="E372" s="137" t="s">
        <v>1675</v>
      </c>
      <c r="F372" s="52"/>
      <c r="G372" s="52"/>
      <c r="H372" s="132" t="s">
        <v>1738</v>
      </c>
      <c r="I372" s="143" t="s">
        <v>2212</v>
      </c>
      <c r="J372" s="37" t="s">
        <v>1888</v>
      </c>
      <c r="K372" s="37" t="s">
        <v>1879</v>
      </c>
      <c r="L372" s="37" t="s">
        <v>1880</v>
      </c>
      <c r="M372" s="37" t="s">
        <v>314</v>
      </c>
      <c r="N372" s="37" t="s">
        <v>1</v>
      </c>
      <c r="O372" s="36">
        <f>COUNTIF(Table487[[#This Row],[CMMI Comprehensive Primary Care Plus (CPC+)
Version Date: CY 2021]:[CMS Medicare Hospital Compare
Version Date: January 2021]],"*yes*")</f>
        <v>1</v>
      </c>
      <c r="P372" s="150"/>
      <c r="Q372" s="150"/>
      <c r="R372" s="150"/>
      <c r="S372" s="150"/>
      <c r="T372" s="150"/>
      <c r="U372" s="150"/>
      <c r="V372" s="150"/>
      <c r="W372" s="150"/>
      <c r="X372" s="150" t="s">
        <v>3956</v>
      </c>
      <c r="Y372" s="150"/>
      <c r="Z372" s="150"/>
      <c r="AA372" s="150"/>
      <c r="AB372" s="150"/>
      <c r="AC372" s="150"/>
      <c r="AD372" s="150"/>
      <c r="AE372" s="150"/>
      <c r="AF372" s="150"/>
      <c r="AG372" s="150"/>
      <c r="AH372" s="150"/>
      <c r="AI372" s="150"/>
      <c r="AJ372" s="150"/>
      <c r="AK372" s="150"/>
    </row>
    <row r="373" spans="1:37" s="26" customFormat="1" ht="76.5" customHeight="1">
      <c r="A373" s="133" t="s">
        <v>1183</v>
      </c>
      <c r="B373" s="45" t="s">
        <v>2669</v>
      </c>
      <c r="C373" s="45" t="s">
        <v>1364</v>
      </c>
      <c r="D373" s="45" t="s">
        <v>2279</v>
      </c>
      <c r="E373" s="137" t="s">
        <v>1639</v>
      </c>
      <c r="F373" s="52"/>
      <c r="G373" s="52"/>
      <c r="H373" s="132" t="s">
        <v>1361</v>
      </c>
      <c r="I373" s="37" t="s">
        <v>1889</v>
      </c>
      <c r="J373" s="37" t="s">
        <v>1884</v>
      </c>
      <c r="K373" s="37" t="s">
        <v>1879</v>
      </c>
      <c r="L373" s="37" t="s">
        <v>1880</v>
      </c>
      <c r="M373" s="37" t="s">
        <v>5</v>
      </c>
      <c r="N373" s="37"/>
      <c r="O373" s="36">
        <f>COUNTIF(Table487[[#This Row],[CMMI Comprehensive Primary Care Plus (CPC+)
Version Date: CY 2021]:[CMS Medicare Hospital Compare
Version Date: January 2021]],"*yes*")</f>
        <v>1</v>
      </c>
      <c r="P373" s="150"/>
      <c r="Q373" s="150"/>
      <c r="R373" s="150"/>
      <c r="S373" s="150"/>
      <c r="T373" s="150"/>
      <c r="U373" s="150"/>
      <c r="V373" s="150"/>
      <c r="W373" s="150"/>
      <c r="X373" s="150"/>
      <c r="Y373" s="150"/>
      <c r="Z373" s="150" t="s">
        <v>3957</v>
      </c>
      <c r="AA373" s="150"/>
      <c r="AB373" s="150"/>
      <c r="AC373" s="150"/>
      <c r="AD373" s="150"/>
      <c r="AE373" s="150"/>
      <c r="AF373" s="150"/>
      <c r="AG373" s="150"/>
      <c r="AH373" s="150"/>
      <c r="AI373" s="150"/>
      <c r="AJ373" s="150"/>
      <c r="AK373" s="150"/>
    </row>
    <row r="374" spans="1:37" s="26" customFormat="1" ht="76.5" customHeight="1">
      <c r="A374" s="133" t="s">
        <v>1184</v>
      </c>
      <c r="B374" s="45" t="s">
        <v>2379</v>
      </c>
      <c r="C374" s="45" t="s">
        <v>579</v>
      </c>
      <c r="D374" s="47" t="s">
        <v>2279</v>
      </c>
      <c r="E374" s="137" t="s">
        <v>1639</v>
      </c>
      <c r="F374" s="52"/>
      <c r="G374" s="52"/>
      <c r="H374" s="132" t="s">
        <v>1750</v>
      </c>
      <c r="I374" s="37" t="s">
        <v>1889</v>
      </c>
      <c r="J374" s="37" t="s">
        <v>1884</v>
      </c>
      <c r="K374" s="37" t="s">
        <v>1879</v>
      </c>
      <c r="L374" s="37" t="s">
        <v>1880</v>
      </c>
      <c r="M374" s="37" t="s">
        <v>1746</v>
      </c>
      <c r="N374" s="37"/>
      <c r="O374" s="36">
        <f>COUNTIF(Table487[[#This Row],[CMMI Comprehensive Primary Care Plus (CPC+)
Version Date: CY 2021]:[CMS Medicare Hospital Compare
Version Date: January 2021]],"*yes*")</f>
        <v>2</v>
      </c>
      <c r="P374" s="150"/>
      <c r="Q374" s="150"/>
      <c r="R374" s="150"/>
      <c r="S374" s="150"/>
      <c r="T374" s="150"/>
      <c r="U374" s="150"/>
      <c r="V374" s="150"/>
      <c r="W374" s="150"/>
      <c r="X374" s="150"/>
      <c r="Y374" s="150" t="s">
        <v>1</v>
      </c>
      <c r="Z374" s="150" t="s">
        <v>3958</v>
      </c>
      <c r="AA374" s="150"/>
      <c r="AB374" s="150"/>
      <c r="AC374" s="150"/>
      <c r="AD374" s="150"/>
      <c r="AE374" s="150"/>
      <c r="AF374" s="150"/>
      <c r="AG374" s="150"/>
      <c r="AH374" s="150"/>
      <c r="AI374" s="150"/>
      <c r="AJ374" s="150"/>
      <c r="AK374" s="150"/>
    </row>
    <row r="375" spans="1:37" s="26" customFormat="1" ht="76.5" customHeight="1">
      <c r="A375" s="133" t="s">
        <v>1185</v>
      </c>
      <c r="B375" s="45" t="s">
        <v>2661</v>
      </c>
      <c r="C375" s="45" t="s">
        <v>1376</v>
      </c>
      <c r="D375" s="45" t="s">
        <v>2271</v>
      </c>
      <c r="E375" s="137" t="s">
        <v>229</v>
      </c>
      <c r="F375" s="52"/>
      <c r="G375" s="52"/>
      <c r="H375" s="132" t="s">
        <v>3353</v>
      </c>
      <c r="I375" s="37" t="s">
        <v>1889</v>
      </c>
      <c r="J375" s="37" t="s">
        <v>1888</v>
      </c>
      <c r="K375" s="37" t="s">
        <v>1873</v>
      </c>
      <c r="L375" s="37" t="s">
        <v>1916</v>
      </c>
      <c r="M375" s="37" t="s">
        <v>314</v>
      </c>
      <c r="N375" s="37" t="s">
        <v>1</v>
      </c>
      <c r="O375" s="36">
        <f>COUNTIF(Table487[[#This Row],[CMMI Comprehensive Primary Care Plus (CPC+)
Version Date: CY 2021]:[CMS Medicare Hospital Compare
Version Date: January 2021]],"*yes*")</f>
        <v>0</v>
      </c>
      <c r="P375" s="150"/>
      <c r="Q375" s="150"/>
      <c r="R375" s="150"/>
      <c r="S375" s="150"/>
      <c r="T375" s="150"/>
      <c r="U375" s="150"/>
      <c r="V375" s="150"/>
      <c r="W375" s="150"/>
      <c r="X375" s="150"/>
      <c r="Y375" s="150"/>
      <c r="Z375" s="150"/>
      <c r="AA375" s="150" t="s">
        <v>3959</v>
      </c>
      <c r="AB375" s="150"/>
      <c r="AC375" s="150"/>
      <c r="AD375" s="150"/>
      <c r="AE375" s="150"/>
      <c r="AF375" s="150"/>
      <c r="AG375" s="150"/>
      <c r="AH375" s="150"/>
      <c r="AI375" s="150"/>
      <c r="AJ375" s="150" t="s">
        <v>1827</v>
      </c>
      <c r="AK375" s="150"/>
    </row>
    <row r="376" spans="1:37" s="26" customFormat="1" ht="76.5" customHeight="1">
      <c r="A376" s="133" t="s">
        <v>1186</v>
      </c>
      <c r="B376" s="45" t="s">
        <v>2094</v>
      </c>
      <c r="C376" s="45" t="s">
        <v>1297</v>
      </c>
      <c r="D376" s="45" t="s">
        <v>2271</v>
      </c>
      <c r="E376" s="137" t="s">
        <v>1960</v>
      </c>
      <c r="F376" s="52"/>
      <c r="G376" s="52"/>
      <c r="H376" s="132" t="s">
        <v>1527</v>
      </c>
      <c r="I376" s="37" t="s">
        <v>1875</v>
      </c>
      <c r="J376" s="37" t="s">
        <v>1888</v>
      </c>
      <c r="K376" s="37" t="s">
        <v>1873</v>
      </c>
      <c r="L376" s="37" t="s">
        <v>1880</v>
      </c>
      <c r="M376" s="37" t="s">
        <v>1746</v>
      </c>
      <c r="N376" s="37" t="s">
        <v>1</v>
      </c>
      <c r="O376" s="36">
        <f>COUNTIF(Table487[[#This Row],[CMMI Comprehensive Primary Care Plus (CPC+)
Version Date: CY 2021]:[CMS Medicare Hospital Compare
Version Date: January 2021]],"*yes*")</f>
        <v>0</v>
      </c>
      <c r="P376" s="150"/>
      <c r="Q376" s="150"/>
      <c r="R376" s="150"/>
      <c r="S376" s="150"/>
      <c r="T376" s="150"/>
      <c r="U376" s="150"/>
      <c r="V376" s="150"/>
      <c r="W376" s="150"/>
      <c r="X376" s="150"/>
      <c r="Y376" s="150"/>
      <c r="Z376" s="150"/>
      <c r="AA376" s="150"/>
      <c r="AB376" s="150"/>
      <c r="AC376" s="150"/>
      <c r="AD376" s="150"/>
      <c r="AE376" s="150"/>
      <c r="AF376" s="150"/>
      <c r="AG376" s="150"/>
      <c r="AH376" s="150"/>
      <c r="AI376" s="150"/>
      <c r="AJ376" s="150"/>
      <c r="AK376" s="150"/>
    </row>
    <row r="377" spans="1:37" s="26" customFormat="1" ht="76.5" customHeight="1">
      <c r="A377" s="133" t="s">
        <v>1187</v>
      </c>
      <c r="B377" s="45" t="s">
        <v>2677</v>
      </c>
      <c r="C377" s="45" t="s">
        <v>1383</v>
      </c>
      <c r="D377" s="45" t="s">
        <v>2279</v>
      </c>
      <c r="E377" s="137" t="s">
        <v>1960</v>
      </c>
      <c r="F377" s="52"/>
      <c r="G377" s="52"/>
      <c r="H377" s="132" t="s">
        <v>1384</v>
      </c>
      <c r="I377" s="37" t="s">
        <v>1875</v>
      </c>
      <c r="J377" s="37" t="s">
        <v>1888</v>
      </c>
      <c r="K377" s="37" t="s">
        <v>1873</v>
      </c>
      <c r="L377" s="37" t="s">
        <v>1880</v>
      </c>
      <c r="M377" s="37" t="s">
        <v>5</v>
      </c>
      <c r="N377" s="37" t="s">
        <v>1</v>
      </c>
      <c r="O377" s="36">
        <f>COUNTIF(Table487[[#This Row],[CMMI Comprehensive Primary Care Plus (CPC+)
Version Date: CY 2021]:[CMS Medicare Hospital Compare
Version Date: January 2021]],"*yes*")</f>
        <v>1</v>
      </c>
      <c r="P377" s="150"/>
      <c r="Q377" s="150"/>
      <c r="R377" s="150" t="s">
        <v>3858</v>
      </c>
      <c r="S377" s="150"/>
      <c r="T377" s="150"/>
      <c r="U377" s="150"/>
      <c r="V377" s="150"/>
      <c r="W377" s="150"/>
      <c r="X377" s="150"/>
      <c r="Y377" s="150"/>
      <c r="Z377" s="150"/>
      <c r="AA377" s="150"/>
      <c r="AB377" s="150"/>
      <c r="AC377" s="150"/>
      <c r="AD377" s="150"/>
      <c r="AE377" s="150"/>
      <c r="AF377" s="150"/>
      <c r="AG377" s="150"/>
      <c r="AH377" s="150"/>
      <c r="AI377" s="150"/>
      <c r="AJ377" s="150"/>
      <c r="AK377" s="150"/>
    </row>
    <row r="378" spans="1:37" s="26" customFormat="1" ht="76.5" customHeight="1">
      <c r="A378" s="179" t="s">
        <v>359</v>
      </c>
      <c r="B378" s="45" t="s">
        <v>2779</v>
      </c>
      <c r="C378" s="45" t="s">
        <v>3354</v>
      </c>
      <c r="D378" s="45" t="s">
        <v>2279</v>
      </c>
      <c r="E378" s="137" t="s">
        <v>1960</v>
      </c>
      <c r="F378" s="52"/>
      <c r="G378" s="52"/>
      <c r="H378" s="132" t="s">
        <v>2780</v>
      </c>
      <c r="I378" s="37" t="s">
        <v>1875</v>
      </c>
      <c r="J378" s="37" t="s">
        <v>1878</v>
      </c>
      <c r="K378" s="37" t="s">
        <v>1873</v>
      </c>
      <c r="L378" s="37" t="s">
        <v>1880</v>
      </c>
      <c r="M378" s="37" t="s">
        <v>5</v>
      </c>
      <c r="N378" s="37" t="s">
        <v>1</v>
      </c>
      <c r="O378" s="36">
        <f>COUNTIF(Table487[[#This Row],[CMMI Comprehensive Primary Care Plus (CPC+)
Version Date: CY 2021]:[CMS Medicare Hospital Compare
Version Date: January 2021]],"*yes*")</f>
        <v>0</v>
      </c>
      <c r="P378" s="150"/>
      <c r="Q378" s="150"/>
      <c r="R378" s="150"/>
      <c r="S378" s="150"/>
      <c r="T378" s="150"/>
      <c r="U378" s="150"/>
      <c r="V378" s="150"/>
      <c r="W378" s="150"/>
      <c r="X378" s="150"/>
      <c r="Y378" s="150"/>
      <c r="Z378" s="150"/>
      <c r="AA378" s="150"/>
      <c r="AB378" s="150"/>
      <c r="AC378" s="150"/>
      <c r="AD378" s="150"/>
      <c r="AE378" s="150"/>
      <c r="AF378" s="150"/>
      <c r="AG378" s="150"/>
      <c r="AH378" s="150"/>
      <c r="AI378" s="150"/>
      <c r="AJ378" s="150"/>
      <c r="AK378" s="150"/>
    </row>
    <row r="379" spans="1:37" s="26" customFormat="1" ht="76.5" customHeight="1">
      <c r="A379" s="179" t="s">
        <v>1188</v>
      </c>
      <c r="B379" s="45" t="s">
        <v>2776</v>
      </c>
      <c r="C379" s="45" t="s">
        <v>3355</v>
      </c>
      <c r="D379" s="45" t="s">
        <v>2279</v>
      </c>
      <c r="E379" s="137" t="s">
        <v>1960</v>
      </c>
      <c r="F379" s="52"/>
      <c r="G379" s="52"/>
      <c r="H379" s="132" t="s">
        <v>2777</v>
      </c>
      <c r="I379" s="37" t="s">
        <v>1875</v>
      </c>
      <c r="J379" s="37" t="s">
        <v>1887</v>
      </c>
      <c r="K379" s="37" t="s">
        <v>1873</v>
      </c>
      <c r="L379" s="37" t="s">
        <v>1880</v>
      </c>
      <c r="M379" s="37" t="s">
        <v>5</v>
      </c>
      <c r="N379" s="37" t="s">
        <v>1</v>
      </c>
      <c r="O379" s="36">
        <f>COUNTIF(Table487[[#This Row],[CMMI Comprehensive Primary Care Plus (CPC+)
Version Date: CY 2021]:[CMS Medicare Hospital Compare
Version Date: January 2021]],"*yes*")</f>
        <v>0</v>
      </c>
      <c r="P379" s="150"/>
      <c r="Q379" s="150"/>
      <c r="R379" s="150"/>
      <c r="S379" s="150"/>
      <c r="T379" s="150"/>
      <c r="U379" s="150"/>
      <c r="V379" s="150"/>
      <c r="W379" s="150"/>
      <c r="X379" s="150"/>
      <c r="Y379" s="150"/>
      <c r="Z379" s="150"/>
      <c r="AA379" s="150"/>
      <c r="AB379" s="150"/>
      <c r="AC379" s="150"/>
      <c r="AD379" s="150"/>
      <c r="AE379" s="150"/>
      <c r="AF379" s="150"/>
      <c r="AG379" s="150"/>
      <c r="AH379" s="150"/>
      <c r="AI379" s="150"/>
      <c r="AJ379" s="150"/>
      <c r="AK379" s="150"/>
    </row>
    <row r="380" spans="1:37" s="26" customFormat="1" ht="76.5" customHeight="1">
      <c r="A380" s="133" t="s">
        <v>1189</v>
      </c>
      <c r="B380" s="45" t="s">
        <v>1570</v>
      </c>
      <c r="C380" s="45" t="s">
        <v>156</v>
      </c>
      <c r="D380" s="45" t="s">
        <v>2279</v>
      </c>
      <c r="E380" s="137" t="s">
        <v>1960</v>
      </c>
      <c r="F380" s="52"/>
      <c r="G380" s="52"/>
      <c r="H380" s="132" t="s">
        <v>1460</v>
      </c>
      <c r="I380" s="37" t="s">
        <v>2297</v>
      </c>
      <c r="J380" s="37" t="s">
        <v>1872</v>
      </c>
      <c r="K380" s="37" t="s">
        <v>1873</v>
      </c>
      <c r="L380" s="37" t="s">
        <v>2251</v>
      </c>
      <c r="M380" s="37" t="s">
        <v>1746</v>
      </c>
      <c r="N380" s="37"/>
      <c r="O380" s="36">
        <f>COUNTIF(Table487[[#This Row],[CMMI Comprehensive Primary Care Plus (CPC+)
Version Date: CY 2021]:[CMS Medicare Hospital Compare
Version Date: January 2021]],"*yes*")</f>
        <v>0</v>
      </c>
      <c r="P380" s="150"/>
      <c r="Q380" s="150"/>
      <c r="R380" s="150"/>
      <c r="S380" s="150"/>
      <c r="T380" s="150"/>
      <c r="U380" s="150"/>
      <c r="V380" s="150"/>
      <c r="W380" s="150"/>
      <c r="X380" s="150"/>
      <c r="Y380" s="150"/>
      <c r="Z380" s="150"/>
      <c r="AA380" s="150"/>
      <c r="AB380" s="150"/>
      <c r="AC380" s="150"/>
      <c r="AD380" s="150"/>
      <c r="AE380" s="150"/>
      <c r="AF380" s="150"/>
      <c r="AG380" s="150"/>
      <c r="AH380" s="150"/>
      <c r="AI380" s="150"/>
      <c r="AJ380" s="150"/>
      <c r="AK380" s="150"/>
    </row>
    <row r="381" spans="1:37" s="26" customFormat="1" ht="76.5" customHeight="1">
      <c r="A381" s="133" t="s">
        <v>1190</v>
      </c>
      <c r="B381" s="45" t="s">
        <v>2061</v>
      </c>
      <c r="C381" s="45" t="s">
        <v>157</v>
      </c>
      <c r="D381" s="45" t="s">
        <v>2271</v>
      </c>
      <c r="E381" s="137" t="s">
        <v>1959</v>
      </c>
      <c r="F381" s="52"/>
      <c r="G381" s="52"/>
      <c r="H381" s="132" t="s">
        <v>1461</v>
      </c>
      <c r="I381" s="37" t="s">
        <v>1875</v>
      </c>
      <c r="J381" s="37" t="s">
        <v>1872</v>
      </c>
      <c r="K381" s="37" t="s">
        <v>1879</v>
      </c>
      <c r="L381" s="37" t="s">
        <v>2252</v>
      </c>
      <c r="M381" s="37" t="s">
        <v>314</v>
      </c>
      <c r="N381" s="37"/>
      <c r="O381" s="36">
        <f>COUNTIF(Table487[[#This Row],[CMMI Comprehensive Primary Care Plus (CPC+)
Version Date: CY 2021]:[CMS Medicare Hospital Compare
Version Date: January 2021]],"*yes*")</f>
        <v>0</v>
      </c>
      <c r="P381" s="150"/>
      <c r="Q381" s="150"/>
      <c r="R381" s="150"/>
      <c r="S381" s="150"/>
      <c r="T381" s="150"/>
      <c r="U381" s="150"/>
      <c r="V381" s="150"/>
      <c r="W381" s="150"/>
      <c r="X381" s="150"/>
      <c r="Y381" s="150"/>
      <c r="Z381" s="150"/>
      <c r="AA381" s="150"/>
      <c r="AB381" s="150"/>
      <c r="AC381" s="150"/>
      <c r="AD381" s="150"/>
      <c r="AE381" s="150"/>
      <c r="AF381" s="150"/>
      <c r="AG381" s="150"/>
      <c r="AH381" s="150"/>
      <c r="AI381" s="150"/>
      <c r="AJ381" s="150"/>
      <c r="AK381" s="150"/>
    </row>
    <row r="382" spans="1:37" s="26" customFormat="1" ht="76.5" customHeight="1">
      <c r="A382" s="133" t="s">
        <v>1191</v>
      </c>
      <c r="B382" s="45" t="s">
        <v>1686</v>
      </c>
      <c r="C382" s="45" t="s">
        <v>1687</v>
      </c>
      <c r="D382" s="45" t="s">
        <v>2279</v>
      </c>
      <c r="E382" s="137" t="s">
        <v>1637</v>
      </c>
      <c r="F382" s="52" t="s">
        <v>2710</v>
      </c>
      <c r="G382" s="52"/>
      <c r="H382" s="132" t="s">
        <v>1690</v>
      </c>
      <c r="I382" s="37" t="s">
        <v>1889</v>
      </c>
      <c r="J382" s="37" t="s">
        <v>1919</v>
      </c>
      <c r="K382" s="37" t="s">
        <v>1873</v>
      </c>
      <c r="L382" s="37" t="s">
        <v>1880</v>
      </c>
      <c r="M382" s="37" t="s">
        <v>314</v>
      </c>
      <c r="N382" s="37"/>
      <c r="O382" s="36">
        <f>COUNTIF(Table487[[#This Row],[CMMI Comprehensive Primary Care Plus (CPC+)
Version Date: CY 2021]:[CMS Medicare Hospital Compare
Version Date: January 2021]],"*yes*")</f>
        <v>1</v>
      </c>
      <c r="P382" s="150"/>
      <c r="Q382" s="150"/>
      <c r="R382" s="150"/>
      <c r="S382" s="150"/>
      <c r="T382" s="150"/>
      <c r="U382" s="150"/>
      <c r="V382" s="150"/>
      <c r="W382" s="150" t="s">
        <v>1</v>
      </c>
      <c r="X382" s="150"/>
      <c r="Y382" s="150"/>
      <c r="Z382" s="150"/>
      <c r="AA382" s="150"/>
      <c r="AB382" s="150"/>
      <c r="AC382" s="150"/>
      <c r="AD382" s="150"/>
      <c r="AE382" s="150"/>
      <c r="AF382" s="150"/>
      <c r="AG382" s="150"/>
      <c r="AH382" s="150"/>
      <c r="AI382" s="150"/>
      <c r="AJ382" s="150"/>
      <c r="AK382" s="150"/>
    </row>
    <row r="383" spans="1:37" s="26" customFormat="1" ht="76.5" customHeight="1">
      <c r="A383" s="111" t="s">
        <v>1192</v>
      </c>
      <c r="B383" s="45" t="s">
        <v>840</v>
      </c>
      <c r="C383" s="45" t="s">
        <v>1310</v>
      </c>
      <c r="D383" s="45" t="s">
        <v>2279</v>
      </c>
      <c r="E383" s="137" t="s">
        <v>1958</v>
      </c>
      <c r="F383" s="52" t="s">
        <v>2584</v>
      </c>
      <c r="G383" s="52"/>
      <c r="H383" s="132" t="s">
        <v>841</v>
      </c>
      <c r="I383" s="37" t="s">
        <v>1875</v>
      </c>
      <c r="J383" s="37" t="s">
        <v>1872</v>
      </c>
      <c r="K383" s="37" t="s">
        <v>1873</v>
      </c>
      <c r="L383" s="37" t="s">
        <v>1916</v>
      </c>
      <c r="M383" s="37" t="s">
        <v>314</v>
      </c>
      <c r="N383" s="37"/>
      <c r="O383" s="36">
        <f>COUNTIF(Table487[[#This Row],[CMMI Comprehensive Primary Care Plus (CPC+)
Version Date: CY 2021]:[CMS Medicare Hospital Compare
Version Date: January 2021]],"*yes*")</f>
        <v>2</v>
      </c>
      <c r="P383" s="150"/>
      <c r="Q383" s="150"/>
      <c r="R383" s="150"/>
      <c r="S383" s="150"/>
      <c r="T383" s="150"/>
      <c r="U383" s="150"/>
      <c r="V383" s="150"/>
      <c r="W383" s="150" t="s">
        <v>1</v>
      </c>
      <c r="X383" s="150" t="s">
        <v>3960</v>
      </c>
      <c r="Y383" s="150"/>
      <c r="Z383" s="150"/>
      <c r="AA383" s="150"/>
      <c r="AB383" s="150"/>
      <c r="AC383" s="150"/>
      <c r="AD383" s="150"/>
      <c r="AE383" s="150"/>
      <c r="AF383" s="150"/>
      <c r="AG383" s="150"/>
      <c r="AH383" s="150"/>
      <c r="AI383" s="150"/>
      <c r="AJ383" s="150"/>
      <c r="AK383" s="150"/>
    </row>
    <row r="384" spans="1:37" s="26" customFormat="1" ht="76.5" customHeight="1">
      <c r="A384" s="111" t="s">
        <v>1193</v>
      </c>
      <c r="B384" s="45" t="s">
        <v>3356</v>
      </c>
      <c r="C384" s="45" t="s">
        <v>3357</v>
      </c>
      <c r="D384" s="45" t="s">
        <v>2279</v>
      </c>
      <c r="E384" s="137" t="s">
        <v>3358</v>
      </c>
      <c r="F384" s="52"/>
      <c r="G384" s="52"/>
      <c r="H384" s="132" t="s">
        <v>3359</v>
      </c>
      <c r="I384" s="37" t="s">
        <v>1875</v>
      </c>
      <c r="J384" s="37" t="s">
        <v>1872</v>
      </c>
      <c r="K384" s="37" t="s">
        <v>1873</v>
      </c>
      <c r="L384" s="37" t="s">
        <v>1916</v>
      </c>
      <c r="M384" s="37" t="s">
        <v>314</v>
      </c>
      <c r="N384" s="37"/>
      <c r="O384" s="36">
        <f>COUNTIF(Table487[[#This Row],[CMMI Comprehensive Primary Care Plus (CPC+)
Version Date: CY 2021]:[CMS Medicare Hospital Compare
Version Date: January 2021]],"*yes*")</f>
        <v>1</v>
      </c>
      <c r="P384" s="150"/>
      <c r="Q384" s="150"/>
      <c r="R384" s="150"/>
      <c r="S384" s="150"/>
      <c r="T384" s="150"/>
      <c r="U384" s="150"/>
      <c r="V384" s="150"/>
      <c r="W384" s="150"/>
      <c r="X384" s="150" t="s">
        <v>2295</v>
      </c>
      <c r="Y384" s="150"/>
      <c r="Z384" s="150"/>
      <c r="AA384" s="150"/>
      <c r="AB384" s="150"/>
      <c r="AC384" s="150"/>
      <c r="AD384" s="150"/>
      <c r="AE384" s="150"/>
      <c r="AF384" s="150"/>
      <c r="AG384" s="150"/>
      <c r="AH384" s="150"/>
      <c r="AI384" s="150"/>
      <c r="AJ384" s="150"/>
      <c r="AK384" s="150"/>
    </row>
    <row r="385" spans="1:37" s="26" customFormat="1" ht="76.5" customHeight="1">
      <c r="A385" s="111" t="s">
        <v>1194</v>
      </c>
      <c r="B385" s="45" t="s">
        <v>1571</v>
      </c>
      <c r="C385" s="45" t="s">
        <v>158</v>
      </c>
      <c r="D385" s="47" t="s">
        <v>2279</v>
      </c>
      <c r="E385" s="137" t="s">
        <v>3360</v>
      </c>
      <c r="F385" s="52" t="s">
        <v>2383</v>
      </c>
      <c r="G385" s="52"/>
      <c r="H385" s="132" t="s">
        <v>1462</v>
      </c>
      <c r="I385" s="143" t="s">
        <v>1875</v>
      </c>
      <c r="J385" s="37" t="s">
        <v>1872</v>
      </c>
      <c r="K385" s="37" t="s">
        <v>1879</v>
      </c>
      <c r="L385" s="37" t="s">
        <v>1916</v>
      </c>
      <c r="M385" s="37" t="s">
        <v>314</v>
      </c>
      <c r="N385" s="37"/>
      <c r="O385" s="36">
        <f>COUNTIF(Table487[[#This Row],[CMMI Comprehensive Primary Care Plus (CPC+)
Version Date: CY 2021]:[CMS Medicare Hospital Compare
Version Date: January 2021]],"*yes*")</f>
        <v>3</v>
      </c>
      <c r="P385" s="150"/>
      <c r="Q385" s="150"/>
      <c r="R385" s="150" t="s">
        <v>3961</v>
      </c>
      <c r="S385" s="150"/>
      <c r="T385" s="150"/>
      <c r="U385" s="150"/>
      <c r="V385" s="150"/>
      <c r="W385" s="150" t="s">
        <v>1</v>
      </c>
      <c r="X385" s="150" t="s">
        <v>3962</v>
      </c>
      <c r="Y385" s="150"/>
      <c r="Z385" s="150"/>
      <c r="AA385" s="150"/>
      <c r="AB385" s="150"/>
      <c r="AC385" s="150"/>
      <c r="AD385" s="150"/>
      <c r="AE385" s="150"/>
      <c r="AF385" s="150"/>
      <c r="AG385" s="150"/>
      <c r="AH385" s="150"/>
      <c r="AI385" s="150"/>
      <c r="AJ385" s="150"/>
      <c r="AK385" s="150"/>
    </row>
    <row r="386" spans="1:37" s="26" customFormat="1" ht="76.5" customHeight="1">
      <c r="A386" s="111" t="s">
        <v>1195</v>
      </c>
      <c r="B386" s="45" t="s">
        <v>842</v>
      </c>
      <c r="C386" s="45" t="s">
        <v>1311</v>
      </c>
      <c r="D386" s="47" t="s">
        <v>2279</v>
      </c>
      <c r="E386" s="137" t="s">
        <v>1958</v>
      </c>
      <c r="F386" s="52"/>
      <c r="G386" s="52"/>
      <c r="H386" s="132" t="s">
        <v>1248</v>
      </c>
      <c r="I386" s="37" t="s">
        <v>1875</v>
      </c>
      <c r="J386" s="37" t="s">
        <v>1872</v>
      </c>
      <c r="K386" s="37" t="s">
        <v>1873</v>
      </c>
      <c r="L386" s="37" t="s">
        <v>1916</v>
      </c>
      <c r="M386" s="37" t="s">
        <v>314</v>
      </c>
      <c r="N386" s="37"/>
      <c r="O386" s="36">
        <f>COUNTIF(Table487[[#This Row],[CMMI Comprehensive Primary Care Plus (CPC+)
Version Date: CY 2021]:[CMS Medicare Hospital Compare
Version Date: January 2021]],"*yes*")</f>
        <v>0</v>
      </c>
      <c r="P386" s="150"/>
      <c r="Q386" s="150"/>
      <c r="R386" s="150"/>
      <c r="S386" s="150"/>
      <c r="T386" s="150"/>
      <c r="U386" s="150"/>
      <c r="V386" s="150"/>
      <c r="W386" s="150"/>
      <c r="X386" s="150"/>
      <c r="Y386" s="150"/>
      <c r="Z386" s="150"/>
      <c r="AA386" s="150"/>
      <c r="AB386" s="150"/>
      <c r="AC386" s="150"/>
      <c r="AD386" s="150"/>
      <c r="AE386" s="150"/>
      <c r="AF386" s="150"/>
      <c r="AG386" s="150"/>
      <c r="AH386" s="150"/>
      <c r="AI386" s="150"/>
      <c r="AJ386" s="150"/>
      <c r="AK386" s="150"/>
    </row>
    <row r="387" spans="1:37" s="26" customFormat="1" ht="76.5" customHeight="1">
      <c r="A387" s="111" t="s">
        <v>1196</v>
      </c>
      <c r="B387" s="45" t="s">
        <v>2100</v>
      </c>
      <c r="C387" s="45" t="s">
        <v>1614</v>
      </c>
      <c r="D387" s="47" t="s">
        <v>2279</v>
      </c>
      <c r="E387" s="137" t="s">
        <v>1944</v>
      </c>
      <c r="F387" s="52" t="s">
        <v>2693</v>
      </c>
      <c r="G387" s="52"/>
      <c r="H387" s="132" t="s">
        <v>1615</v>
      </c>
      <c r="I387" s="37" t="s">
        <v>2297</v>
      </c>
      <c r="J387" s="37" t="s">
        <v>1876</v>
      </c>
      <c r="K387" s="37" t="s">
        <v>1873</v>
      </c>
      <c r="L387" s="37" t="s">
        <v>1880</v>
      </c>
      <c r="M387" s="37" t="s">
        <v>314</v>
      </c>
      <c r="N387" s="37" t="s">
        <v>1</v>
      </c>
      <c r="O387" s="36">
        <f>COUNTIF(Table487[[#This Row],[CMMI Comprehensive Primary Care Plus (CPC+)
Version Date: CY 2021]:[CMS Medicare Hospital Compare
Version Date: January 2021]],"*yes*")</f>
        <v>2</v>
      </c>
      <c r="P387" s="150"/>
      <c r="Q387" s="150"/>
      <c r="R387" s="150"/>
      <c r="S387" s="150"/>
      <c r="T387" s="150"/>
      <c r="U387" s="150"/>
      <c r="V387" s="150"/>
      <c r="W387" s="150" t="s">
        <v>1</v>
      </c>
      <c r="X387" s="150" t="s">
        <v>3956</v>
      </c>
      <c r="Y387" s="150"/>
      <c r="Z387" s="150"/>
      <c r="AA387" s="150"/>
      <c r="AB387" s="150"/>
      <c r="AC387" s="150"/>
      <c r="AD387" s="150"/>
      <c r="AE387" s="150"/>
      <c r="AF387" s="150"/>
      <c r="AG387" s="150" t="s">
        <v>1827</v>
      </c>
      <c r="AH387" s="150"/>
      <c r="AI387" s="150"/>
      <c r="AJ387" s="150"/>
      <c r="AK387" s="150"/>
    </row>
    <row r="388" spans="1:37" s="26" customFormat="1" ht="76.5" customHeight="1">
      <c r="A388" s="111" t="s">
        <v>1197</v>
      </c>
      <c r="B388" s="45" t="s">
        <v>1996</v>
      </c>
      <c r="C388" s="45" t="s">
        <v>2000</v>
      </c>
      <c r="D388" s="45" t="s">
        <v>97</v>
      </c>
      <c r="E388" s="137" t="s">
        <v>2001</v>
      </c>
      <c r="F388" s="52"/>
      <c r="G388" s="52"/>
      <c r="H388" s="132" t="s">
        <v>1999</v>
      </c>
      <c r="I388" s="37" t="s">
        <v>2297</v>
      </c>
      <c r="J388" s="37" t="s">
        <v>1876</v>
      </c>
      <c r="K388" s="37" t="s">
        <v>1873</v>
      </c>
      <c r="L388" s="37" t="s">
        <v>1880</v>
      </c>
      <c r="M388" s="37" t="s">
        <v>314</v>
      </c>
      <c r="N388" s="37" t="s">
        <v>1</v>
      </c>
      <c r="O388" s="36">
        <f>COUNTIF(Table487[[#This Row],[CMMI Comprehensive Primary Care Plus (CPC+)
Version Date: CY 2021]:[CMS Medicare Hospital Compare
Version Date: January 2021]],"*yes*")</f>
        <v>0</v>
      </c>
      <c r="P388" s="150"/>
      <c r="Q388" s="150"/>
      <c r="R388" s="150"/>
      <c r="S388" s="150"/>
      <c r="T388" s="150"/>
      <c r="U388" s="150"/>
      <c r="V388" s="150"/>
      <c r="W388" s="150"/>
      <c r="X388" s="150"/>
      <c r="Y388" s="150"/>
      <c r="Z388" s="150"/>
      <c r="AA388" s="150"/>
      <c r="AB388" s="150"/>
      <c r="AC388" s="150"/>
      <c r="AD388" s="150"/>
      <c r="AE388" s="150"/>
      <c r="AF388" s="150"/>
      <c r="AG388" s="150"/>
      <c r="AH388" s="150"/>
      <c r="AI388" s="150"/>
      <c r="AJ388" s="150"/>
      <c r="AK388" s="150"/>
    </row>
    <row r="389" spans="1:37" s="26" customFormat="1" ht="76.5" customHeight="1">
      <c r="A389" s="111" t="s">
        <v>360</v>
      </c>
      <c r="B389" s="45" t="s">
        <v>3361</v>
      </c>
      <c r="C389" s="45" t="s">
        <v>3362</v>
      </c>
      <c r="D389" s="45" t="s">
        <v>2279</v>
      </c>
      <c r="E389" s="137" t="s">
        <v>1639</v>
      </c>
      <c r="F389" s="52"/>
      <c r="G389" s="52"/>
      <c r="H389" s="132" t="s">
        <v>3363</v>
      </c>
      <c r="I389" s="37" t="s">
        <v>97</v>
      </c>
      <c r="J389" s="37" t="s">
        <v>97</v>
      </c>
      <c r="K389" s="37" t="s">
        <v>1900</v>
      </c>
      <c r="L389" s="37" t="s">
        <v>1916</v>
      </c>
      <c r="M389" s="37" t="s">
        <v>5</v>
      </c>
      <c r="N389" s="37"/>
      <c r="O389" s="36">
        <f>COUNTIF(Table487[[#This Row],[CMMI Comprehensive Primary Care Plus (CPC+)
Version Date: CY 2021]:[CMS Medicare Hospital Compare
Version Date: January 2021]],"*yes*")</f>
        <v>1</v>
      </c>
      <c r="P389" s="150"/>
      <c r="Q389" s="150"/>
      <c r="R389" s="150"/>
      <c r="S389" s="150"/>
      <c r="T389" s="150"/>
      <c r="U389" s="150"/>
      <c r="V389" s="150"/>
      <c r="W389" s="150"/>
      <c r="X389" s="150"/>
      <c r="Y389" s="150" t="s">
        <v>1</v>
      </c>
      <c r="Z389" s="150"/>
      <c r="AA389" s="150"/>
      <c r="AB389" s="150"/>
      <c r="AC389" s="150"/>
      <c r="AD389" s="150"/>
      <c r="AE389" s="150"/>
      <c r="AF389" s="150"/>
      <c r="AG389" s="150"/>
      <c r="AH389" s="150"/>
      <c r="AI389" s="150"/>
      <c r="AJ389" s="150"/>
      <c r="AK389" s="150"/>
    </row>
    <row r="390" spans="1:37" s="26" customFormat="1" ht="76.5" customHeight="1">
      <c r="A390" s="111" t="s">
        <v>1198</v>
      </c>
      <c r="B390" s="45" t="s">
        <v>105</v>
      </c>
      <c r="C390" s="45" t="s">
        <v>1387</v>
      </c>
      <c r="D390" s="45" t="s">
        <v>2271</v>
      </c>
      <c r="E390" s="137" t="s">
        <v>1960</v>
      </c>
      <c r="F390" s="52"/>
      <c r="G390" s="52"/>
      <c r="H390" s="132" t="s">
        <v>1388</v>
      </c>
      <c r="I390" s="37" t="s">
        <v>1928</v>
      </c>
      <c r="J390" s="37" t="s">
        <v>1890</v>
      </c>
      <c r="K390" s="37" t="s">
        <v>1873</v>
      </c>
      <c r="L390" s="37" t="s">
        <v>1880</v>
      </c>
      <c r="M390" s="37" t="s">
        <v>5</v>
      </c>
      <c r="N390" s="37" t="s">
        <v>1</v>
      </c>
      <c r="O390" s="36">
        <f>COUNTIF(Table487[[#This Row],[CMMI Comprehensive Primary Care Plus (CPC+)
Version Date: CY 2021]:[CMS Medicare Hospital Compare
Version Date: January 2021]],"*yes*")</f>
        <v>0</v>
      </c>
      <c r="P390" s="150"/>
      <c r="Q390" s="150"/>
      <c r="R390" s="150"/>
      <c r="S390" s="150"/>
      <c r="T390" s="150"/>
      <c r="U390" s="150"/>
      <c r="V390" s="150"/>
      <c r="W390" s="150"/>
      <c r="X390" s="150"/>
      <c r="Y390" s="150"/>
      <c r="Z390" s="150"/>
      <c r="AA390" s="150"/>
      <c r="AB390" s="150"/>
      <c r="AC390" s="150"/>
      <c r="AD390" s="150"/>
      <c r="AE390" s="150"/>
      <c r="AF390" s="150"/>
      <c r="AG390" s="150"/>
      <c r="AH390" s="150" t="s">
        <v>1</v>
      </c>
      <c r="AI390" s="150"/>
      <c r="AJ390" s="150"/>
      <c r="AK390" s="150"/>
    </row>
    <row r="391" spans="1:37" s="26" customFormat="1" ht="76.5" customHeight="1">
      <c r="A391" s="111" t="s">
        <v>1199</v>
      </c>
      <c r="B391" s="45" t="s">
        <v>3038</v>
      </c>
      <c r="C391" s="45" t="s">
        <v>97</v>
      </c>
      <c r="D391" s="45" t="s">
        <v>97</v>
      </c>
      <c r="E391" s="137" t="s">
        <v>3035</v>
      </c>
      <c r="F391" s="48"/>
      <c r="G391" s="48"/>
      <c r="H391" s="132" t="s">
        <v>3039</v>
      </c>
      <c r="I391" s="37" t="s">
        <v>2297</v>
      </c>
      <c r="J391" s="37" t="s">
        <v>1876</v>
      </c>
      <c r="K391" s="37" t="s">
        <v>1879</v>
      </c>
      <c r="L391" s="37" t="s">
        <v>2251</v>
      </c>
      <c r="M391" s="37" t="s">
        <v>6</v>
      </c>
      <c r="N391" s="37"/>
      <c r="O391" s="36">
        <f>COUNTIF(Table487[[#This Row],[CMMI Comprehensive Primary Care Plus (CPC+)
Version Date: CY 2021]:[CMS Medicare Hospital Compare
Version Date: January 2021]],"*yes*")</f>
        <v>0</v>
      </c>
      <c r="P391" s="150"/>
      <c r="Q391" s="150"/>
      <c r="R391" s="150"/>
      <c r="S391" s="150"/>
      <c r="T391" s="37"/>
      <c r="U391" s="150"/>
      <c r="V391" s="150"/>
      <c r="W391" s="150"/>
      <c r="X391" s="150"/>
      <c r="Y391" s="150"/>
      <c r="Z391" s="150"/>
      <c r="AA391" s="150"/>
      <c r="AB391" s="37"/>
      <c r="AC391" s="150"/>
      <c r="AD391" s="150"/>
      <c r="AE391" s="37"/>
      <c r="AF391" s="150"/>
      <c r="AG391" s="150"/>
      <c r="AH391" s="37" t="s">
        <v>1</v>
      </c>
      <c r="AI391" s="150"/>
      <c r="AJ391" s="150"/>
      <c r="AK391" s="150"/>
    </row>
    <row r="392" spans="1:37" s="26" customFormat="1" ht="76.5" customHeight="1">
      <c r="A392" s="111" t="s">
        <v>1200</v>
      </c>
      <c r="B392" s="45" t="s">
        <v>290</v>
      </c>
      <c r="C392" s="45" t="s">
        <v>1254</v>
      </c>
      <c r="D392" s="47" t="s">
        <v>2279</v>
      </c>
      <c r="E392" s="137" t="s">
        <v>1960</v>
      </c>
      <c r="F392" s="52" t="s">
        <v>2676</v>
      </c>
      <c r="G392" s="52" t="s">
        <v>3364</v>
      </c>
      <c r="H392" s="132" t="s">
        <v>1532</v>
      </c>
      <c r="I392" s="37" t="s">
        <v>2297</v>
      </c>
      <c r="J392" s="37" t="s">
        <v>1883</v>
      </c>
      <c r="K392" s="37" t="s">
        <v>1873</v>
      </c>
      <c r="L392" s="37" t="s">
        <v>1880</v>
      </c>
      <c r="M392" s="37" t="s">
        <v>5</v>
      </c>
      <c r="N392" s="37" t="s">
        <v>1</v>
      </c>
      <c r="O392" s="36">
        <f>COUNTIF(Table487[[#This Row],[CMMI Comprehensive Primary Care Plus (CPC+)
Version Date: CY 2021]:[CMS Medicare Hospital Compare
Version Date: January 2021]],"*yes*")</f>
        <v>6</v>
      </c>
      <c r="P392" s="150"/>
      <c r="Q392" s="150"/>
      <c r="R392" s="150" t="s">
        <v>1</v>
      </c>
      <c r="S392" s="150" t="s">
        <v>1</v>
      </c>
      <c r="T392" s="150"/>
      <c r="U392" s="150" t="s">
        <v>2192</v>
      </c>
      <c r="V392" s="150" t="s">
        <v>3963</v>
      </c>
      <c r="W392" s="150" t="s">
        <v>1</v>
      </c>
      <c r="X392" s="150" t="s">
        <v>2345</v>
      </c>
      <c r="Y392" s="150"/>
      <c r="Z392" s="150"/>
      <c r="AA392" s="150"/>
      <c r="AB392" s="150" t="s">
        <v>1</v>
      </c>
      <c r="AC392" s="150" t="s">
        <v>1</v>
      </c>
      <c r="AD392" s="150" t="s">
        <v>1</v>
      </c>
      <c r="AE392" s="150" t="s">
        <v>1</v>
      </c>
      <c r="AF392" s="150"/>
      <c r="AG392" s="150" t="s">
        <v>1824</v>
      </c>
      <c r="AH392" s="150" t="s">
        <v>1</v>
      </c>
      <c r="AI392" s="150"/>
      <c r="AJ392" s="150"/>
      <c r="AK392" s="150"/>
    </row>
    <row r="393" spans="1:37" s="26" customFormat="1" ht="76.5" customHeight="1">
      <c r="A393" s="111" t="s">
        <v>1201</v>
      </c>
      <c r="B393" s="45" t="s">
        <v>2053</v>
      </c>
      <c r="C393" s="45" t="s">
        <v>1829</v>
      </c>
      <c r="D393" s="47" t="s">
        <v>2279</v>
      </c>
      <c r="E393" s="137" t="s">
        <v>1943</v>
      </c>
      <c r="F393" s="52"/>
      <c r="G393" s="52"/>
      <c r="H393" s="132" t="s">
        <v>2031</v>
      </c>
      <c r="I393" s="37" t="s">
        <v>1920</v>
      </c>
      <c r="J393" s="37" t="s">
        <v>1890</v>
      </c>
      <c r="K393" s="37" t="s">
        <v>1879</v>
      </c>
      <c r="L393" s="37" t="s">
        <v>1880</v>
      </c>
      <c r="M393" s="37" t="s">
        <v>314</v>
      </c>
      <c r="N393" s="37"/>
      <c r="O393" s="36">
        <f>COUNTIF(Table487[[#This Row],[CMMI Comprehensive Primary Care Plus (CPC+)
Version Date: CY 2021]:[CMS Medicare Hospital Compare
Version Date: January 2021]],"*yes*")</f>
        <v>0</v>
      </c>
      <c r="P393" s="150"/>
      <c r="Q393" s="150"/>
      <c r="R393" s="150"/>
      <c r="S393" s="150"/>
      <c r="T393" s="150"/>
      <c r="U393" s="150"/>
      <c r="V393" s="150"/>
      <c r="W393" s="150"/>
      <c r="X393" s="150"/>
      <c r="Y393" s="150"/>
      <c r="Z393" s="150"/>
      <c r="AA393" s="150"/>
      <c r="AB393" s="150"/>
      <c r="AC393" s="150"/>
      <c r="AD393" s="150"/>
      <c r="AE393" s="150"/>
      <c r="AF393" s="150"/>
      <c r="AG393" s="150"/>
      <c r="AH393" s="150"/>
      <c r="AI393" s="150"/>
      <c r="AJ393" s="150"/>
      <c r="AK393" s="150"/>
    </row>
    <row r="394" spans="1:37" s="26" customFormat="1" ht="76.5" customHeight="1">
      <c r="A394" s="111" t="s">
        <v>1202</v>
      </c>
      <c r="B394" s="45" t="s">
        <v>3365</v>
      </c>
      <c r="C394" s="45" t="s">
        <v>3366</v>
      </c>
      <c r="D394" s="45" t="s">
        <v>2279</v>
      </c>
      <c r="E394" s="137" t="s">
        <v>135</v>
      </c>
      <c r="F394" s="52"/>
      <c r="G394" s="52"/>
      <c r="H394" s="132" t="s">
        <v>3367</v>
      </c>
      <c r="I394" s="37" t="s">
        <v>1889</v>
      </c>
      <c r="J394" s="37" t="s">
        <v>1878</v>
      </c>
      <c r="K394" s="37" t="s">
        <v>2953</v>
      </c>
      <c r="L394" s="37" t="s">
        <v>1880</v>
      </c>
      <c r="M394" s="37" t="s">
        <v>314</v>
      </c>
      <c r="N394" s="37"/>
      <c r="O394" s="36">
        <f>COUNTIF(Table487[[#This Row],[CMMI Comprehensive Primary Care Plus (CPC+)
Version Date: CY 2021]:[CMS Medicare Hospital Compare
Version Date: January 2021]],"*yes*")</f>
        <v>1</v>
      </c>
      <c r="P394" s="150"/>
      <c r="Q394" s="150"/>
      <c r="R394" s="150"/>
      <c r="S394" s="150"/>
      <c r="T394" s="150"/>
      <c r="U394" s="150"/>
      <c r="V394" s="150"/>
      <c r="W394" s="150"/>
      <c r="X394" s="150" t="s">
        <v>2272</v>
      </c>
      <c r="Y394" s="150"/>
      <c r="Z394" s="150"/>
      <c r="AA394" s="150"/>
      <c r="AB394" s="150"/>
      <c r="AC394" s="150"/>
      <c r="AD394" s="150"/>
      <c r="AE394" s="150"/>
      <c r="AF394" s="150"/>
      <c r="AG394" s="150"/>
      <c r="AH394" s="150"/>
      <c r="AI394" s="150"/>
      <c r="AJ394" s="150"/>
      <c r="AK394" s="150"/>
    </row>
    <row r="395" spans="1:37" s="26" customFormat="1" ht="76.5" customHeight="1">
      <c r="A395" s="111" t="s">
        <v>1203</v>
      </c>
      <c r="B395" s="45" t="s">
        <v>1337</v>
      </c>
      <c r="C395" s="45" t="s">
        <v>1336</v>
      </c>
      <c r="D395" s="45" t="s">
        <v>2271</v>
      </c>
      <c r="E395" s="137" t="s">
        <v>1639</v>
      </c>
      <c r="F395" s="52"/>
      <c r="G395" s="52"/>
      <c r="H395" s="132" t="s">
        <v>1531</v>
      </c>
      <c r="I395" s="37" t="s">
        <v>1920</v>
      </c>
      <c r="J395" s="37" t="s">
        <v>1890</v>
      </c>
      <c r="K395" s="37" t="s">
        <v>1879</v>
      </c>
      <c r="L395" s="37" t="s">
        <v>1885</v>
      </c>
      <c r="M395" s="37" t="s">
        <v>5</v>
      </c>
      <c r="N395" s="37"/>
      <c r="O395" s="36">
        <f>COUNTIF(Table487[[#This Row],[CMMI Comprehensive Primary Care Plus (CPC+)
Version Date: CY 2021]:[CMS Medicare Hospital Compare
Version Date: January 2021]],"*yes*")</f>
        <v>0</v>
      </c>
      <c r="P395" s="150"/>
      <c r="Q395" s="150"/>
      <c r="R395" s="150"/>
      <c r="S395" s="150"/>
      <c r="T395" s="150"/>
      <c r="U395" s="150"/>
      <c r="V395" s="150"/>
      <c r="W395" s="150"/>
      <c r="X395" s="150"/>
      <c r="Y395" s="150"/>
      <c r="Z395" s="150"/>
      <c r="AA395" s="150"/>
      <c r="AB395" s="150"/>
      <c r="AC395" s="150"/>
      <c r="AD395" s="150"/>
      <c r="AE395" s="150"/>
      <c r="AF395" s="150"/>
      <c r="AG395" s="150"/>
      <c r="AH395" s="150"/>
      <c r="AI395" s="150"/>
      <c r="AJ395" s="150"/>
      <c r="AK395" s="150"/>
    </row>
    <row r="396" spans="1:37" s="26" customFormat="1" ht="76.5" customHeight="1">
      <c r="A396" s="111" t="s">
        <v>1204</v>
      </c>
      <c r="B396" s="45" t="s">
        <v>1342</v>
      </c>
      <c r="C396" s="45" t="s">
        <v>1372</v>
      </c>
      <c r="D396" s="45" t="s">
        <v>2279</v>
      </c>
      <c r="E396" s="137" t="s">
        <v>1343</v>
      </c>
      <c r="F396" s="52"/>
      <c r="G396" s="52"/>
      <c r="H396" s="132" t="s">
        <v>1344</v>
      </c>
      <c r="I396" s="37" t="s">
        <v>1889</v>
      </c>
      <c r="J396" s="37" t="s">
        <v>1890</v>
      </c>
      <c r="K396" s="37" t="s">
        <v>1879</v>
      </c>
      <c r="L396" s="37" t="s">
        <v>1874</v>
      </c>
      <c r="M396" s="37" t="s">
        <v>5</v>
      </c>
      <c r="N396" s="37" t="s">
        <v>1</v>
      </c>
      <c r="O396" s="36">
        <f>COUNTIF(Table487[[#This Row],[CMMI Comprehensive Primary Care Plus (CPC+)
Version Date: CY 2021]:[CMS Medicare Hospital Compare
Version Date: January 2021]],"*yes*")</f>
        <v>0</v>
      </c>
      <c r="P396" s="150"/>
      <c r="Q396" s="150"/>
      <c r="R396" s="150"/>
      <c r="S396" s="150"/>
      <c r="T396" s="150"/>
      <c r="U396" s="150"/>
      <c r="V396" s="150"/>
      <c r="W396" s="150"/>
      <c r="X396" s="150"/>
      <c r="Y396" s="150"/>
      <c r="Z396" s="150"/>
      <c r="AA396" s="150"/>
      <c r="AB396" s="150"/>
      <c r="AC396" s="150"/>
      <c r="AD396" s="150"/>
      <c r="AE396" s="150"/>
      <c r="AF396" s="150"/>
      <c r="AG396" s="150"/>
      <c r="AH396" s="150"/>
      <c r="AI396" s="150"/>
      <c r="AJ396" s="150"/>
      <c r="AK396" s="150"/>
    </row>
    <row r="397" spans="1:37" s="26" customFormat="1" ht="76.5" customHeight="1">
      <c r="A397" s="111" t="s">
        <v>1205</v>
      </c>
      <c r="B397" s="45" t="s">
        <v>2086</v>
      </c>
      <c r="C397" s="45" t="s">
        <v>722</v>
      </c>
      <c r="D397" s="45" t="s">
        <v>2279</v>
      </c>
      <c r="E397" s="137" t="s">
        <v>719</v>
      </c>
      <c r="F397" s="52"/>
      <c r="G397" s="52"/>
      <c r="H397" s="132" t="s">
        <v>1497</v>
      </c>
      <c r="I397" s="37" t="s">
        <v>1928</v>
      </c>
      <c r="J397" s="37" t="s">
        <v>1890</v>
      </c>
      <c r="K397" s="37" t="s">
        <v>1879</v>
      </c>
      <c r="L397" s="37" t="s">
        <v>1916</v>
      </c>
      <c r="M397" s="37" t="s">
        <v>314</v>
      </c>
      <c r="N397" s="37"/>
      <c r="O397" s="36">
        <f>COUNTIF(Table487[[#This Row],[CMMI Comprehensive Primary Care Plus (CPC+)
Version Date: CY 2021]:[CMS Medicare Hospital Compare
Version Date: January 2021]],"*yes*")</f>
        <v>0</v>
      </c>
      <c r="P397" s="150"/>
      <c r="Q397" s="150"/>
      <c r="R397" s="150"/>
      <c r="S397" s="150"/>
      <c r="T397" s="150"/>
      <c r="U397" s="150"/>
      <c r="V397" s="150"/>
      <c r="W397" s="150"/>
      <c r="X397" s="150"/>
      <c r="Y397" s="150"/>
      <c r="Z397" s="150"/>
      <c r="AA397" s="150"/>
      <c r="AB397" s="150"/>
      <c r="AC397" s="150"/>
      <c r="AD397" s="150"/>
      <c r="AE397" s="150"/>
      <c r="AF397" s="150"/>
      <c r="AG397" s="150"/>
      <c r="AH397" s="150"/>
      <c r="AI397" s="150"/>
      <c r="AJ397" s="150"/>
      <c r="AK397" s="150"/>
    </row>
    <row r="398" spans="1:37" s="26" customFormat="1" ht="76.5" customHeight="1">
      <c r="A398" s="111" t="s">
        <v>1206</v>
      </c>
      <c r="B398" s="45" t="s">
        <v>2969</v>
      </c>
      <c r="C398" s="45" t="s">
        <v>2970</v>
      </c>
      <c r="D398" s="45" t="s">
        <v>2279</v>
      </c>
      <c r="E398" s="137" t="s">
        <v>135</v>
      </c>
      <c r="F398" s="52"/>
      <c r="G398" s="52"/>
      <c r="H398" s="132" t="s">
        <v>3368</v>
      </c>
      <c r="I398" s="37" t="s">
        <v>1889</v>
      </c>
      <c r="J398" s="37" t="s">
        <v>1878</v>
      </c>
      <c r="K398" s="37" t="s">
        <v>1879</v>
      </c>
      <c r="L398" s="37" t="s">
        <v>1880</v>
      </c>
      <c r="M398" s="37" t="s">
        <v>314</v>
      </c>
      <c r="N398" s="37" t="s">
        <v>1</v>
      </c>
      <c r="O398" s="36">
        <f>COUNTIF(Table487[[#This Row],[CMMI Comprehensive Primary Care Plus (CPC+)
Version Date: CY 2021]:[CMS Medicare Hospital Compare
Version Date: January 2021]],"*yes*")</f>
        <v>1</v>
      </c>
      <c r="P398" s="150"/>
      <c r="Q398" s="150"/>
      <c r="R398" s="150"/>
      <c r="S398" s="150"/>
      <c r="T398" s="150"/>
      <c r="U398" s="150"/>
      <c r="V398" s="150"/>
      <c r="W398" s="150"/>
      <c r="X398" s="150" t="s">
        <v>2272</v>
      </c>
      <c r="Y398" s="150"/>
      <c r="Z398" s="150"/>
      <c r="AA398" s="150"/>
      <c r="AB398" s="150"/>
      <c r="AC398" s="150"/>
      <c r="AD398" s="150"/>
      <c r="AE398" s="150"/>
      <c r="AF398" s="150"/>
      <c r="AG398" s="150"/>
      <c r="AH398" s="150"/>
      <c r="AI398" s="150"/>
      <c r="AJ398" s="150"/>
      <c r="AK398" s="150"/>
    </row>
    <row r="399" spans="1:37" s="26" customFormat="1" ht="76.5" customHeight="1">
      <c r="A399" s="111" t="s">
        <v>1207</v>
      </c>
      <c r="B399" s="45" t="s">
        <v>2630</v>
      </c>
      <c r="C399" s="45" t="s">
        <v>2739</v>
      </c>
      <c r="D399" s="45" t="s">
        <v>2279</v>
      </c>
      <c r="E399" s="137" t="s">
        <v>1954</v>
      </c>
      <c r="F399" s="52" t="s">
        <v>2740</v>
      </c>
      <c r="G399" s="52"/>
      <c r="H399" s="132" t="s">
        <v>3369</v>
      </c>
      <c r="I399" s="37" t="s">
        <v>1889</v>
      </c>
      <c r="J399" s="37" t="s">
        <v>1878</v>
      </c>
      <c r="K399" s="37" t="s">
        <v>1879</v>
      </c>
      <c r="L399" s="37" t="s">
        <v>1880</v>
      </c>
      <c r="M399" s="37" t="s">
        <v>5</v>
      </c>
      <c r="N399" s="37" t="s">
        <v>1</v>
      </c>
      <c r="O399" s="36">
        <f>COUNTIF(Table487[[#This Row],[CMMI Comprehensive Primary Care Plus (CPC+)
Version Date: CY 2021]:[CMS Medicare Hospital Compare
Version Date: January 2021]],"*yes*")</f>
        <v>2</v>
      </c>
      <c r="P399" s="150"/>
      <c r="Q399" s="150"/>
      <c r="R399" s="150"/>
      <c r="S399" s="150"/>
      <c r="T399" s="150"/>
      <c r="U399" s="150"/>
      <c r="V399" s="150"/>
      <c r="W399" s="150" t="s">
        <v>1</v>
      </c>
      <c r="X399" s="150" t="s">
        <v>2272</v>
      </c>
      <c r="Y399" s="150"/>
      <c r="Z399" s="150"/>
      <c r="AA399" s="150"/>
      <c r="AB399" s="150"/>
      <c r="AC399" s="150"/>
      <c r="AD399" s="150"/>
      <c r="AE399" s="150"/>
      <c r="AF399" s="150"/>
      <c r="AG399" s="150"/>
      <c r="AH399" s="150"/>
      <c r="AI399" s="150"/>
      <c r="AJ399" s="150"/>
      <c r="AK399" s="150"/>
    </row>
    <row r="400" spans="1:37" s="26" customFormat="1" ht="76.5" customHeight="1">
      <c r="A400" s="179" t="s">
        <v>361</v>
      </c>
      <c r="B400" s="45" t="s">
        <v>1340</v>
      </c>
      <c r="C400" s="45" t="s">
        <v>1331</v>
      </c>
      <c r="D400" s="45" t="s">
        <v>2271</v>
      </c>
      <c r="E400" s="137" t="s">
        <v>1639</v>
      </c>
      <c r="F400" s="52"/>
      <c r="G400" s="52"/>
      <c r="H400" s="132" t="s">
        <v>1341</v>
      </c>
      <c r="I400" s="37" t="s">
        <v>1920</v>
      </c>
      <c r="J400" s="37" t="s">
        <v>1890</v>
      </c>
      <c r="K400" s="37" t="s">
        <v>1879</v>
      </c>
      <c r="L400" s="37" t="s">
        <v>1885</v>
      </c>
      <c r="M400" s="37" t="s">
        <v>5</v>
      </c>
      <c r="N400" s="37"/>
      <c r="O400" s="36">
        <f>COUNTIF(Table487[[#This Row],[CMMI Comprehensive Primary Care Plus (CPC+)
Version Date: CY 2021]:[CMS Medicare Hospital Compare
Version Date: January 2021]],"*yes*")</f>
        <v>0</v>
      </c>
      <c r="P400" s="150"/>
      <c r="Q400" s="150"/>
      <c r="R400" s="150"/>
      <c r="S400" s="150"/>
      <c r="T400" s="150"/>
      <c r="U400" s="150"/>
      <c r="V400" s="150"/>
      <c r="W400" s="150"/>
      <c r="X400" s="150"/>
      <c r="Y400" s="150"/>
      <c r="Z400" s="150"/>
      <c r="AA400" s="150"/>
      <c r="AB400" s="150"/>
      <c r="AC400" s="150"/>
      <c r="AD400" s="150"/>
      <c r="AE400" s="150"/>
      <c r="AF400" s="150"/>
      <c r="AG400" s="150"/>
      <c r="AH400" s="150"/>
      <c r="AI400" s="150"/>
      <c r="AJ400" s="150"/>
      <c r="AK400" s="150"/>
    </row>
    <row r="401" spans="1:37" s="26" customFormat="1" ht="76.5" customHeight="1">
      <c r="A401" s="179" t="s">
        <v>1208</v>
      </c>
      <c r="B401" s="45" t="s">
        <v>1333</v>
      </c>
      <c r="C401" s="45" t="s">
        <v>1332</v>
      </c>
      <c r="D401" s="45" t="s">
        <v>2271</v>
      </c>
      <c r="E401" s="137" t="s">
        <v>1639</v>
      </c>
      <c r="F401" s="52"/>
      <c r="G401" s="52"/>
      <c r="H401" s="132" t="s">
        <v>1529</v>
      </c>
      <c r="I401" s="37" t="s">
        <v>1920</v>
      </c>
      <c r="J401" s="37" t="s">
        <v>1890</v>
      </c>
      <c r="K401" s="37" t="s">
        <v>1879</v>
      </c>
      <c r="L401" s="37" t="s">
        <v>1885</v>
      </c>
      <c r="M401" s="37" t="s">
        <v>5</v>
      </c>
      <c r="N401" s="37"/>
      <c r="O401" s="36">
        <f>COUNTIF(Table487[[#This Row],[CMMI Comprehensive Primary Care Plus (CPC+)
Version Date: CY 2021]:[CMS Medicare Hospital Compare
Version Date: January 2021]],"*yes*")</f>
        <v>0</v>
      </c>
      <c r="P401" s="150"/>
      <c r="Q401" s="150"/>
      <c r="R401" s="150"/>
      <c r="S401" s="150"/>
      <c r="T401" s="150"/>
      <c r="U401" s="150"/>
      <c r="V401" s="150"/>
      <c r="W401" s="150"/>
      <c r="X401" s="150"/>
      <c r="Y401" s="150"/>
      <c r="Z401" s="150"/>
      <c r="AA401" s="150"/>
      <c r="AB401" s="150"/>
      <c r="AC401" s="150"/>
      <c r="AD401" s="150"/>
      <c r="AE401" s="150"/>
      <c r="AF401" s="150"/>
      <c r="AG401" s="150"/>
      <c r="AH401" s="150"/>
      <c r="AI401" s="150"/>
      <c r="AJ401" s="150"/>
      <c r="AK401" s="150"/>
    </row>
    <row r="402" spans="1:37" s="26" customFormat="1" ht="76.5" customHeight="1">
      <c r="A402" s="111" t="s">
        <v>1209</v>
      </c>
      <c r="B402" s="45" t="s">
        <v>1316</v>
      </c>
      <c r="C402" s="45" t="s">
        <v>1313</v>
      </c>
      <c r="D402" s="45" t="s">
        <v>2271</v>
      </c>
      <c r="E402" s="137" t="s">
        <v>1314</v>
      </c>
      <c r="F402" s="52"/>
      <c r="G402" s="52"/>
      <c r="H402" s="132" t="s">
        <v>1315</v>
      </c>
      <c r="I402" s="37" t="s">
        <v>2297</v>
      </c>
      <c r="J402" s="37" t="s">
        <v>2237</v>
      </c>
      <c r="K402" s="37" t="s">
        <v>1873</v>
      </c>
      <c r="L402" s="37" t="s">
        <v>1874</v>
      </c>
      <c r="M402" s="37" t="s">
        <v>5</v>
      </c>
      <c r="N402" s="37"/>
      <c r="O402" s="36">
        <f>COUNTIF(Table487[[#This Row],[CMMI Comprehensive Primary Care Plus (CPC+)
Version Date: CY 2021]:[CMS Medicare Hospital Compare
Version Date: January 2021]],"*yes*")</f>
        <v>0</v>
      </c>
      <c r="P402" s="150"/>
      <c r="Q402" s="150"/>
      <c r="R402" s="150"/>
      <c r="S402" s="150"/>
      <c r="T402" s="150"/>
      <c r="U402" s="150"/>
      <c r="V402" s="150"/>
      <c r="W402" s="150"/>
      <c r="X402" s="150"/>
      <c r="Y402" s="150"/>
      <c r="Z402" s="150"/>
      <c r="AA402" s="150"/>
      <c r="AB402" s="150"/>
      <c r="AC402" s="150"/>
      <c r="AD402" s="150"/>
      <c r="AE402" s="150"/>
      <c r="AF402" s="150"/>
      <c r="AG402" s="150"/>
      <c r="AH402" s="150"/>
      <c r="AI402" s="150"/>
      <c r="AJ402" s="150"/>
      <c r="AK402" s="150"/>
    </row>
    <row r="403" spans="1:37" s="26" customFormat="1" ht="76.5" customHeight="1">
      <c r="A403" s="111" t="s">
        <v>1210</v>
      </c>
      <c r="B403" s="45" t="s">
        <v>1335</v>
      </c>
      <c r="C403" s="45" t="s">
        <v>1334</v>
      </c>
      <c r="D403" s="45" t="s">
        <v>2279</v>
      </c>
      <c r="E403" s="137" t="s">
        <v>1639</v>
      </c>
      <c r="F403" s="52"/>
      <c r="G403" s="52"/>
      <c r="H403" s="132" t="s">
        <v>1762</v>
      </c>
      <c r="I403" s="37" t="s">
        <v>1920</v>
      </c>
      <c r="J403" s="37" t="s">
        <v>1890</v>
      </c>
      <c r="K403" s="37" t="s">
        <v>1879</v>
      </c>
      <c r="L403" s="37" t="s">
        <v>1885</v>
      </c>
      <c r="M403" s="37" t="s">
        <v>5</v>
      </c>
      <c r="N403" s="37"/>
      <c r="O403" s="36">
        <f>COUNTIF(Table487[[#This Row],[CMMI Comprehensive Primary Care Plus (CPC+)
Version Date: CY 2021]:[CMS Medicare Hospital Compare
Version Date: January 2021]],"*yes*")</f>
        <v>0</v>
      </c>
      <c r="P403" s="150"/>
      <c r="Q403" s="150"/>
      <c r="R403" s="150"/>
      <c r="S403" s="150"/>
      <c r="T403" s="150"/>
      <c r="U403" s="150"/>
      <c r="V403" s="150"/>
      <c r="W403" s="150"/>
      <c r="X403" s="150"/>
      <c r="Y403" s="150"/>
      <c r="Z403" s="150"/>
      <c r="AA403" s="150"/>
      <c r="AB403" s="150"/>
      <c r="AC403" s="150"/>
      <c r="AD403" s="150"/>
      <c r="AE403" s="150"/>
      <c r="AF403" s="150"/>
      <c r="AG403" s="150"/>
      <c r="AH403" s="150"/>
      <c r="AI403" s="150"/>
      <c r="AJ403" s="150"/>
      <c r="AK403" s="150"/>
    </row>
    <row r="404" spans="1:37" s="26" customFormat="1" ht="76.5" customHeight="1">
      <c r="A404" s="111" t="s">
        <v>1211</v>
      </c>
      <c r="B404" s="45" t="s">
        <v>2972</v>
      </c>
      <c r="C404" s="45" t="s">
        <v>2973</v>
      </c>
      <c r="D404" s="45" t="s">
        <v>2279</v>
      </c>
      <c r="E404" s="137" t="s">
        <v>222</v>
      </c>
      <c r="F404" s="52"/>
      <c r="G404" s="52"/>
      <c r="H404" s="132" t="s">
        <v>2974</v>
      </c>
      <c r="I404" s="37" t="s">
        <v>1889</v>
      </c>
      <c r="J404" s="37" t="s">
        <v>1878</v>
      </c>
      <c r="K404" s="37" t="s">
        <v>1879</v>
      </c>
      <c r="L404" s="37" t="s">
        <v>1885</v>
      </c>
      <c r="M404" s="37" t="s">
        <v>1746</v>
      </c>
      <c r="N404" s="37" t="s">
        <v>1</v>
      </c>
      <c r="O404" s="36">
        <f>COUNTIF(Table487[[#This Row],[CMMI Comprehensive Primary Care Plus (CPC+)
Version Date: CY 2021]:[CMS Medicare Hospital Compare
Version Date: January 2021]],"*yes*")</f>
        <v>1</v>
      </c>
      <c r="P404" s="150"/>
      <c r="Q404" s="150"/>
      <c r="R404" s="150"/>
      <c r="S404" s="150"/>
      <c r="T404" s="150"/>
      <c r="U404" s="150"/>
      <c r="V404" s="150"/>
      <c r="W404" s="150"/>
      <c r="X404" s="150" t="s">
        <v>2272</v>
      </c>
      <c r="Y404" s="150"/>
      <c r="Z404" s="150"/>
      <c r="AA404" s="150"/>
      <c r="AB404" s="150"/>
      <c r="AC404" s="150"/>
      <c r="AD404" s="150"/>
      <c r="AE404" s="150"/>
      <c r="AF404" s="150"/>
      <c r="AG404" s="150"/>
      <c r="AH404" s="150"/>
      <c r="AI404" s="150"/>
      <c r="AJ404" s="150"/>
      <c r="AK404" s="150"/>
    </row>
    <row r="405" spans="1:37" s="26" customFormat="1" ht="76.5" customHeight="1">
      <c r="A405" s="111" t="s">
        <v>1212</v>
      </c>
      <c r="B405" s="45" t="s">
        <v>2691</v>
      </c>
      <c r="C405" s="45" t="s">
        <v>1754</v>
      </c>
      <c r="D405" s="45" t="s">
        <v>2279</v>
      </c>
      <c r="E405" s="137" t="s">
        <v>1639</v>
      </c>
      <c r="F405" s="52"/>
      <c r="G405" s="52"/>
      <c r="H405" s="132" t="s">
        <v>1751</v>
      </c>
      <c r="I405" s="37" t="s">
        <v>1889</v>
      </c>
      <c r="J405" s="37" t="s">
        <v>1878</v>
      </c>
      <c r="K405" s="37" t="s">
        <v>1879</v>
      </c>
      <c r="L405" s="37" t="s">
        <v>1885</v>
      </c>
      <c r="M405" s="37" t="s">
        <v>5</v>
      </c>
      <c r="N405" s="37" t="s">
        <v>1</v>
      </c>
      <c r="O405" s="36">
        <f>COUNTIF(Table487[[#This Row],[CMMI Comprehensive Primary Care Plus (CPC+)
Version Date: CY 2021]:[CMS Medicare Hospital Compare
Version Date: January 2021]],"*yes*")</f>
        <v>2</v>
      </c>
      <c r="P405" s="150"/>
      <c r="Q405" s="150"/>
      <c r="R405" s="150"/>
      <c r="S405" s="150"/>
      <c r="T405" s="150"/>
      <c r="U405" s="150"/>
      <c r="V405" s="150"/>
      <c r="W405" s="150"/>
      <c r="X405" s="150" t="s">
        <v>2272</v>
      </c>
      <c r="Y405" s="150"/>
      <c r="Z405" s="150" t="s">
        <v>3964</v>
      </c>
      <c r="AA405" s="150"/>
      <c r="AB405" s="150"/>
      <c r="AC405" s="150"/>
      <c r="AD405" s="150"/>
      <c r="AE405" s="150"/>
      <c r="AF405" s="150"/>
      <c r="AG405" s="150"/>
      <c r="AH405" s="150"/>
      <c r="AI405" s="150"/>
      <c r="AJ405" s="150"/>
      <c r="AK405" s="150"/>
    </row>
    <row r="406" spans="1:37" s="26" customFormat="1" ht="76.5" customHeight="1">
      <c r="A406" s="179" t="s">
        <v>1213</v>
      </c>
      <c r="B406" s="45" t="s">
        <v>3370</v>
      </c>
      <c r="C406" s="45" t="s">
        <v>3371</v>
      </c>
      <c r="D406" s="45" t="s">
        <v>2279</v>
      </c>
      <c r="E406" s="137" t="s">
        <v>3372</v>
      </c>
      <c r="F406" s="52"/>
      <c r="G406" s="52"/>
      <c r="H406" s="132" t="s">
        <v>3373</v>
      </c>
      <c r="I406" s="37" t="s">
        <v>2297</v>
      </c>
      <c r="J406" s="37" t="s">
        <v>2237</v>
      </c>
      <c r="K406" s="37" t="s">
        <v>1873</v>
      </c>
      <c r="L406" s="37" t="s">
        <v>1874</v>
      </c>
      <c r="M406" s="37" t="s">
        <v>5</v>
      </c>
      <c r="N406" s="37"/>
      <c r="O406" s="36">
        <f>COUNTIF(Table487[[#This Row],[CMMI Comprehensive Primary Care Plus (CPC+)
Version Date: CY 2021]:[CMS Medicare Hospital Compare
Version Date: January 2021]],"*yes*")</f>
        <v>0</v>
      </c>
      <c r="P406" s="150"/>
      <c r="Q406" s="150"/>
      <c r="R406" s="150"/>
      <c r="S406" s="150"/>
      <c r="T406" s="150"/>
      <c r="U406" s="150"/>
      <c r="V406" s="150"/>
      <c r="W406" s="150"/>
      <c r="X406" s="150"/>
      <c r="Y406" s="150"/>
      <c r="Z406" s="150"/>
      <c r="AA406" s="150"/>
      <c r="AB406" s="150"/>
      <c r="AC406" s="150"/>
      <c r="AD406" s="150"/>
      <c r="AE406" s="150"/>
      <c r="AF406" s="150"/>
      <c r="AG406" s="150"/>
      <c r="AH406" s="150"/>
      <c r="AI406" s="150"/>
      <c r="AJ406" s="150"/>
      <c r="AK406" s="150"/>
    </row>
    <row r="407" spans="1:37" s="26" customFormat="1" ht="76.5" customHeight="1">
      <c r="A407" s="111" t="s">
        <v>1214</v>
      </c>
      <c r="B407" s="45" t="s">
        <v>864</v>
      </c>
      <c r="C407" s="45" t="s">
        <v>3374</v>
      </c>
      <c r="D407" s="45" t="s">
        <v>2279</v>
      </c>
      <c r="E407" s="137" t="s">
        <v>1939</v>
      </c>
      <c r="F407" s="52" t="s">
        <v>2494</v>
      </c>
      <c r="G407" s="52"/>
      <c r="H407" s="132" t="s">
        <v>1242</v>
      </c>
      <c r="I407" s="37" t="s">
        <v>1875</v>
      </c>
      <c r="J407" s="37" t="s">
        <v>1886</v>
      </c>
      <c r="K407" s="37" t="s">
        <v>1873</v>
      </c>
      <c r="L407" s="37" t="s">
        <v>1880</v>
      </c>
      <c r="M407" s="37" t="s">
        <v>1746</v>
      </c>
      <c r="N407" s="37"/>
      <c r="O407" s="36">
        <f>COUNTIF(Table487[[#This Row],[CMMI Comprehensive Primary Care Plus (CPC+)
Version Date: CY 2021]:[CMS Medicare Hospital Compare
Version Date: January 2021]],"*yes*")</f>
        <v>1</v>
      </c>
      <c r="P407" s="150"/>
      <c r="Q407" s="150"/>
      <c r="R407" s="150"/>
      <c r="S407" s="150"/>
      <c r="T407" s="150"/>
      <c r="U407" s="150"/>
      <c r="V407" s="150"/>
      <c r="W407" s="150" t="s">
        <v>1</v>
      </c>
      <c r="X407" s="150"/>
      <c r="Y407" s="150"/>
      <c r="Z407" s="150"/>
      <c r="AA407" s="150"/>
      <c r="AB407" s="150"/>
      <c r="AC407" s="150"/>
      <c r="AD407" s="150"/>
      <c r="AE407" s="150"/>
      <c r="AF407" s="150"/>
      <c r="AG407" s="150"/>
      <c r="AH407" s="150"/>
      <c r="AI407" s="150"/>
      <c r="AJ407" s="150"/>
      <c r="AK407" s="150"/>
    </row>
    <row r="408" spans="1:37" s="26" customFormat="1" ht="76.5" customHeight="1">
      <c r="A408" s="111" t="s">
        <v>1215</v>
      </c>
      <c r="B408" s="45" t="s">
        <v>865</v>
      </c>
      <c r="C408" s="45" t="s">
        <v>3375</v>
      </c>
      <c r="D408" s="45" t="s">
        <v>2279</v>
      </c>
      <c r="E408" s="137" t="s">
        <v>1939</v>
      </c>
      <c r="F408" s="52" t="s">
        <v>2495</v>
      </c>
      <c r="G408" s="52"/>
      <c r="H408" s="132" t="s">
        <v>866</v>
      </c>
      <c r="I408" s="37" t="s">
        <v>1875</v>
      </c>
      <c r="J408" s="37" t="s">
        <v>1886</v>
      </c>
      <c r="K408" s="37" t="s">
        <v>1873</v>
      </c>
      <c r="L408" s="37" t="s">
        <v>1880</v>
      </c>
      <c r="M408" s="37" t="s">
        <v>1746</v>
      </c>
      <c r="N408" s="37"/>
      <c r="O408" s="36">
        <f>COUNTIF(Table487[[#This Row],[CMMI Comprehensive Primary Care Plus (CPC+)
Version Date: CY 2021]:[CMS Medicare Hospital Compare
Version Date: January 2021]],"*yes*")</f>
        <v>1</v>
      </c>
      <c r="P408" s="150"/>
      <c r="Q408" s="150"/>
      <c r="R408" s="150"/>
      <c r="S408" s="150"/>
      <c r="T408" s="150"/>
      <c r="U408" s="150"/>
      <c r="V408" s="150"/>
      <c r="W408" s="150" t="s">
        <v>1</v>
      </c>
      <c r="X408" s="150"/>
      <c r="Y408" s="150"/>
      <c r="Z408" s="150"/>
      <c r="AA408" s="150"/>
      <c r="AB408" s="150"/>
      <c r="AC408" s="150"/>
      <c r="AD408" s="150"/>
      <c r="AE408" s="150"/>
      <c r="AF408" s="150"/>
      <c r="AG408" s="150"/>
      <c r="AH408" s="150"/>
      <c r="AI408" s="150"/>
      <c r="AJ408" s="150"/>
      <c r="AK408" s="150"/>
    </row>
    <row r="409" spans="1:37" s="26" customFormat="1" ht="76.5" customHeight="1">
      <c r="A409" s="111" t="s">
        <v>1216</v>
      </c>
      <c r="B409" s="45" t="s">
        <v>867</v>
      </c>
      <c r="C409" s="45" t="s">
        <v>3376</v>
      </c>
      <c r="D409" s="45" t="s">
        <v>2279</v>
      </c>
      <c r="E409" s="137" t="s">
        <v>1939</v>
      </c>
      <c r="F409" s="52" t="s">
        <v>2496</v>
      </c>
      <c r="G409" s="52"/>
      <c r="H409" s="132" t="s">
        <v>868</v>
      </c>
      <c r="I409" s="37" t="s">
        <v>1875</v>
      </c>
      <c r="J409" s="37" t="s">
        <v>1886</v>
      </c>
      <c r="K409" s="37" t="s">
        <v>1873</v>
      </c>
      <c r="L409" s="37" t="s">
        <v>1880</v>
      </c>
      <c r="M409" s="37" t="s">
        <v>1746</v>
      </c>
      <c r="N409" s="37"/>
      <c r="O409" s="36">
        <f>COUNTIF(Table487[[#This Row],[CMMI Comprehensive Primary Care Plus (CPC+)
Version Date: CY 2021]:[CMS Medicare Hospital Compare
Version Date: January 2021]],"*yes*")</f>
        <v>1</v>
      </c>
      <c r="P409" s="150"/>
      <c r="Q409" s="150"/>
      <c r="R409" s="150"/>
      <c r="S409" s="150"/>
      <c r="T409" s="150"/>
      <c r="U409" s="150"/>
      <c r="V409" s="150"/>
      <c r="W409" s="150" t="s">
        <v>1</v>
      </c>
      <c r="X409" s="150"/>
      <c r="Y409" s="150"/>
      <c r="Z409" s="150"/>
      <c r="AA409" s="150"/>
      <c r="AB409" s="150"/>
      <c r="AC409" s="150"/>
      <c r="AD409" s="150"/>
      <c r="AE409" s="150"/>
      <c r="AF409" s="150"/>
      <c r="AG409" s="150"/>
      <c r="AH409" s="150"/>
      <c r="AI409" s="150"/>
      <c r="AJ409" s="150"/>
      <c r="AK409" s="150"/>
    </row>
    <row r="410" spans="1:37" s="26" customFormat="1" ht="76.5" customHeight="1">
      <c r="A410" s="111" t="s">
        <v>1217</v>
      </c>
      <c r="B410" s="45" t="s">
        <v>3017</v>
      </c>
      <c r="C410" s="45" t="s">
        <v>3018</v>
      </c>
      <c r="D410" s="45" t="s">
        <v>2279</v>
      </c>
      <c r="E410" s="137" t="s">
        <v>1639</v>
      </c>
      <c r="F410" s="52"/>
      <c r="G410" s="52"/>
      <c r="H410" s="132" t="s">
        <v>3019</v>
      </c>
      <c r="I410" s="37" t="s">
        <v>2297</v>
      </c>
      <c r="J410" s="37" t="s">
        <v>1890</v>
      </c>
      <c r="K410" s="37" t="s">
        <v>1879</v>
      </c>
      <c r="L410" s="37" t="s">
        <v>1885</v>
      </c>
      <c r="M410" s="37" t="s">
        <v>5</v>
      </c>
      <c r="N410" s="37"/>
      <c r="O410" s="36">
        <f>COUNTIF(Table487[[#This Row],[CMMI Comprehensive Primary Care Plus (CPC+)
Version Date: CY 2021]:[CMS Medicare Hospital Compare
Version Date: January 2021]],"*yes*")</f>
        <v>1</v>
      </c>
      <c r="P410" s="150"/>
      <c r="Q410" s="150"/>
      <c r="R410" s="150"/>
      <c r="S410" s="150"/>
      <c r="T410" s="150"/>
      <c r="U410" s="150"/>
      <c r="V410" s="150"/>
      <c r="W410" s="150"/>
      <c r="X410" s="150"/>
      <c r="Y410" s="150"/>
      <c r="Z410" s="150" t="s">
        <v>3020</v>
      </c>
      <c r="AA410" s="150"/>
      <c r="AB410" s="150"/>
      <c r="AC410" s="150"/>
      <c r="AD410" s="150"/>
      <c r="AE410" s="150"/>
      <c r="AF410" s="150"/>
      <c r="AG410" s="150"/>
      <c r="AH410" s="150"/>
      <c r="AI410" s="150"/>
      <c r="AJ410" s="150"/>
      <c r="AK410" s="150"/>
    </row>
    <row r="411" spans="1:37" s="26" customFormat="1" ht="76.5" customHeight="1">
      <c r="A411" s="179" t="s">
        <v>362</v>
      </c>
      <c r="B411" s="45" t="s">
        <v>1318</v>
      </c>
      <c r="C411" s="45" t="s">
        <v>1319</v>
      </c>
      <c r="D411" s="45" t="s">
        <v>2279</v>
      </c>
      <c r="E411" s="137" t="s">
        <v>574</v>
      </c>
      <c r="F411" s="48"/>
      <c r="G411" s="48"/>
      <c r="H411" s="132" t="s">
        <v>1317</v>
      </c>
      <c r="I411" s="37" t="s">
        <v>1889</v>
      </c>
      <c r="J411" s="37" t="s">
        <v>97</v>
      </c>
      <c r="K411" s="37" t="s">
        <v>1877</v>
      </c>
      <c r="L411" s="37" t="s">
        <v>1874</v>
      </c>
      <c r="M411" s="37" t="s">
        <v>6</v>
      </c>
      <c r="N411" s="37"/>
      <c r="O411" s="36">
        <f>COUNTIF(Table487[[#This Row],[CMMI Comprehensive Primary Care Plus (CPC+)
Version Date: CY 2021]:[CMS Medicare Hospital Compare
Version Date: January 2021]],"*yes*")</f>
        <v>0</v>
      </c>
      <c r="P411" s="150"/>
      <c r="Q411" s="150"/>
      <c r="R411" s="150"/>
      <c r="S411" s="150"/>
      <c r="T411" s="150"/>
      <c r="U411" s="150"/>
      <c r="V411" s="150"/>
      <c r="W411" s="150"/>
      <c r="X411" s="150"/>
      <c r="Y411" s="150"/>
      <c r="Z411" s="150"/>
      <c r="AA411" s="150"/>
      <c r="AB411" s="150"/>
      <c r="AC411" s="150"/>
      <c r="AD411" s="150"/>
      <c r="AE411" s="150"/>
      <c r="AF411" s="150"/>
      <c r="AG411" s="150"/>
      <c r="AH411" s="150"/>
      <c r="AI411" s="150"/>
      <c r="AJ411" s="150"/>
      <c r="AK411" s="150"/>
    </row>
    <row r="412" spans="1:37" s="26" customFormat="1" ht="76.5" customHeight="1">
      <c r="A412" s="179" t="s">
        <v>1218</v>
      </c>
      <c r="B412" s="45" t="s">
        <v>2715</v>
      </c>
      <c r="C412" s="45" t="s">
        <v>1753</v>
      </c>
      <c r="D412" s="45" t="s">
        <v>2279</v>
      </c>
      <c r="E412" s="137" t="s">
        <v>1639</v>
      </c>
      <c r="F412" s="52"/>
      <c r="G412" s="52"/>
      <c r="H412" s="132" t="s">
        <v>1752</v>
      </c>
      <c r="I412" s="37" t="s">
        <v>1889</v>
      </c>
      <c r="J412" s="37" t="s">
        <v>1878</v>
      </c>
      <c r="K412" s="37" t="s">
        <v>1879</v>
      </c>
      <c r="L412" s="37" t="s">
        <v>1880</v>
      </c>
      <c r="M412" s="37" t="s">
        <v>5</v>
      </c>
      <c r="N412" s="37" t="s">
        <v>1</v>
      </c>
      <c r="O412" s="36">
        <f>COUNTIF(Table487[[#This Row],[CMMI Comprehensive Primary Care Plus (CPC+)
Version Date: CY 2021]:[CMS Medicare Hospital Compare
Version Date: January 2021]],"*yes*")</f>
        <v>2</v>
      </c>
      <c r="P412" s="150"/>
      <c r="Q412" s="150"/>
      <c r="R412" s="150"/>
      <c r="S412" s="150"/>
      <c r="T412" s="150"/>
      <c r="U412" s="150"/>
      <c r="V412" s="150"/>
      <c r="W412" s="150"/>
      <c r="X412" s="150" t="s">
        <v>2272</v>
      </c>
      <c r="Y412" s="150"/>
      <c r="Z412" s="150" t="s">
        <v>1</v>
      </c>
      <c r="AA412" s="150"/>
      <c r="AB412" s="150"/>
      <c r="AC412" s="150"/>
      <c r="AD412" s="150"/>
      <c r="AE412" s="150"/>
      <c r="AF412" s="150"/>
      <c r="AG412" s="150"/>
      <c r="AH412" s="150"/>
      <c r="AI412" s="150"/>
      <c r="AJ412" s="150"/>
      <c r="AK412" s="150"/>
    </row>
    <row r="413" spans="1:37" s="26" customFormat="1" ht="76.5" customHeight="1">
      <c r="A413" s="111" t="s">
        <v>1219</v>
      </c>
      <c r="B413" s="45" t="s">
        <v>2788</v>
      </c>
      <c r="C413" s="45" t="s">
        <v>97</v>
      </c>
      <c r="D413" s="45" t="s">
        <v>97</v>
      </c>
      <c r="E413" s="137" t="s">
        <v>1960</v>
      </c>
      <c r="F413" s="48"/>
      <c r="G413" s="48"/>
      <c r="H413" s="132" t="s">
        <v>2789</v>
      </c>
      <c r="I413" s="37" t="s">
        <v>1906</v>
      </c>
      <c r="J413" s="37" t="s">
        <v>1890</v>
      </c>
      <c r="K413" s="37" t="s">
        <v>1873</v>
      </c>
      <c r="L413" s="37" t="s">
        <v>1880</v>
      </c>
      <c r="M413" s="37" t="s">
        <v>5</v>
      </c>
      <c r="N413" s="37"/>
      <c r="O413" s="36">
        <f>COUNTIF(Table487[[#This Row],[CMMI Comprehensive Primary Care Plus (CPC+)
Version Date: CY 2021]:[CMS Medicare Hospital Compare
Version Date: January 2021]],"*yes*")</f>
        <v>0</v>
      </c>
      <c r="P413" s="150"/>
      <c r="Q413" s="150"/>
      <c r="R413" s="150"/>
      <c r="S413" s="150"/>
      <c r="T413" s="37"/>
      <c r="U413" s="150"/>
      <c r="V413" s="150"/>
      <c r="W413" s="150"/>
      <c r="X413" s="150"/>
      <c r="Y413" s="150"/>
      <c r="Z413" s="150"/>
      <c r="AA413" s="150"/>
      <c r="AB413" s="37"/>
      <c r="AC413" s="150" t="s">
        <v>3965</v>
      </c>
      <c r="AD413" s="150" t="s">
        <v>3965</v>
      </c>
      <c r="AE413" s="37"/>
      <c r="AF413" s="150"/>
      <c r="AG413" s="150"/>
      <c r="AH413" s="37" t="s">
        <v>1</v>
      </c>
      <c r="AI413" s="150"/>
      <c r="AJ413" s="150"/>
      <c r="AK413" s="150"/>
    </row>
    <row r="414" spans="1:37" s="26" customFormat="1" ht="76.5" customHeight="1">
      <c r="A414" s="111" t="s">
        <v>1220</v>
      </c>
      <c r="B414" s="45" t="s">
        <v>2099</v>
      </c>
      <c r="C414" s="45" t="s">
        <v>1748</v>
      </c>
      <c r="D414" s="45" t="s">
        <v>2279</v>
      </c>
      <c r="E414" s="137" t="s">
        <v>1960</v>
      </c>
      <c r="F414" s="52"/>
      <c r="G414" s="52"/>
      <c r="H414" s="132" t="s">
        <v>1749</v>
      </c>
      <c r="I414" s="37" t="s">
        <v>1889</v>
      </c>
      <c r="J414" s="37" t="s">
        <v>1888</v>
      </c>
      <c r="K414" s="37" t="s">
        <v>1873</v>
      </c>
      <c r="L414" s="37" t="s">
        <v>1880</v>
      </c>
      <c r="M414" s="37" t="s">
        <v>5</v>
      </c>
      <c r="N414" s="37" t="s">
        <v>1</v>
      </c>
      <c r="O414" s="36">
        <f>COUNTIF(Table487[[#This Row],[CMMI Comprehensive Primary Care Plus (CPC+)
Version Date: CY 2021]:[CMS Medicare Hospital Compare
Version Date: January 2021]],"*yes*")</f>
        <v>0</v>
      </c>
      <c r="P414" s="150"/>
      <c r="Q414" s="150"/>
      <c r="R414" s="150"/>
      <c r="S414" s="150"/>
      <c r="T414" s="150"/>
      <c r="U414" s="150"/>
      <c r="V414" s="150"/>
      <c r="W414" s="150"/>
      <c r="X414" s="150"/>
      <c r="Y414" s="150"/>
      <c r="Z414" s="150"/>
      <c r="AA414" s="150"/>
      <c r="AB414" s="150"/>
      <c r="AC414" s="150"/>
      <c r="AD414" s="150"/>
      <c r="AE414" s="150"/>
      <c r="AF414" s="150"/>
      <c r="AG414" s="150"/>
      <c r="AH414" s="150"/>
      <c r="AI414" s="150"/>
      <c r="AJ414" s="150"/>
      <c r="AK414" s="150"/>
    </row>
    <row r="415" spans="1:37" s="26" customFormat="1" ht="76.5" customHeight="1">
      <c r="A415" s="111" t="s">
        <v>1221</v>
      </c>
      <c r="B415" s="45" t="s">
        <v>2167</v>
      </c>
      <c r="C415" s="45" t="s">
        <v>2166</v>
      </c>
      <c r="D415" s="45" t="s">
        <v>2279</v>
      </c>
      <c r="E415" s="137" t="s">
        <v>1960</v>
      </c>
      <c r="F415" s="52"/>
      <c r="G415" s="52"/>
      <c r="H415" s="132" t="s">
        <v>2168</v>
      </c>
      <c r="I415" s="37" t="s">
        <v>1875</v>
      </c>
      <c r="J415" s="37" t="s">
        <v>1887</v>
      </c>
      <c r="K415" s="37" t="s">
        <v>1879</v>
      </c>
      <c r="L415" s="37" t="s">
        <v>1880</v>
      </c>
      <c r="M415" s="37" t="s">
        <v>1746</v>
      </c>
      <c r="N415" s="37" t="s">
        <v>1</v>
      </c>
      <c r="O415" s="36">
        <f>COUNTIF(Table487[[#This Row],[CMMI Comprehensive Primary Care Plus (CPC+)
Version Date: CY 2021]:[CMS Medicare Hospital Compare
Version Date: January 2021]],"*yes*")</f>
        <v>1</v>
      </c>
      <c r="P415" s="150"/>
      <c r="Q415" s="150"/>
      <c r="R415" s="150" t="s">
        <v>3858</v>
      </c>
      <c r="S415" s="150"/>
      <c r="T415" s="150"/>
      <c r="U415" s="150"/>
      <c r="V415" s="150"/>
      <c r="W415" s="150"/>
      <c r="X415" s="150"/>
      <c r="Y415" s="150"/>
      <c r="Z415" s="150"/>
      <c r="AA415" s="150"/>
      <c r="AB415" s="150"/>
      <c r="AC415" s="150"/>
      <c r="AD415" s="150"/>
      <c r="AE415" s="150"/>
      <c r="AF415" s="150"/>
      <c r="AG415" s="150"/>
      <c r="AH415" s="150"/>
      <c r="AI415" s="150"/>
      <c r="AJ415" s="150"/>
      <c r="AK415" s="150"/>
    </row>
    <row r="416" spans="1:37" s="26" customFormat="1" ht="76.5" customHeight="1">
      <c r="A416" s="111" t="s">
        <v>1222</v>
      </c>
      <c r="B416" s="45" t="s">
        <v>875</v>
      </c>
      <c r="C416" s="45" t="s">
        <v>2501</v>
      </c>
      <c r="D416" s="45" t="s">
        <v>2279</v>
      </c>
      <c r="E416" s="137" t="s">
        <v>1639</v>
      </c>
      <c r="F416" s="52" t="s">
        <v>2502</v>
      </c>
      <c r="G416" s="52"/>
      <c r="H416" s="132" t="s">
        <v>876</v>
      </c>
      <c r="I416" s="37" t="s">
        <v>2297</v>
      </c>
      <c r="J416" s="37" t="s">
        <v>97</v>
      </c>
      <c r="K416" s="37" t="s">
        <v>1873</v>
      </c>
      <c r="L416" s="37" t="s">
        <v>1880</v>
      </c>
      <c r="M416" s="37" t="s">
        <v>314</v>
      </c>
      <c r="N416" s="37"/>
      <c r="O416" s="36">
        <f>COUNTIF(Table487[[#This Row],[CMMI Comprehensive Primary Care Plus (CPC+)
Version Date: CY 2021]:[CMS Medicare Hospital Compare
Version Date: January 2021]],"*yes*")</f>
        <v>2</v>
      </c>
      <c r="P416" s="150"/>
      <c r="Q416" s="150"/>
      <c r="R416" s="150"/>
      <c r="S416" s="150"/>
      <c r="T416" s="150"/>
      <c r="U416" s="150"/>
      <c r="V416" s="150"/>
      <c r="W416" s="150" t="s">
        <v>1</v>
      </c>
      <c r="X416" s="150" t="s">
        <v>2541</v>
      </c>
      <c r="Y416" s="150"/>
      <c r="Z416" s="150"/>
      <c r="AA416" s="150"/>
      <c r="AB416" s="150"/>
      <c r="AC416" s="150"/>
      <c r="AD416" s="150"/>
      <c r="AE416" s="150"/>
      <c r="AF416" s="150"/>
      <c r="AG416" s="150"/>
      <c r="AH416" s="150"/>
      <c r="AI416" s="150"/>
      <c r="AJ416" s="150"/>
      <c r="AK416" s="150"/>
    </row>
    <row r="417" spans="1:37" s="26" customFormat="1" ht="76.5" customHeight="1">
      <c r="A417" s="111" t="s">
        <v>1223</v>
      </c>
      <c r="B417" s="45" t="s">
        <v>3377</v>
      </c>
      <c r="C417" s="45" t="s">
        <v>1740</v>
      </c>
      <c r="D417" s="45" t="s">
        <v>2279</v>
      </c>
      <c r="E417" s="137" t="s">
        <v>1675</v>
      </c>
      <c r="F417" s="52" t="s">
        <v>3378</v>
      </c>
      <c r="G417" s="52"/>
      <c r="H417" s="132" t="s">
        <v>3379</v>
      </c>
      <c r="I417" s="37" t="s">
        <v>1889</v>
      </c>
      <c r="J417" s="37" t="s">
        <v>1886</v>
      </c>
      <c r="K417" s="37" t="s">
        <v>1879</v>
      </c>
      <c r="L417" s="37" t="s">
        <v>1880</v>
      </c>
      <c r="M417" s="37" t="s">
        <v>3288</v>
      </c>
      <c r="N417" s="37"/>
      <c r="O417" s="36">
        <f>COUNTIF(Table487[[#This Row],[CMMI Comprehensive Primary Care Plus (CPC+)
Version Date: CY 2021]:[CMS Medicare Hospital Compare
Version Date: January 2021]],"*yes*")</f>
        <v>2</v>
      </c>
      <c r="P417" s="150"/>
      <c r="Q417" s="150"/>
      <c r="R417" s="150"/>
      <c r="S417" s="150"/>
      <c r="T417" s="150"/>
      <c r="U417" s="150"/>
      <c r="V417" s="150"/>
      <c r="W417" s="150" t="s">
        <v>1</v>
      </c>
      <c r="X417" s="150" t="s">
        <v>2370</v>
      </c>
      <c r="Y417" s="150"/>
      <c r="Z417" s="150"/>
      <c r="AA417" s="150"/>
      <c r="AB417" s="150" t="s">
        <v>1</v>
      </c>
      <c r="AC417" s="150"/>
      <c r="AD417" s="150"/>
      <c r="AE417" s="150"/>
      <c r="AF417" s="150"/>
      <c r="AG417" s="150"/>
      <c r="AH417" s="150"/>
      <c r="AI417" s="150"/>
      <c r="AJ417" s="150"/>
      <c r="AK417" s="150"/>
    </row>
    <row r="418" spans="1:37" s="26" customFormat="1" ht="76.5" customHeight="1">
      <c r="A418" s="111" t="s">
        <v>1224</v>
      </c>
      <c r="B418" s="45" t="s">
        <v>3380</v>
      </c>
      <c r="C418" s="45" t="s">
        <v>3381</v>
      </c>
      <c r="D418" s="45" t="s">
        <v>2279</v>
      </c>
      <c r="E418" s="137" t="s">
        <v>1639</v>
      </c>
      <c r="F418" s="52"/>
      <c r="G418" s="52"/>
      <c r="H418" s="132" t="s">
        <v>3382</v>
      </c>
      <c r="I418" s="37" t="s">
        <v>1903</v>
      </c>
      <c r="J418" s="37" t="s">
        <v>97</v>
      </c>
      <c r="K418" s="37" t="s">
        <v>1877</v>
      </c>
      <c r="L418" s="37" t="s">
        <v>1885</v>
      </c>
      <c r="M418" s="37" t="s">
        <v>6</v>
      </c>
      <c r="N418" s="37"/>
      <c r="O418" s="36">
        <f>COUNTIF(Table487[[#This Row],[CMMI Comprehensive Primary Care Plus (CPC+)
Version Date: CY 2021]:[CMS Medicare Hospital Compare
Version Date: January 2021]],"*yes*")</f>
        <v>1</v>
      </c>
      <c r="P418" s="150"/>
      <c r="Q418" s="150"/>
      <c r="R418" s="150"/>
      <c r="S418" s="150"/>
      <c r="T418" s="150"/>
      <c r="U418" s="150"/>
      <c r="V418" s="150"/>
      <c r="W418" s="150"/>
      <c r="X418" s="150" t="s">
        <v>2287</v>
      </c>
      <c r="Y418" s="150"/>
      <c r="Z418" s="150"/>
      <c r="AA418" s="150"/>
      <c r="AB418" s="150"/>
      <c r="AC418" s="150"/>
      <c r="AD418" s="150"/>
      <c r="AE418" s="150"/>
      <c r="AF418" s="150"/>
      <c r="AG418" s="150"/>
      <c r="AH418" s="150"/>
      <c r="AI418" s="150"/>
      <c r="AJ418" s="150"/>
      <c r="AK418" s="150"/>
    </row>
    <row r="419" spans="1:37" s="26" customFormat="1" ht="76.5" customHeight="1">
      <c r="A419" s="111" t="s">
        <v>1225</v>
      </c>
      <c r="B419" s="45" t="s">
        <v>3383</v>
      </c>
      <c r="C419" s="45" t="s">
        <v>3384</v>
      </c>
      <c r="D419" s="45" t="s">
        <v>2279</v>
      </c>
      <c r="E419" s="137" t="s">
        <v>1675</v>
      </c>
      <c r="F419" s="52"/>
      <c r="G419" s="52"/>
      <c r="H419" s="132" t="s">
        <v>3385</v>
      </c>
      <c r="I419" s="37" t="s">
        <v>2212</v>
      </c>
      <c r="J419" s="37" t="s">
        <v>1886</v>
      </c>
      <c r="K419" s="37" t="s">
        <v>1879</v>
      </c>
      <c r="L419" s="37" t="s">
        <v>1880</v>
      </c>
      <c r="M419" s="37" t="s">
        <v>3288</v>
      </c>
      <c r="N419" s="37"/>
      <c r="O419" s="36">
        <f>COUNTIF(Table487[[#This Row],[CMMI Comprehensive Primary Care Plus (CPC+)
Version Date: CY 2021]:[CMS Medicare Hospital Compare
Version Date: January 2021]],"*yes*")</f>
        <v>1</v>
      </c>
      <c r="P419" s="150"/>
      <c r="Q419" s="150"/>
      <c r="R419" s="150"/>
      <c r="S419" s="150"/>
      <c r="T419" s="150"/>
      <c r="U419" s="150"/>
      <c r="V419" s="150"/>
      <c r="W419" s="150"/>
      <c r="X419" s="150" t="s">
        <v>2370</v>
      </c>
      <c r="Y419" s="150"/>
      <c r="Z419" s="150"/>
      <c r="AA419" s="150"/>
      <c r="AB419" s="150"/>
      <c r="AC419" s="150"/>
      <c r="AD419" s="150"/>
      <c r="AE419" s="150"/>
      <c r="AF419" s="150"/>
      <c r="AG419" s="150"/>
      <c r="AH419" s="150"/>
      <c r="AI419" s="150"/>
      <c r="AJ419" s="150" t="s">
        <v>1828</v>
      </c>
      <c r="AK419" s="150"/>
    </row>
    <row r="420" spans="1:37" s="26" customFormat="1" ht="76.5" customHeight="1">
      <c r="A420" s="111" t="s">
        <v>1226</v>
      </c>
      <c r="B420" s="45" t="s">
        <v>879</v>
      </c>
      <c r="C420" s="45" t="s">
        <v>1620</v>
      </c>
      <c r="D420" s="45" t="s">
        <v>2271</v>
      </c>
      <c r="E420" s="137" t="s">
        <v>1624</v>
      </c>
      <c r="F420" s="52" t="s">
        <v>2697</v>
      </c>
      <c r="G420" s="52"/>
      <c r="H420" s="132" t="s">
        <v>1745</v>
      </c>
      <c r="I420" s="37" t="s">
        <v>1889</v>
      </c>
      <c r="J420" s="37" t="s">
        <v>1890</v>
      </c>
      <c r="K420" s="37" t="s">
        <v>1879</v>
      </c>
      <c r="L420" s="37" t="s">
        <v>1916</v>
      </c>
      <c r="M420" s="37" t="s">
        <v>1746</v>
      </c>
      <c r="N420" s="37" t="s">
        <v>1</v>
      </c>
      <c r="O420" s="36">
        <f>COUNTIF(Table487[[#This Row],[CMMI Comprehensive Primary Care Plus (CPC+)
Version Date: CY 2021]:[CMS Medicare Hospital Compare
Version Date: January 2021]],"*yes*")</f>
        <v>1</v>
      </c>
      <c r="P420" s="150"/>
      <c r="Q420" s="150"/>
      <c r="R420" s="150"/>
      <c r="S420" s="150"/>
      <c r="T420" s="150"/>
      <c r="U420" s="150"/>
      <c r="V420" s="150"/>
      <c r="W420" s="150" t="s">
        <v>1</v>
      </c>
      <c r="X420" s="150"/>
      <c r="Y420" s="150"/>
      <c r="Z420" s="150"/>
      <c r="AA420" s="150"/>
      <c r="AB420" s="150"/>
      <c r="AC420" s="150"/>
      <c r="AD420" s="150"/>
      <c r="AE420" s="150"/>
      <c r="AF420" s="150"/>
      <c r="AG420" s="150"/>
      <c r="AH420" s="150"/>
      <c r="AI420" s="150"/>
      <c r="AJ420" s="150"/>
      <c r="AK420" s="150"/>
    </row>
    <row r="421" spans="1:37" s="26" customFormat="1" ht="76.5" customHeight="1">
      <c r="A421" s="111" t="s">
        <v>1227</v>
      </c>
      <c r="B421" s="45" t="s">
        <v>3386</v>
      </c>
      <c r="C421" s="45" t="s">
        <v>3387</v>
      </c>
      <c r="D421" s="45" t="s">
        <v>2271</v>
      </c>
      <c r="E421" s="137" t="s">
        <v>149</v>
      </c>
      <c r="F421" s="52"/>
      <c r="G421" s="52"/>
      <c r="H421" s="132" t="s">
        <v>3388</v>
      </c>
      <c r="I421" s="37" t="s">
        <v>1875</v>
      </c>
      <c r="J421" s="37" t="s">
        <v>1887</v>
      </c>
      <c r="K421" s="37" t="s">
        <v>1873</v>
      </c>
      <c r="L421" s="37" t="s">
        <v>1880</v>
      </c>
      <c r="M421" s="37" t="s">
        <v>5</v>
      </c>
      <c r="N421" s="37" t="s">
        <v>1</v>
      </c>
      <c r="O421" s="36">
        <f>COUNTIF(Table487[[#This Row],[CMMI Comprehensive Primary Care Plus (CPC+)
Version Date: CY 2021]:[CMS Medicare Hospital Compare
Version Date: January 2021]],"*yes*")</f>
        <v>0</v>
      </c>
      <c r="P421" s="150"/>
      <c r="Q421" s="150"/>
      <c r="R421" s="150"/>
      <c r="S421" s="150"/>
      <c r="T421" s="150"/>
      <c r="U421" s="150"/>
      <c r="V421" s="150"/>
      <c r="W421" s="150"/>
      <c r="X421" s="150"/>
      <c r="Y421" s="150"/>
      <c r="Z421" s="150"/>
      <c r="AA421" s="150"/>
      <c r="AB421" s="150"/>
      <c r="AC421" s="150"/>
      <c r="AD421" s="150"/>
      <c r="AE421" s="150"/>
      <c r="AF421" s="150"/>
      <c r="AG421" s="150"/>
      <c r="AH421" s="150"/>
      <c r="AI421" s="150"/>
      <c r="AJ421" s="150"/>
      <c r="AK421" s="150"/>
    </row>
    <row r="422" spans="1:37" s="26" customFormat="1" ht="76.5" customHeight="1">
      <c r="A422" s="111" t="s">
        <v>363</v>
      </c>
      <c r="B422" s="45" t="s">
        <v>795</v>
      </c>
      <c r="C422" s="45" t="s">
        <v>3389</v>
      </c>
      <c r="D422" s="45" t="s">
        <v>2279</v>
      </c>
      <c r="E422" s="137" t="s">
        <v>1624</v>
      </c>
      <c r="F422" s="48" t="s">
        <v>2467</v>
      </c>
      <c r="G422" s="48"/>
      <c r="H422" s="132" t="s">
        <v>796</v>
      </c>
      <c r="I422" s="37" t="s">
        <v>1889</v>
      </c>
      <c r="J422" s="37" t="s">
        <v>1890</v>
      </c>
      <c r="K422" s="37" t="s">
        <v>1873</v>
      </c>
      <c r="L422" s="37" t="s">
        <v>1916</v>
      </c>
      <c r="M422" s="37" t="s">
        <v>1746</v>
      </c>
      <c r="N422" s="37" t="s">
        <v>1</v>
      </c>
      <c r="O422" s="36">
        <f>COUNTIF(Table487[[#This Row],[CMMI Comprehensive Primary Care Plus (CPC+)
Version Date: CY 2021]:[CMS Medicare Hospital Compare
Version Date: January 2021]],"*yes*")</f>
        <v>1</v>
      </c>
      <c r="P422" s="150"/>
      <c r="Q422" s="150"/>
      <c r="R422" s="150"/>
      <c r="S422" s="150"/>
      <c r="T422" s="150"/>
      <c r="U422" s="150"/>
      <c r="V422" s="150"/>
      <c r="W422" s="150" t="s">
        <v>1</v>
      </c>
      <c r="X422" s="150"/>
      <c r="Y422" s="150"/>
      <c r="Z422" s="150"/>
      <c r="AA422" s="150"/>
      <c r="AB422" s="150"/>
      <c r="AC422" s="150"/>
      <c r="AD422" s="150"/>
      <c r="AE422" s="150"/>
      <c r="AF422" s="150"/>
      <c r="AG422" s="150"/>
      <c r="AH422" s="150"/>
      <c r="AI422" s="150"/>
      <c r="AJ422" s="150"/>
      <c r="AK422" s="150"/>
    </row>
    <row r="423" spans="1:37" s="26" customFormat="1" ht="76.5" customHeight="1">
      <c r="A423" s="111" t="s">
        <v>1228</v>
      </c>
      <c r="B423" s="45" t="s">
        <v>2256</v>
      </c>
      <c r="C423" s="45" t="s">
        <v>2202</v>
      </c>
      <c r="D423" s="45" t="s">
        <v>2279</v>
      </c>
      <c r="E423" s="137" t="s">
        <v>1960</v>
      </c>
      <c r="F423" s="52"/>
      <c r="G423" s="52"/>
      <c r="H423" s="132" t="s">
        <v>2754</v>
      </c>
      <c r="I423" s="37" t="s">
        <v>1928</v>
      </c>
      <c r="J423" s="37" t="s">
        <v>1888</v>
      </c>
      <c r="K423" s="37" t="s">
        <v>1873</v>
      </c>
      <c r="L423" s="37" t="s">
        <v>1874</v>
      </c>
      <c r="M423" s="37" t="s">
        <v>5</v>
      </c>
      <c r="N423" s="37" t="s">
        <v>1</v>
      </c>
      <c r="O423" s="36">
        <f>COUNTIF(Table487[[#This Row],[CMMI Comprehensive Primary Care Plus (CPC+)
Version Date: CY 2021]:[CMS Medicare Hospital Compare
Version Date: January 2021]],"*yes*")</f>
        <v>2</v>
      </c>
      <c r="P423" s="150"/>
      <c r="Q423" s="150" t="s">
        <v>1</v>
      </c>
      <c r="R423" s="150"/>
      <c r="S423" s="150"/>
      <c r="T423" s="150"/>
      <c r="U423" s="150"/>
      <c r="V423" s="150"/>
      <c r="W423" s="150"/>
      <c r="X423" s="150" t="s">
        <v>3890</v>
      </c>
      <c r="Y423" s="150"/>
      <c r="Z423" s="150"/>
      <c r="AA423" s="150"/>
      <c r="AB423" s="150"/>
      <c r="AC423" s="150"/>
      <c r="AD423" s="150"/>
      <c r="AE423" s="150"/>
      <c r="AF423" s="150"/>
      <c r="AG423" s="150"/>
      <c r="AH423" s="150"/>
      <c r="AI423" s="150"/>
      <c r="AJ423" s="150"/>
      <c r="AK423" s="150"/>
    </row>
    <row r="424" spans="1:37" s="26" customFormat="1" ht="76.5" customHeight="1">
      <c r="A424" s="111" t="s">
        <v>1823</v>
      </c>
      <c r="B424" s="45" t="s">
        <v>2157</v>
      </c>
      <c r="C424" s="45" t="s">
        <v>2156</v>
      </c>
      <c r="D424" s="45" t="s">
        <v>2279</v>
      </c>
      <c r="E424" s="137" t="s">
        <v>1960</v>
      </c>
      <c r="F424" s="48"/>
      <c r="G424" s="48"/>
      <c r="H424" s="132" t="s">
        <v>2159</v>
      </c>
      <c r="I424" s="37" t="s">
        <v>1928</v>
      </c>
      <c r="J424" s="37" t="s">
        <v>1888</v>
      </c>
      <c r="K424" s="37" t="s">
        <v>1873</v>
      </c>
      <c r="L424" s="37" t="s">
        <v>1874</v>
      </c>
      <c r="M424" s="37" t="s">
        <v>5</v>
      </c>
      <c r="N424" s="37" t="s">
        <v>1</v>
      </c>
      <c r="O424" s="36">
        <f>COUNTIF(Table487[[#This Row],[CMMI Comprehensive Primary Care Plus (CPC+)
Version Date: CY 2021]:[CMS Medicare Hospital Compare
Version Date: January 2021]],"*yes*")</f>
        <v>1</v>
      </c>
      <c r="P424" s="150"/>
      <c r="Q424" s="150" t="s">
        <v>3858</v>
      </c>
      <c r="R424" s="150"/>
      <c r="S424" s="150"/>
      <c r="T424" s="150"/>
      <c r="U424" s="150"/>
      <c r="V424" s="150"/>
      <c r="W424" s="150"/>
      <c r="X424" s="150"/>
      <c r="Y424" s="150"/>
      <c r="Z424" s="150"/>
      <c r="AA424" s="150"/>
      <c r="AB424" s="150"/>
      <c r="AC424" s="150"/>
      <c r="AD424" s="150"/>
      <c r="AE424" s="150"/>
      <c r="AF424" s="150"/>
      <c r="AG424" s="150"/>
      <c r="AH424" s="150"/>
      <c r="AI424" s="150"/>
      <c r="AJ424" s="150"/>
      <c r="AK424" s="150"/>
    </row>
    <row r="425" spans="1:37" s="26" customFormat="1" ht="76.5" customHeight="1">
      <c r="A425" s="111" t="s">
        <v>1229</v>
      </c>
      <c r="B425" s="45" t="s">
        <v>997</v>
      </c>
      <c r="C425" s="45" t="s">
        <v>3390</v>
      </c>
      <c r="D425" s="45" t="s">
        <v>2271</v>
      </c>
      <c r="E425" s="137" t="s">
        <v>1960</v>
      </c>
      <c r="F425" s="48" t="s">
        <v>2642</v>
      </c>
      <c r="G425" s="48"/>
      <c r="H425" s="132" t="s">
        <v>1521</v>
      </c>
      <c r="I425" s="37" t="s">
        <v>2297</v>
      </c>
      <c r="J425" s="37" t="s">
        <v>1884</v>
      </c>
      <c r="K425" s="37" t="s">
        <v>1873</v>
      </c>
      <c r="L425" s="37" t="s">
        <v>1874</v>
      </c>
      <c r="M425" s="37" t="s">
        <v>314</v>
      </c>
      <c r="N425" s="37"/>
      <c r="O425" s="36">
        <f>COUNTIF(Table487[[#This Row],[CMMI Comprehensive Primary Care Plus (CPC+)
Version Date: CY 2021]:[CMS Medicare Hospital Compare
Version Date: January 2021]],"*yes*")</f>
        <v>1</v>
      </c>
      <c r="P425" s="150"/>
      <c r="Q425" s="150"/>
      <c r="R425" s="150"/>
      <c r="S425" s="37"/>
      <c r="T425" s="37"/>
      <c r="U425" s="37"/>
      <c r="V425" s="37"/>
      <c r="W425" s="37" t="s">
        <v>1</v>
      </c>
      <c r="X425" s="150"/>
      <c r="Y425" s="37"/>
      <c r="Z425" s="37"/>
      <c r="AA425" s="37"/>
      <c r="AB425" s="37"/>
      <c r="AC425" s="37"/>
      <c r="AD425" s="37"/>
      <c r="AE425" s="37"/>
      <c r="AF425" s="37"/>
      <c r="AG425" s="37"/>
      <c r="AH425" s="37"/>
      <c r="AI425" s="150"/>
      <c r="AJ425" s="150"/>
      <c r="AK425" s="150"/>
    </row>
    <row r="426" spans="1:37" s="26" customFormat="1" ht="76.5" customHeight="1">
      <c r="A426" s="111" t="s">
        <v>1230</v>
      </c>
      <c r="B426" s="45" t="s">
        <v>3391</v>
      </c>
      <c r="C426" s="45" t="s">
        <v>3392</v>
      </c>
      <c r="D426" s="45" t="s">
        <v>2279</v>
      </c>
      <c r="E426" s="137" t="s">
        <v>3393</v>
      </c>
      <c r="F426" s="52"/>
      <c r="G426" s="52"/>
      <c r="H426" s="132" t="s">
        <v>3394</v>
      </c>
      <c r="I426" s="37" t="s">
        <v>1871</v>
      </c>
      <c r="J426" s="37" t="s">
        <v>1902</v>
      </c>
      <c r="K426" s="37" t="s">
        <v>1873</v>
      </c>
      <c r="L426" s="37" t="s">
        <v>2250</v>
      </c>
      <c r="M426" s="37" t="s">
        <v>1746</v>
      </c>
      <c r="N426" s="37"/>
      <c r="O426" s="36">
        <f>COUNTIF(Table487[[#This Row],[CMMI Comprehensive Primary Care Plus (CPC+)
Version Date: CY 2021]:[CMS Medicare Hospital Compare
Version Date: January 2021]],"*yes*")</f>
        <v>1</v>
      </c>
      <c r="P426" s="150"/>
      <c r="Q426" s="150"/>
      <c r="R426" s="150"/>
      <c r="S426" s="150"/>
      <c r="T426" s="150"/>
      <c r="U426" s="150"/>
      <c r="V426" s="150"/>
      <c r="W426" s="150"/>
      <c r="X426" s="150" t="s">
        <v>3857</v>
      </c>
      <c r="Y426" s="150"/>
      <c r="Z426" s="150"/>
      <c r="AA426" s="150"/>
      <c r="AB426" s="150"/>
      <c r="AC426" s="150"/>
      <c r="AD426" s="150"/>
      <c r="AE426" s="150"/>
      <c r="AF426" s="150"/>
      <c r="AG426" s="150"/>
      <c r="AH426" s="150"/>
      <c r="AI426" s="150"/>
      <c r="AJ426" s="150"/>
      <c r="AK426" s="150"/>
    </row>
    <row r="427" spans="1:37" s="26" customFormat="1" ht="76.5" customHeight="1">
      <c r="A427" s="111" t="s">
        <v>1231</v>
      </c>
      <c r="B427" s="45" t="s">
        <v>3395</v>
      </c>
      <c r="C427" s="45" t="s">
        <v>3396</v>
      </c>
      <c r="D427" s="45" t="s">
        <v>2279</v>
      </c>
      <c r="E427" s="137" t="s">
        <v>3397</v>
      </c>
      <c r="F427" s="52"/>
      <c r="G427" s="52"/>
      <c r="H427" s="132" t="s">
        <v>3398</v>
      </c>
      <c r="I427" s="37" t="s">
        <v>1917</v>
      </c>
      <c r="J427" s="37" t="s">
        <v>97</v>
      </c>
      <c r="K427" s="37" t="s">
        <v>1877</v>
      </c>
      <c r="L427" s="37" t="s">
        <v>1874</v>
      </c>
      <c r="M427" s="37" t="s">
        <v>6</v>
      </c>
      <c r="N427" s="37" t="s">
        <v>1</v>
      </c>
      <c r="O427" s="36">
        <f>COUNTIF(Table487[[#This Row],[CMMI Comprehensive Primary Care Plus (CPC+)
Version Date: CY 2021]:[CMS Medicare Hospital Compare
Version Date: January 2021]],"*yes*")</f>
        <v>0</v>
      </c>
      <c r="P427" s="150"/>
      <c r="Q427" s="150"/>
      <c r="R427" s="150"/>
      <c r="S427" s="150"/>
      <c r="T427" s="150"/>
      <c r="U427" s="150"/>
      <c r="V427" s="150"/>
      <c r="W427" s="150"/>
      <c r="X427" s="150"/>
      <c r="Y427" s="150"/>
      <c r="Z427" s="150"/>
      <c r="AA427" s="150"/>
      <c r="AB427" s="150"/>
      <c r="AC427" s="150"/>
      <c r="AD427" s="150"/>
      <c r="AE427" s="150"/>
      <c r="AF427" s="150"/>
      <c r="AG427" s="150"/>
      <c r="AH427" s="150"/>
      <c r="AI427" s="150"/>
      <c r="AJ427" s="150"/>
      <c r="AK427" s="150"/>
    </row>
    <row r="428" spans="1:37" s="26" customFormat="1" ht="76.5" customHeight="1">
      <c r="A428" s="111" t="s">
        <v>1232</v>
      </c>
      <c r="B428" s="45" t="s">
        <v>286</v>
      </c>
      <c r="C428" s="45" t="s">
        <v>3399</v>
      </c>
      <c r="D428" s="45" t="s">
        <v>2279</v>
      </c>
      <c r="E428" s="137" t="s">
        <v>1960</v>
      </c>
      <c r="F428" s="52"/>
      <c r="G428" s="52"/>
      <c r="H428" s="132" t="s">
        <v>3400</v>
      </c>
      <c r="I428" s="37" t="s">
        <v>1875</v>
      </c>
      <c r="J428" s="37" t="s">
        <v>1884</v>
      </c>
      <c r="K428" s="37" t="s">
        <v>1873</v>
      </c>
      <c r="L428" s="37" t="s">
        <v>1880</v>
      </c>
      <c r="M428" s="37" t="s">
        <v>5</v>
      </c>
      <c r="N428" s="37"/>
      <c r="O428" s="36">
        <f>COUNTIF(Table487[[#This Row],[CMMI Comprehensive Primary Care Plus (CPC+)
Version Date: CY 2021]:[CMS Medicare Hospital Compare
Version Date: January 2021]],"*yes*")</f>
        <v>0</v>
      </c>
      <c r="P428" s="150"/>
      <c r="Q428" s="150"/>
      <c r="R428" s="150"/>
      <c r="S428" s="150"/>
      <c r="T428" s="150"/>
      <c r="U428" s="150"/>
      <c r="V428" s="150"/>
      <c r="W428" s="150"/>
      <c r="X428" s="150"/>
      <c r="Y428" s="150"/>
      <c r="Z428" s="150"/>
      <c r="AA428" s="150"/>
      <c r="AB428" s="150"/>
      <c r="AC428" s="150"/>
      <c r="AD428" s="150"/>
      <c r="AE428" s="150"/>
      <c r="AF428" s="150"/>
      <c r="AG428" s="150"/>
      <c r="AH428" s="150"/>
      <c r="AI428" s="150"/>
      <c r="AJ428" s="150"/>
      <c r="AK428" s="150"/>
    </row>
    <row r="429" spans="1:37" s="26" customFormat="1" ht="76.5" customHeight="1">
      <c r="A429" s="111" t="s">
        <v>1233</v>
      </c>
      <c r="B429" s="45" t="s">
        <v>3197</v>
      </c>
      <c r="C429" s="45" t="s">
        <v>3401</v>
      </c>
      <c r="D429" s="45" t="s">
        <v>2279</v>
      </c>
      <c r="E429" s="137" t="s">
        <v>1639</v>
      </c>
      <c r="F429" s="52"/>
      <c r="G429" s="52"/>
      <c r="H429" s="132" t="s">
        <v>1767</v>
      </c>
      <c r="I429" s="37" t="s">
        <v>1906</v>
      </c>
      <c r="J429" s="37" t="s">
        <v>1890</v>
      </c>
      <c r="K429" s="37" t="s">
        <v>1879</v>
      </c>
      <c r="L429" s="37" t="s">
        <v>1880</v>
      </c>
      <c r="M429" s="37" t="s">
        <v>5</v>
      </c>
      <c r="N429" s="37"/>
      <c r="O429" s="36">
        <f>COUNTIF(Table487[[#This Row],[CMMI Comprehensive Primary Care Plus (CPC+)
Version Date: CY 2021]:[CMS Medicare Hospital Compare
Version Date: January 2021]],"*yes*")</f>
        <v>0</v>
      </c>
      <c r="P429" s="150"/>
      <c r="Q429" s="150"/>
      <c r="R429" s="150"/>
      <c r="S429" s="150"/>
      <c r="T429" s="150"/>
      <c r="U429" s="150"/>
      <c r="V429" s="150"/>
      <c r="W429" s="150"/>
      <c r="X429" s="150"/>
      <c r="Y429" s="150"/>
      <c r="Z429" s="150"/>
      <c r="AA429" s="150"/>
      <c r="AB429" s="150"/>
      <c r="AC429" s="150"/>
      <c r="AD429" s="150"/>
      <c r="AE429" s="150"/>
      <c r="AF429" s="150"/>
      <c r="AG429" s="150"/>
      <c r="AH429" s="150"/>
      <c r="AI429" s="150"/>
      <c r="AJ429" s="150"/>
      <c r="AK429" s="150"/>
    </row>
    <row r="430" spans="1:37" s="26" customFormat="1" ht="76.5" customHeight="1">
      <c r="A430" s="111" t="s">
        <v>1234</v>
      </c>
      <c r="B430" s="45" t="s">
        <v>2415</v>
      </c>
      <c r="C430" s="45" t="s">
        <v>2416</v>
      </c>
      <c r="D430" s="45" t="s">
        <v>2279</v>
      </c>
      <c r="E430" s="137" t="s">
        <v>1944</v>
      </c>
      <c r="F430" s="52" t="s">
        <v>2417</v>
      </c>
      <c r="G430" s="52" t="s">
        <v>3402</v>
      </c>
      <c r="H430" s="132" t="s">
        <v>1790</v>
      </c>
      <c r="I430" s="37" t="s">
        <v>1875</v>
      </c>
      <c r="J430" s="37" t="s">
        <v>1904</v>
      </c>
      <c r="K430" s="37" t="s">
        <v>1873</v>
      </c>
      <c r="L430" s="37" t="s">
        <v>1880</v>
      </c>
      <c r="M430" s="37" t="s">
        <v>5</v>
      </c>
      <c r="N430" s="37"/>
      <c r="O430" s="36">
        <f>COUNTIF(Table487[[#This Row],[CMMI Comprehensive Primary Care Plus (CPC+)
Version Date: CY 2021]:[CMS Medicare Hospital Compare
Version Date: January 2021]],"*yes*")</f>
        <v>2</v>
      </c>
      <c r="P430" s="150"/>
      <c r="Q430" s="150"/>
      <c r="R430" s="150"/>
      <c r="S430" s="150" t="s">
        <v>3966</v>
      </c>
      <c r="T430" s="150"/>
      <c r="U430" s="150"/>
      <c r="V430" s="150"/>
      <c r="W430" s="150" t="s">
        <v>1</v>
      </c>
      <c r="X430" s="150"/>
      <c r="Y430" s="150"/>
      <c r="Z430" s="150"/>
      <c r="AA430" s="150"/>
      <c r="AB430" s="150"/>
      <c r="AC430" s="150"/>
      <c r="AD430" s="150"/>
      <c r="AE430" s="150"/>
      <c r="AF430" s="150"/>
      <c r="AG430" s="150"/>
      <c r="AH430" s="150"/>
      <c r="AI430" s="150"/>
      <c r="AJ430" s="150"/>
      <c r="AK430" s="150"/>
    </row>
    <row r="431" spans="1:37" s="26" customFormat="1" ht="76.5" customHeight="1">
      <c r="A431" s="111" t="s">
        <v>1235</v>
      </c>
      <c r="B431" s="45" t="s">
        <v>3403</v>
      </c>
      <c r="C431" s="45" t="s">
        <v>3404</v>
      </c>
      <c r="D431" s="45" t="s">
        <v>2279</v>
      </c>
      <c r="E431" s="137" t="s">
        <v>1639</v>
      </c>
      <c r="F431" s="52"/>
      <c r="G431" s="52"/>
      <c r="H431" s="132" t="s">
        <v>2396</v>
      </c>
      <c r="I431" s="37" t="s">
        <v>1889</v>
      </c>
      <c r="J431" s="37" t="s">
        <v>1890</v>
      </c>
      <c r="K431" s="37" t="s">
        <v>1892</v>
      </c>
      <c r="L431" s="37" t="s">
        <v>1916</v>
      </c>
      <c r="M431" s="37" t="s">
        <v>5</v>
      </c>
      <c r="N431" s="37" t="s">
        <v>1</v>
      </c>
      <c r="O431" s="36">
        <f>COUNTIF(Table487[[#This Row],[CMMI Comprehensive Primary Care Plus (CPC+)
Version Date: CY 2021]:[CMS Medicare Hospital Compare
Version Date: January 2021]],"*yes*")</f>
        <v>1</v>
      </c>
      <c r="P431" s="150"/>
      <c r="Q431" s="150"/>
      <c r="R431" s="150"/>
      <c r="S431" s="150"/>
      <c r="T431" s="150"/>
      <c r="U431" s="150"/>
      <c r="V431" s="150"/>
      <c r="W431" s="150"/>
      <c r="X431" s="150"/>
      <c r="Y431" s="150"/>
      <c r="Z431" s="150" t="s">
        <v>3967</v>
      </c>
      <c r="AA431" s="150"/>
      <c r="AB431" s="150"/>
      <c r="AC431" s="150"/>
      <c r="AD431" s="150"/>
      <c r="AE431" s="150"/>
      <c r="AF431" s="150"/>
      <c r="AG431" s="150"/>
      <c r="AH431" s="150"/>
      <c r="AI431" s="150"/>
      <c r="AJ431" s="150"/>
      <c r="AK431" s="150"/>
    </row>
    <row r="432" spans="1:37" s="26" customFormat="1" ht="76.5" customHeight="1">
      <c r="A432" s="111" t="s">
        <v>1236</v>
      </c>
      <c r="B432" s="45" t="s">
        <v>3405</v>
      </c>
      <c r="C432" s="45" t="s">
        <v>3406</v>
      </c>
      <c r="D432" s="45" t="s">
        <v>2279</v>
      </c>
      <c r="E432" s="137" t="s">
        <v>1639</v>
      </c>
      <c r="F432" s="52"/>
      <c r="G432" s="52"/>
      <c r="H432" s="132" t="s">
        <v>2449</v>
      </c>
      <c r="I432" s="37" t="s">
        <v>1889</v>
      </c>
      <c r="J432" s="37" t="s">
        <v>1890</v>
      </c>
      <c r="K432" s="37" t="s">
        <v>1892</v>
      </c>
      <c r="L432" s="37" t="s">
        <v>1916</v>
      </c>
      <c r="M432" s="37" t="s">
        <v>5</v>
      </c>
      <c r="N432" s="37" t="s">
        <v>1</v>
      </c>
      <c r="O432" s="36">
        <f>COUNTIF(Table487[[#This Row],[CMMI Comprehensive Primary Care Plus (CPC+)
Version Date: CY 2021]:[CMS Medicare Hospital Compare
Version Date: January 2021]],"*yes*")</f>
        <v>1</v>
      </c>
      <c r="P432" s="150"/>
      <c r="Q432" s="150"/>
      <c r="R432" s="150"/>
      <c r="S432" s="150"/>
      <c r="T432" s="150"/>
      <c r="U432" s="150"/>
      <c r="V432" s="150"/>
      <c r="W432" s="150"/>
      <c r="X432" s="150"/>
      <c r="Y432" s="150"/>
      <c r="Z432" s="150" t="s">
        <v>3968</v>
      </c>
      <c r="AA432" s="150"/>
      <c r="AB432" s="150"/>
      <c r="AC432" s="150"/>
      <c r="AD432" s="150"/>
      <c r="AE432" s="150"/>
      <c r="AF432" s="150"/>
      <c r="AG432" s="150"/>
      <c r="AH432" s="150"/>
      <c r="AI432" s="150"/>
      <c r="AJ432" s="150"/>
      <c r="AK432" s="150"/>
    </row>
    <row r="433" spans="1:37" s="26" customFormat="1" ht="76.5" customHeight="1">
      <c r="A433" s="111" t="s">
        <v>364</v>
      </c>
      <c r="B433" s="45" t="s">
        <v>3407</v>
      </c>
      <c r="C433" s="45" t="s">
        <v>3408</v>
      </c>
      <c r="D433" s="45" t="s">
        <v>2279</v>
      </c>
      <c r="E433" s="137" t="s">
        <v>1639</v>
      </c>
      <c r="F433" s="52"/>
      <c r="G433" s="52"/>
      <c r="H433" s="132" t="s">
        <v>3409</v>
      </c>
      <c r="I433" s="37" t="s">
        <v>1889</v>
      </c>
      <c r="J433" s="37" t="s">
        <v>1890</v>
      </c>
      <c r="K433" s="37" t="s">
        <v>1892</v>
      </c>
      <c r="L433" s="37" t="s">
        <v>1916</v>
      </c>
      <c r="M433" s="37" t="s">
        <v>5</v>
      </c>
      <c r="N433" s="37"/>
      <c r="O433" s="36">
        <f>COUNTIF(Table487[[#This Row],[CMMI Comprehensive Primary Care Plus (CPC+)
Version Date: CY 2021]:[CMS Medicare Hospital Compare
Version Date: January 2021]],"*yes*")</f>
        <v>1</v>
      </c>
      <c r="P433" s="150"/>
      <c r="Q433" s="150"/>
      <c r="R433" s="150"/>
      <c r="S433" s="150"/>
      <c r="T433" s="150"/>
      <c r="U433" s="150"/>
      <c r="V433" s="150"/>
      <c r="W433" s="150"/>
      <c r="X433" s="150"/>
      <c r="Y433" s="150"/>
      <c r="Z433" s="150" t="s">
        <v>3969</v>
      </c>
      <c r="AA433" s="150"/>
      <c r="AB433" s="150"/>
      <c r="AC433" s="150"/>
      <c r="AD433" s="150"/>
      <c r="AE433" s="150"/>
      <c r="AF433" s="150"/>
      <c r="AG433" s="150"/>
      <c r="AH433" s="150"/>
      <c r="AI433" s="150"/>
      <c r="AJ433" s="150"/>
      <c r="AK433" s="150"/>
    </row>
    <row r="434" spans="1:37" s="26" customFormat="1" ht="76.5" customHeight="1">
      <c r="A434" s="111" t="s">
        <v>1237</v>
      </c>
      <c r="B434" s="45" t="s">
        <v>2161</v>
      </c>
      <c r="C434" s="45" t="s">
        <v>2162</v>
      </c>
      <c r="D434" s="45" t="s">
        <v>2279</v>
      </c>
      <c r="E434" s="137" t="s">
        <v>2163</v>
      </c>
      <c r="F434" s="52"/>
      <c r="G434" s="52"/>
      <c r="H434" s="132" t="s">
        <v>2164</v>
      </c>
      <c r="I434" s="37" t="s">
        <v>2297</v>
      </c>
      <c r="J434" s="37" t="s">
        <v>1901</v>
      </c>
      <c r="K434" s="37" t="s">
        <v>1879</v>
      </c>
      <c r="L434" s="37" t="s">
        <v>2252</v>
      </c>
      <c r="M434" s="37" t="s">
        <v>5</v>
      </c>
      <c r="N434" s="37" t="s">
        <v>1</v>
      </c>
      <c r="O434" s="36">
        <f>COUNTIF(Table487[[#This Row],[CMMI Comprehensive Primary Care Plus (CPC+)
Version Date: CY 2021]:[CMS Medicare Hospital Compare
Version Date: January 2021]],"*yes*")</f>
        <v>3</v>
      </c>
      <c r="P434" s="150"/>
      <c r="Q434" s="150" t="s">
        <v>3970</v>
      </c>
      <c r="R434" s="150" t="s">
        <v>3971</v>
      </c>
      <c r="S434" s="150"/>
      <c r="T434" s="150"/>
      <c r="U434" s="150"/>
      <c r="V434" s="150"/>
      <c r="W434" s="150"/>
      <c r="X434" s="150" t="s">
        <v>2319</v>
      </c>
      <c r="Y434" s="150"/>
      <c r="Z434" s="150"/>
      <c r="AA434" s="150"/>
      <c r="AB434" s="150"/>
      <c r="AC434" s="150"/>
      <c r="AD434" s="150"/>
      <c r="AE434" s="150"/>
      <c r="AF434" s="150"/>
      <c r="AG434" s="150"/>
      <c r="AH434" s="150" t="s">
        <v>1</v>
      </c>
      <c r="AI434" s="150"/>
      <c r="AJ434" s="150"/>
      <c r="AK434" s="150"/>
    </row>
    <row r="435" spans="1:37" s="26" customFormat="1" ht="76.5" customHeight="1">
      <c r="A435" s="111" t="s">
        <v>1238</v>
      </c>
      <c r="B435" s="45" t="s">
        <v>2976</v>
      </c>
      <c r="C435" s="45" t="s">
        <v>2977</v>
      </c>
      <c r="D435" s="45" t="s">
        <v>2279</v>
      </c>
      <c r="E435" s="137" t="s">
        <v>2163</v>
      </c>
      <c r="F435" s="52"/>
      <c r="G435" s="52"/>
      <c r="H435" s="132" t="s">
        <v>2978</v>
      </c>
      <c r="I435" s="37" t="s">
        <v>2297</v>
      </c>
      <c r="J435" s="37" t="s">
        <v>1901</v>
      </c>
      <c r="K435" s="37" t="s">
        <v>1879</v>
      </c>
      <c r="L435" s="37" t="s">
        <v>2252</v>
      </c>
      <c r="M435" s="37" t="s">
        <v>5</v>
      </c>
      <c r="N435" s="37" t="s">
        <v>1</v>
      </c>
      <c r="O435" s="36">
        <f>COUNTIF(Table487[[#This Row],[CMMI Comprehensive Primary Care Plus (CPC+)
Version Date: CY 2021]:[CMS Medicare Hospital Compare
Version Date: January 2021]],"*yes*")</f>
        <v>2</v>
      </c>
      <c r="P435" s="150"/>
      <c r="Q435" s="150" t="s">
        <v>3970</v>
      </c>
      <c r="R435" s="150" t="s">
        <v>3971</v>
      </c>
      <c r="S435" s="150"/>
      <c r="T435" s="150"/>
      <c r="U435" s="150"/>
      <c r="V435" s="150"/>
      <c r="W435" s="150"/>
      <c r="X435" s="150"/>
      <c r="Y435" s="150"/>
      <c r="Z435" s="150"/>
      <c r="AA435" s="150"/>
      <c r="AB435" s="150"/>
      <c r="AC435" s="150"/>
      <c r="AD435" s="150"/>
      <c r="AE435" s="150"/>
      <c r="AF435" s="150"/>
      <c r="AG435" s="150"/>
      <c r="AH435" s="150"/>
      <c r="AI435" s="150"/>
      <c r="AJ435" s="150"/>
      <c r="AK435" s="150"/>
    </row>
    <row r="436" spans="1:37" s="26" customFormat="1" ht="76.5" customHeight="1">
      <c r="A436" s="111" t="s">
        <v>1253</v>
      </c>
      <c r="B436" s="45" t="s">
        <v>3410</v>
      </c>
      <c r="C436" s="45" t="s">
        <v>3411</v>
      </c>
      <c r="D436" s="45" t="s">
        <v>2279</v>
      </c>
      <c r="E436" s="137" t="s">
        <v>2163</v>
      </c>
      <c r="F436" s="52"/>
      <c r="G436" s="52"/>
      <c r="H436" s="132" t="s">
        <v>3412</v>
      </c>
      <c r="I436" s="37" t="s">
        <v>2297</v>
      </c>
      <c r="J436" s="37" t="s">
        <v>1901</v>
      </c>
      <c r="K436" s="37" t="s">
        <v>1892</v>
      </c>
      <c r="L436" s="37" t="s">
        <v>2252</v>
      </c>
      <c r="M436" s="37" t="s">
        <v>5</v>
      </c>
      <c r="N436" s="37" t="s">
        <v>1</v>
      </c>
      <c r="O436" s="36">
        <f>COUNTIF(Table487[[#This Row],[CMMI Comprehensive Primary Care Plus (CPC+)
Version Date: CY 2021]:[CMS Medicare Hospital Compare
Version Date: January 2021]],"*yes*")</f>
        <v>3</v>
      </c>
      <c r="P436" s="150"/>
      <c r="Q436" s="150" t="s">
        <v>3970</v>
      </c>
      <c r="R436" s="150" t="s">
        <v>3971</v>
      </c>
      <c r="S436" s="150"/>
      <c r="T436" s="150"/>
      <c r="U436" s="150"/>
      <c r="V436" s="150"/>
      <c r="W436" s="150"/>
      <c r="X436" s="150" t="s">
        <v>2319</v>
      </c>
      <c r="Y436" s="150"/>
      <c r="Z436" s="150"/>
      <c r="AA436" s="150"/>
      <c r="AB436" s="150"/>
      <c r="AC436" s="150"/>
      <c r="AD436" s="150"/>
      <c r="AE436" s="150"/>
      <c r="AF436" s="150"/>
      <c r="AG436" s="150"/>
      <c r="AH436" s="150"/>
      <c r="AI436" s="150"/>
      <c r="AJ436" s="150"/>
      <c r="AK436" s="150"/>
    </row>
    <row r="437" spans="1:37" s="26" customFormat="1" ht="76.5" customHeight="1">
      <c r="A437" s="46" t="s">
        <v>1259</v>
      </c>
      <c r="B437" s="45" t="s">
        <v>2748</v>
      </c>
      <c r="C437" s="45" t="s">
        <v>2749</v>
      </c>
      <c r="D437" s="47" t="s">
        <v>2279</v>
      </c>
      <c r="E437" s="137" t="s">
        <v>574</v>
      </c>
      <c r="F437" s="52"/>
      <c r="G437" s="52"/>
      <c r="H437" s="132" t="s">
        <v>2750</v>
      </c>
      <c r="I437" s="37" t="s">
        <v>1906</v>
      </c>
      <c r="J437" s="37" t="s">
        <v>1890</v>
      </c>
      <c r="K437" s="37" t="s">
        <v>1879</v>
      </c>
      <c r="L437" s="37" t="s">
        <v>1880</v>
      </c>
      <c r="M437" s="37" t="s">
        <v>5</v>
      </c>
      <c r="N437" s="37"/>
      <c r="O437" s="36">
        <f>COUNTIF(Table487[[#This Row],[CMMI Comprehensive Primary Care Plus (CPC+)
Version Date: CY 2021]:[CMS Medicare Hospital Compare
Version Date: January 2021]],"*yes*")</f>
        <v>1</v>
      </c>
      <c r="P437" s="150"/>
      <c r="Q437" s="150"/>
      <c r="R437" s="150"/>
      <c r="S437" s="150"/>
      <c r="T437" s="150"/>
      <c r="U437" s="150"/>
      <c r="V437" s="150"/>
      <c r="W437" s="150"/>
      <c r="X437" s="150"/>
      <c r="Y437" s="150"/>
      <c r="Z437" s="150" t="s">
        <v>1</v>
      </c>
      <c r="AA437" s="150"/>
      <c r="AB437" s="150"/>
      <c r="AC437" s="150"/>
      <c r="AD437" s="150"/>
      <c r="AE437" s="150"/>
      <c r="AF437" s="150"/>
      <c r="AG437" s="150"/>
      <c r="AH437" s="150"/>
      <c r="AI437" s="150"/>
      <c r="AJ437" s="150"/>
      <c r="AK437" s="150"/>
    </row>
    <row r="438" spans="1:37" s="26" customFormat="1" ht="76.5" customHeight="1">
      <c r="A438" s="46" t="s">
        <v>1260</v>
      </c>
      <c r="B438" s="45" t="s">
        <v>1924</v>
      </c>
      <c r="C438" s="45" t="s">
        <v>2678</v>
      </c>
      <c r="D438" s="45" t="s">
        <v>2279</v>
      </c>
      <c r="E438" s="137" t="s">
        <v>149</v>
      </c>
      <c r="F438" s="52"/>
      <c r="G438" s="52"/>
      <c r="H438" s="132" t="s">
        <v>1925</v>
      </c>
      <c r="I438" s="37" t="s">
        <v>1906</v>
      </c>
      <c r="J438" s="37" t="s">
        <v>1890</v>
      </c>
      <c r="K438" s="37" t="s">
        <v>1873</v>
      </c>
      <c r="L438" s="37" t="s">
        <v>1880</v>
      </c>
      <c r="M438" s="37" t="s">
        <v>5</v>
      </c>
      <c r="N438" s="37"/>
      <c r="O438" s="36">
        <f>COUNTIF(Table487[[#This Row],[CMMI Comprehensive Primary Care Plus (CPC+)
Version Date: CY 2021]:[CMS Medicare Hospital Compare
Version Date: January 2021]],"*yes*")</f>
        <v>1</v>
      </c>
      <c r="P438" s="150"/>
      <c r="Q438" s="150"/>
      <c r="R438" s="150" t="s">
        <v>3858</v>
      </c>
      <c r="S438" s="150"/>
      <c r="T438" s="150"/>
      <c r="U438" s="150"/>
      <c r="V438" s="150"/>
      <c r="W438" s="150"/>
      <c r="X438" s="150"/>
      <c r="Y438" s="150"/>
      <c r="Z438" s="150"/>
      <c r="AA438" s="150"/>
      <c r="AB438" s="150"/>
      <c r="AC438" s="150"/>
      <c r="AD438" s="150"/>
      <c r="AE438" s="150"/>
      <c r="AF438" s="150"/>
      <c r="AG438" s="150"/>
      <c r="AH438" s="150"/>
      <c r="AI438" s="150"/>
      <c r="AJ438" s="150"/>
      <c r="AK438" s="150"/>
    </row>
    <row r="439" spans="1:37" s="26" customFormat="1" ht="76.5" customHeight="1">
      <c r="A439" s="46" t="s">
        <v>1261</v>
      </c>
      <c r="B439" s="45" t="s">
        <v>3413</v>
      </c>
      <c r="C439" s="45" t="s">
        <v>2980</v>
      </c>
      <c r="D439" s="45" t="s">
        <v>2279</v>
      </c>
      <c r="E439" s="137" t="s">
        <v>149</v>
      </c>
      <c r="F439" s="52"/>
      <c r="G439" s="52"/>
      <c r="H439" s="132" t="s">
        <v>2981</v>
      </c>
      <c r="I439" s="37" t="s">
        <v>1906</v>
      </c>
      <c r="J439" s="37" t="s">
        <v>1890</v>
      </c>
      <c r="K439" s="37" t="s">
        <v>1873</v>
      </c>
      <c r="L439" s="37" t="s">
        <v>1880</v>
      </c>
      <c r="M439" s="37" t="s">
        <v>5</v>
      </c>
      <c r="N439" s="37"/>
      <c r="O439" s="36">
        <f>COUNTIF(Table487[[#This Row],[CMMI Comprehensive Primary Care Plus (CPC+)
Version Date: CY 2021]:[CMS Medicare Hospital Compare
Version Date: January 2021]],"*yes*")</f>
        <v>0</v>
      </c>
      <c r="P439" s="150"/>
      <c r="Q439" s="150"/>
      <c r="R439" s="150"/>
      <c r="S439" s="150"/>
      <c r="T439" s="150"/>
      <c r="U439" s="150"/>
      <c r="V439" s="150"/>
      <c r="W439" s="150"/>
      <c r="X439" s="150"/>
      <c r="Y439" s="150"/>
      <c r="Z439" s="150"/>
      <c r="AA439" s="150"/>
      <c r="AB439" s="150"/>
      <c r="AC439" s="150"/>
      <c r="AD439" s="150"/>
      <c r="AE439" s="150"/>
      <c r="AF439" s="150"/>
      <c r="AG439" s="150"/>
      <c r="AH439" s="150"/>
      <c r="AI439" s="150"/>
      <c r="AJ439" s="150"/>
      <c r="AK439" s="150"/>
    </row>
    <row r="440" spans="1:37" s="26" customFormat="1" ht="76.5" customHeight="1">
      <c r="A440" s="46" t="s">
        <v>1262</v>
      </c>
      <c r="B440" s="45" t="s">
        <v>3414</v>
      </c>
      <c r="C440" s="45" t="s">
        <v>2983</v>
      </c>
      <c r="D440" s="45" t="s">
        <v>2279</v>
      </c>
      <c r="E440" s="137" t="s">
        <v>149</v>
      </c>
      <c r="F440" s="52"/>
      <c r="G440" s="52"/>
      <c r="H440" s="132" t="s">
        <v>2984</v>
      </c>
      <c r="I440" s="37" t="s">
        <v>1906</v>
      </c>
      <c r="J440" s="37" t="s">
        <v>1890</v>
      </c>
      <c r="K440" s="37" t="s">
        <v>1873</v>
      </c>
      <c r="L440" s="37" t="s">
        <v>1880</v>
      </c>
      <c r="M440" s="37" t="s">
        <v>5</v>
      </c>
      <c r="N440" s="37"/>
      <c r="O440" s="36">
        <f>COUNTIF(Table487[[#This Row],[CMMI Comprehensive Primary Care Plus (CPC+)
Version Date: CY 2021]:[CMS Medicare Hospital Compare
Version Date: January 2021]],"*yes*")</f>
        <v>0</v>
      </c>
      <c r="P440" s="150"/>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row>
    <row r="441" spans="1:37" s="26" customFormat="1" ht="76.5" customHeight="1">
      <c r="A441" s="111" t="s">
        <v>1264</v>
      </c>
      <c r="B441" s="45" t="s">
        <v>2670</v>
      </c>
      <c r="C441" s="45" t="s">
        <v>97</v>
      </c>
      <c r="D441" s="45" t="s">
        <v>97</v>
      </c>
      <c r="E441" s="137" t="s">
        <v>1639</v>
      </c>
      <c r="F441" s="48"/>
      <c r="G441" s="48"/>
      <c r="H441" s="132" t="s">
        <v>1363</v>
      </c>
      <c r="I441" s="37" t="s">
        <v>1889</v>
      </c>
      <c r="J441" s="37" t="s">
        <v>1904</v>
      </c>
      <c r="K441" s="37" t="s">
        <v>1879</v>
      </c>
      <c r="L441" s="37" t="s">
        <v>1885</v>
      </c>
      <c r="M441" s="37" t="s">
        <v>5</v>
      </c>
      <c r="N441" s="37"/>
      <c r="O441" s="36">
        <f>COUNTIF(Table487[[#This Row],[CMMI Comprehensive Primary Care Plus (CPC+)
Version Date: CY 2021]:[CMS Medicare Hospital Compare
Version Date: January 2021]],"*yes*")</f>
        <v>0</v>
      </c>
      <c r="P441" s="150"/>
      <c r="Q441" s="150"/>
      <c r="R441" s="150"/>
      <c r="S441" s="150"/>
      <c r="T441" s="37"/>
      <c r="U441" s="150"/>
      <c r="V441" s="150"/>
      <c r="W441" s="150"/>
      <c r="X441" s="150"/>
      <c r="Y441" s="150"/>
      <c r="Z441" s="150"/>
      <c r="AA441" s="150"/>
      <c r="AB441" s="37"/>
      <c r="AC441" s="150"/>
      <c r="AD441" s="150"/>
      <c r="AE441" s="37"/>
      <c r="AF441" s="150"/>
      <c r="AG441" s="150"/>
      <c r="AH441" s="37"/>
      <c r="AI441" s="150"/>
      <c r="AJ441" s="150" t="s">
        <v>1827</v>
      </c>
      <c r="AK441" s="150"/>
    </row>
    <row r="442" spans="1:37" s="26" customFormat="1" ht="76.5" customHeight="1">
      <c r="A442" s="111" t="s">
        <v>1265</v>
      </c>
      <c r="B442" s="45" t="s">
        <v>994</v>
      </c>
      <c r="C442" s="45" t="s">
        <v>3415</v>
      </c>
      <c r="D442" s="45" t="s">
        <v>2279</v>
      </c>
      <c r="E442" s="137" t="s">
        <v>1944</v>
      </c>
      <c r="F442" s="52" t="s">
        <v>2638</v>
      </c>
      <c r="G442" s="52"/>
      <c r="H442" s="132" t="s">
        <v>995</v>
      </c>
      <c r="I442" s="37" t="s">
        <v>2297</v>
      </c>
      <c r="J442" s="37" t="s">
        <v>1872</v>
      </c>
      <c r="K442" s="37" t="s">
        <v>1873</v>
      </c>
      <c r="L442" s="37" t="s">
        <v>1880</v>
      </c>
      <c r="M442" s="37" t="s">
        <v>1746</v>
      </c>
      <c r="N442" s="37"/>
      <c r="O442" s="36">
        <f>COUNTIF(Table487[[#This Row],[CMMI Comprehensive Primary Care Plus (CPC+)
Version Date: CY 2021]:[CMS Medicare Hospital Compare
Version Date: January 2021]],"*yes*")</f>
        <v>2</v>
      </c>
      <c r="P442" s="150"/>
      <c r="Q442" s="150"/>
      <c r="R442" s="150"/>
      <c r="S442" s="150"/>
      <c r="T442" s="150"/>
      <c r="U442" s="150"/>
      <c r="V442" s="150"/>
      <c r="W442" s="150" t="s">
        <v>1</v>
      </c>
      <c r="X442" s="150" t="s">
        <v>3972</v>
      </c>
      <c r="Y442" s="150"/>
      <c r="Z442" s="150"/>
      <c r="AA442" s="150"/>
      <c r="AB442" s="150"/>
      <c r="AC442" s="150"/>
      <c r="AD442" s="150"/>
      <c r="AE442" s="150"/>
      <c r="AF442" s="150"/>
      <c r="AG442" s="150"/>
      <c r="AH442" s="150"/>
      <c r="AI442" s="150"/>
      <c r="AJ442" s="150"/>
      <c r="AK442" s="150"/>
    </row>
    <row r="443" spans="1:37" s="26" customFormat="1" ht="76.5" customHeight="1">
      <c r="A443" s="179" t="s">
        <v>321</v>
      </c>
      <c r="B443" s="45" t="s">
        <v>3416</v>
      </c>
      <c r="C443" s="45" t="s">
        <v>3417</v>
      </c>
      <c r="D443" s="45"/>
      <c r="E443" s="137" t="s">
        <v>3418</v>
      </c>
      <c r="F443" s="52"/>
      <c r="G443" s="52"/>
      <c r="H443" s="132" t="s">
        <v>3419</v>
      </c>
      <c r="I443" s="37" t="s">
        <v>1875</v>
      </c>
      <c r="J443" s="37" t="s">
        <v>1917</v>
      </c>
      <c r="K443" s="37" t="s">
        <v>1873</v>
      </c>
      <c r="L443" s="37" t="s">
        <v>1874</v>
      </c>
      <c r="M443" s="37" t="s">
        <v>5</v>
      </c>
      <c r="N443" s="37"/>
      <c r="O443" s="36">
        <f>COUNTIF(Table487[[#This Row],[CMMI Comprehensive Primary Care Plus (CPC+)
Version Date: CY 2021]:[CMS Medicare Hospital Compare
Version Date: January 2021]],"*yes*")</f>
        <v>0</v>
      </c>
      <c r="P443" s="150"/>
      <c r="Q443" s="150"/>
      <c r="R443" s="150"/>
      <c r="S443" s="150"/>
      <c r="T443" s="150"/>
      <c r="U443" s="150"/>
      <c r="V443" s="150"/>
      <c r="W443" s="150"/>
      <c r="X443" s="150"/>
      <c r="Y443" s="150"/>
      <c r="Z443" s="150"/>
      <c r="AA443" s="150"/>
      <c r="AB443" s="150"/>
      <c r="AC443" s="150"/>
      <c r="AD443" s="150"/>
      <c r="AE443" s="150"/>
      <c r="AF443" s="150"/>
      <c r="AG443" s="150"/>
      <c r="AH443" s="150"/>
      <c r="AI443" s="150"/>
      <c r="AJ443" s="150"/>
      <c r="AK443" s="150"/>
    </row>
    <row r="444" spans="1:37" s="26" customFormat="1" ht="76.5" customHeight="1">
      <c r="A444" s="111" t="s">
        <v>365</v>
      </c>
      <c r="B444" s="45" t="s">
        <v>3420</v>
      </c>
      <c r="C444" s="45" t="s">
        <v>3421</v>
      </c>
      <c r="D444" s="45" t="s">
        <v>2279</v>
      </c>
      <c r="E444" s="137" t="s">
        <v>3422</v>
      </c>
      <c r="F444" s="52" t="s">
        <v>3423</v>
      </c>
      <c r="G444" s="52"/>
      <c r="H444" s="132" t="s">
        <v>3424</v>
      </c>
      <c r="I444" s="37" t="s">
        <v>1875</v>
      </c>
      <c r="J444" s="37" t="s">
        <v>1876</v>
      </c>
      <c r="K444" s="37" t="s">
        <v>1873</v>
      </c>
      <c r="L444" s="37" t="s">
        <v>1880</v>
      </c>
      <c r="M444" s="37" t="s">
        <v>5</v>
      </c>
      <c r="N444" s="37" t="s">
        <v>1</v>
      </c>
      <c r="O444" s="36">
        <f>COUNTIF(Table487[[#This Row],[CMMI Comprehensive Primary Care Plus (CPC+)
Version Date: CY 2021]:[CMS Medicare Hospital Compare
Version Date: January 2021]],"*yes*")</f>
        <v>1</v>
      </c>
      <c r="P444" s="150"/>
      <c r="Q444" s="150"/>
      <c r="R444" s="150"/>
      <c r="S444" s="150"/>
      <c r="T444" s="150"/>
      <c r="U444" s="150"/>
      <c r="V444" s="150"/>
      <c r="W444" s="150" t="s">
        <v>1</v>
      </c>
      <c r="X444" s="150"/>
      <c r="Y444" s="150"/>
      <c r="Z444" s="150"/>
      <c r="AA444" s="150"/>
      <c r="AB444" s="150"/>
      <c r="AC444" s="150"/>
      <c r="AD444" s="150"/>
      <c r="AE444" s="150"/>
      <c r="AF444" s="150"/>
      <c r="AG444" s="150"/>
      <c r="AH444" s="150"/>
      <c r="AI444" s="150"/>
      <c r="AJ444" s="150"/>
      <c r="AK444" s="150"/>
    </row>
    <row r="445" spans="1:37" s="26" customFormat="1" ht="76.5" customHeight="1">
      <c r="A445" s="111" t="s">
        <v>1266</v>
      </c>
      <c r="B445" s="45" t="s">
        <v>3425</v>
      </c>
      <c r="C445" s="45" t="s">
        <v>3426</v>
      </c>
      <c r="D445" s="45" t="s">
        <v>2279</v>
      </c>
      <c r="E445" s="137" t="s">
        <v>3427</v>
      </c>
      <c r="F445" s="52"/>
      <c r="G445" s="52"/>
      <c r="H445" s="132" t="s">
        <v>3428</v>
      </c>
      <c r="I445" s="37" t="s">
        <v>1889</v>
      </c>
      <c r="J445" s="37" t="s">
        <v>1883</v>
      </c>
      <c r="K445" s="37" t="s">
        <v>1879</v>
      </c>
      <c r="L445" s="37" t="s">
        <v>1880</v>
      </c>
      <c r="M445" s="37" t="s">
        <v>5</v>
      </c>
      <c r="N445" s="37"/>
      <c r="O445" s="36">
        <f>COUNTIF(Table487[[#This Row],[CMMI Comprehensive Primary Care Plus (CPC+)
Version Date: CY 2021]:[CMS Medicare Hospital Compare
Version Date: January 2021]],"*yes*")</f>
        <v>1</v>
      </c>
      <c r="P445" s="150"/>
      <c r="Q445" s="150"/>
      <c r="R445" s="150"/>
      <c r="S445" s="150"/>
      <c r="T445" s="150"/>
      <c r="U445" s="150"/>
      <c r="V445" s="150"/>
      <c r="W445" s="150"/>
      <c r="X445" s="150" t="s">
        <v>2287</v>
      </c>
      <c r="Y445" s="150"/>
      <c r="Z445" s="150"/>
      <c r="AA445" s="150"/>
      <c r="AB445" s="150"/>
      <c r="AC445" s="150"/>
      <c r="AD445" s="150"/>
      <c r="AE445" s="150"/>
      <c r="AF445" s="150"/>
      <c r="AG445" s="150"/>
      <c r="AH445" s="150"/>
      <c r="AI445" s="150"/>
      <c r="AJ445" s="150"/>
      <c r="AK445" s="150" t="s">
        <v>1</v>
      </c>
    </row>
    <row r="446" spans="1:37" s="26" customFormat="1" ht="76.5" customHeight="1">
      <c r="A446" s="111" t="s">
        <v>1267</v>
      </c>
      <c r="B446" s="45" t="s">
        <v>3429</v>
      </c>
      <c r="C446" s="45" t="s">
        <v>3430</v>
      </c>
      <c r="D446" s="111" t="s">
        <v>2279</v>
      </c>
      <c r="E446" s="137" t="s">
        <v>1639</v>
      </c>
      <c r="F446" s="52"/>
      <c r="G446" s="52"/>
      <c r="H446" s="132" t="s">
        <v>3431</v>
      </c>
      <c r="I446" s="37" t="s">
        <v>1928</v>
      </c>
      <c r="J446" s="37" t="s">
        <v>1888</v>
      </c>
      <c r="K446" s="37" t="s">
        <v>1873</v>
      </c>
      <c r="L446" s="37" t="s">
        <v>1880</v>
      </c>
      <c r="M446" s="37" t="s">
        <v>5</v>
      </c>
      <c r="N446" s="37"/>
      <c r="O446" s="36">
        <f>COUNTIF(Table487[[#This Row],[CMMI Comprehensive Primary Care Plus (CPC+)
Version Date: CY 2021]:[CMS Medicare Hospital Compare
Version Date: January 2021]],"*yes*")</f>
        <v>1</v>
      </c>
      <c r="P446" s="150"/>
      <c r="Q446" s="150"/>
      <c r="R446" s="150"/>
      <c r="S446" s="150"/>
      <c r="T446" s="150"/>
      <c r="U446" s="150"/>
      <c r="V446" s="150"/>
      <c r="W446" s="150"/>
      <c r="X446" s="150"/>
      <c r="Y446" s="150"/>
      <c r="Z446" s="150" t="s">
        <v>1</v>
      </c>
      <c r="AA446" s="150"/>
      <c r="AB446" s="150"/>
      <c r="AC446" s="150"/>
      <c r="AD446" s="150"/>
      <c r="AE446" s="150"/>
      <c r="AF446" s="150"/>
      <c r="AG446" s="150"/>
      <c r="AH446" s="150"/>
      <c r="AI446" s="150"/>
      <c r="AJ446" s="150"/>
      <c r="AK446" s="150" t="s">
        <v>1</v>
      </c>
    </row>
    <row r="447" spans="1:37" s="26" customFormat="1" ht="76.5" customHeight="1">
      <c r="A447" s="111" t="s">
        <v>1273</v>
      </c>
      <c r="B447" s="45" t="s">
        <v>3432</v>
      </c>
      <c r="C447" s="45" t="s">
        <v>3433</v>
      </c>
      <c r="D447" s="45" t="s">
        <v>2279</v>
      </c>
      <c r="E447" s="137" t="s">
        <v>149</v>
      </c>
      <c r="F447" s="52"/>
      <c r="G447" s="52"/>
      <c r="H447" s="132" t="s">
        <v>3434</v>
      </c>
      <c r="I447" s="37" t="s">
        <v>1889</v>
      </c>
      <c r="J447" s="37" t="s">
        <v>1890</v>
      </c>
      <c r="K447" s="37" t="s">
        <v>1873</v>
      </c>
      <c r="L447" s="37" t="s">
        <v>1880</v>
      </c>
      <c r="M447" s="37" t="s">
        <v>314</v>
      </c>
      <c r="N447" s="37"/>
      <c r="O447" s="36">
        <f>COUNTIF(Table487[[#This Row],[CMMI Comprehensive Primary Care Plus (CPC+)
Version Date: CY 2021]:[CMS Medicare Hospital Compare
Version Date: January 2021]],"*yes*")</f>
        <v>0</v>
      </c>
      <c r="P447" s="150"/>
      <c r="Q447" s="150"/>
      <c r="R447" s="150"/>
      <c r="S447" s="150"/>
      <c r="T447" s="150"/>
      <c r="U447" s="150"/>
      <c r="V447" s="150"/>
      <c r="W447" s="150"/>
      <c r="X447" s="150"/>
      <c r="Y447" s="150"/>
      <c r="Z447" s="150"/>
      <c r="AA447" s="150" t="s">
        <v>3973</v>
      </c>
      <c r="AB447" s="150"/>
      <c r="AC447" s="150"/>
      <c r="AD447" s="150"/>
      <c r="AE447" s="150"/>
      <c r="AF447" s="150"/>
      <c r="AG447" s="150"/>
      <c r="AH447" s="150"/>
      <c r="AI447" s="150"/>
      <c r="AJ447" s="150"/>
      <c r="AK447" s="150" t="s">
        <v>1</v>
      </c>
    </row>
    <row r="448" spans="1:37" s="26" customFormat="1" ht="76.5" customHeight="1">
      <c r="A448" s="111" t="s">
        <v>1274</v>
      </c>
      <c r="B448" s="45" t="s">
        <v>2233</v>
      </c>
      <c r="C448" s="45" t="s">
        <v>3435</v>
      </c>
      <c r="D448" s="45" t="s">
        <v>2279</v>
      </c>
      <c r="E448" s="137" t="s">
        <v>149</v>
      </c>
      <c r="F448" s="52"/>
      <c r="G448" s="52"/>
      <c r="H448" s="132" t="s">
        <v>3436</v>
      </c>
      <c r="I448" s="37" t="s">
        <v>2212</v>
      </c>
      <c r="J448" s="37" t="s">
        <v>1876</v>
      </c>
      <c r="K448" s="37" t="s">
        <v>1873</v>
      </c>
      <c r="L448" s="37" t="s">
        <v>1880</v>
      </c>
      <c r="M448" s="37" t="s">
        <v>5</v>
      </c>
      <c r="N448" s="37"/>
      <c r="O448" s="36">
        <f>COUNTIF(Table487[[#This Row],[CMMI Comprehensive Primary Care Plus (CPC+)
Version Date: CY 2021]:[CMS Medicare Hospital Compare
Version Date: January 2021]],"*yes*")</f>
        <v>2</v>
      </c>
      <c r="P448" s="150"/>
      <c r="Q448" s="150"/>
      <c r="R448" s="150" t="s">
        <v>3858</v>
      </c>
      <c r="S448" s="150"/>
      <c r="T448" s="150"/>
      <c r="U448" s="150"/>
      <c r="V448" s="150"/>
      <c r="W448" s="150"/>
      <c r="X448" s="150" t="s">
        <v>3890</v>
      </c>
      <c r="Y448" s="150"/>
      <c r="Z448" s="150"/>
      <c r="AA448" s="150"/>
      <c r="AB448" s="150"/>
      <c r="AC448" s="150" t="s">
        <v>1</v>
      </c>
      <c r="AD448" s="150" t="s">
        <v>1</v>
      </c>
      <c r="AE448" s="150"/>
      <c r="AF448" s="150"/>
      <c r="AG448" s="150" t="s">
        <v>3974</v>
      </c>
      <c r="AH448" s="150"/>
      <c r="AI448" s="150"/>
      <c r="AJ448" s="150"/>
      <c r="AK448" s="150"/>
    </row>
    <row r="449" spans="1:37" s="26" customFormat="1" ht="76.5" customHeight="1">
      <c r="A449" s="111" t="s">
        <v>1275</v>
      </c>
      <c r="B449" s="45" t="s">
        <v>3437</v>
      </c>
      <c r="C449" s="45" t="s">
        <v>3438</v>
      </c>
      <c r="D449" s="45" t="s">
        <v>2279</v>
      </c>
      <c r="E449" s="137" t="s">
        <v>1639</v>
      </c>
      <c r="F449" s="52"/>
      <c r="G449" s="52"/>
      <c r="H449" s="132" t="s">
        <v>3439</v>
      </c>
      <c r="I449" s="37" t="s">
        <v>1875</v>
      </c>
      <c r="J449" s="37" t="s">
        <v>1876</v>
      </c>
      <c r="K449" s="37" t="s">
        <v>1873</v>
      </c>
      <c r="L449" s="37" t="s">
        <v>1880</v>
      </c>
      <c r="M449" s="37" t="s">
        <v>5</v>
      </c>
      <c r="N449" s="37"/>
      <c r="O449" s="36">
        <f>COUNTIF(Table487[[#This Row],[CMMI Comprehensive Primary Care Plus (CPC+)
Version Date: CY 2021]:[CMS Medicare Hospital Compare
Version Date: January 2021]],"*yes*")</f>
        <v>2</v>
      </c>
      <c r="P449" s="150"/>
      <c r="Q449" s="150"/>
      <c r="R449" s="150" t="s">
        <v>3858</v>
      </c>
      <c r="S449" s="150"/>
      <c r="T449" s="150" t="s">
        <v>1</v>
      </c>
      <c r="U449" s="150"/>
      <c r="V449" s="150"/>
      <c r="W449" s="150"/>
      <c r="X449" s="150"/>
      <c r="Y449" s="150"/>
      <c r="Z449" s="150"/>
      <c r="AA449" s="150"/>
      <c r="AB449" s="150"/>
      <c r="AC449" s="150"/>
      <c r="AD449" s="150"/>
      <c r="AE449" s="150"/>
      <c r="AF449" s="150"/>
      <c r="AG449" s="150"/>
      <c r="AH449" s="150"/>
      <c r="AI449" s="150"/>
      <c r="AJ449" s="150" t="s">
        <v>1827</v>
      </c>
      <c r="AK449" s="150"/>
    </row>
    <row r="450" spans="1:37" s="26" customFormat="1" ht="76.5" customHeight="1">
      <c r="A450" s="111" t="s">
        <v>1276</v>
      </c>
      <c r="B450" s="45" t="s">
        <v>3440</v>
      </c>
      <c r="C450" s="45" t="s">
        <v>3441</v>
      </c>
      <c r="D450" s="45" t="s">
        <v>2279</v>
      </c>
      <c r="E450" s="137" t="s">
        <v>1639</v>
      </c>
      <c r="F450" s="52" t="s">
        <v>3442</v>
      </c>
      <c r="G450" s="52" t="s">
        <v>3443</v>
      </c>
      <c r="H450" s="132" t="s">
        <v>3444</v>
      </c>
      <c r="I450" s="37" t="s">
        <v>1875</v>
      </c>
      <c r="J450" s="37" t="s">
        <v>1886</v>
      </c>
      <c r="K450" s="37" t="s">
        <v>1873</v>
      </c>
      <c r="L450" s="37" t="s">
        <v>1880</v>
      </c>
      <c r="M450" s="37" t="s">
        <v>314</v>
      </c>
      <c r="N450" s="37"/>
      <c r="O450" s="36">
        <f>COUNTIF(Table487[[#This Row],[CMMI Comprehensive Primary Care Plus (CPC+)
Version Date: CY 2021]:[CMS Medicare Hospital Compare
Version Date: January 2021]],"*yes*")</f>
        <v>3</v>
      </c>
      <c r="P450" s="150"/>
      <c r="Q450" s="150"/>
      <c r="R450" s="150"/>
      <c r="S450" s="150" t="s">
        <v>1</v>
      </c>
      <c r="T450" s="150"/>
      <c r="U450" s="150"/>
      <c r="V450" s="150"/>
      <c r="W450" s="150" t="s">
        <v>1</v>
      </c>
      <c r="X450" s="150" t="s">
        <v>2319</v>
      </c>
      <c r="Y450" s="150"/>
      <c r="Z450" s="150"/>
      <c r="AA450" s="150"/>
      <c r="AB450" s="150"/>
      <c r="AC450" s="150"/>
      <c r="AD450" s="150"/>
      <c r="AE450" s="150"/>
      <c r="AF450" s="150"/>
      <c r="AG450" s="150"/>
      <c r="AH450" s="150"/>
      <c r="AI450" s="150"/>
      <c r="AJ450" s="150"/>
      <c r="AK450" s="150" t="s">
        <v>1</v>
      </c>
    </row>
    <row r="451" spans="1:37" s="26" customFormat="1" ht="76.5" customHeight="1">
      <c r="A451" s="111" t="s">
        <v>1279</v>
      </c>
      <c r="B451" s="45" t="s">
        <v>2387</v>
      </c>
      <c r="C451" s="45" t="s">
        <v>3445</v>
      </c>
      <c r="D451" s="47" t="s">
        <v>2279</v>
      </c>
      <c r="E451" s="137" t="s">
        <v>1960</v>
      </c>
      <c r="F451" s="52"/>
      <c r="G451" s="52"/>
      <c r="H451" s="132" t="s">
        <v>3446</v>
      </c>
      <c r="I451" s="37" t="s">
        <v>1889</v>
      </c>
      <c r="J451" s="37" t="s">
        <v>1893</v>
      </c>
      <c r="K451" s="37" t="s">
        <v>1873</v>
      </c>
      <c r="L451" s="37" t="s">
        <v>2252</v>
      </c>
      <c r="M451" s="37" t="s">
        <v>5</v>
      </c>
      <c r="N451" s="37" t="s">
        <v>1</v>
      </c>
      <c r="O451" s="36">
        <f>COUNTIF(Table487[[#This Row],[CMMI Comprehensive Primary Care Plus (CPC+)
Version Date: CY 2021]:[CMS Medicare Hospital Compare
Version Date: January 2021]],"*yes*")</f>
        <v>2</v>
      </c>
      <c r="P451" s="150"/>
      <c r="Q451" s="150"/>
      <c r="R451" s="150" t="s">
        <v>3858</v>
      </c>
      <c r="S451" s="150"/>
      <c r="T451" s="150" t="s">
        <v>1</v>
      </c>
      <c r="U451" s="150"/>
      <c r="V451" s="150"/>
      <c r="W451" s="150"/>
      <c r="X451" s="150"/>
      <c r="Y451" s="150"/>
      <c r="Z451" s="150"/>
      <c r="AA451" s="150"/>
      <c r="AB451" s="150"/>
      <c r="AC451" s="150"/>
      <c r="AD451" s="150"/>
      <c r="AE451" s="150"/>
      <c r="AF451" s="150"/>
      <c r="AG451" s="150" t="s">
        <v>1827</v>
      </c>
      <c r="AH451" s="150" t="s">
        <v>1</v>
      </c>
      <c r="AI451" s="150"/>
      <c r="AJ451" s="150"/>
      <c r="AK451" s="150"/>
    </row>
    <row r="452" spans="1:37" s="26" customFormat="1" ht="76.5" customHeight="1">
      <c r="A452" s="111" t="s">
        <v>1281</v>
      </c>
      <c r="B452" s="45" t="s">
        <v>1836</v>
      </c>
      <c r="C452" s="45" t="s">
        <v>3447</v>
      </c>
      <c r="D452" s="47" t="s">
        <v>2279</v>
      </c>
      <c r="E452" s="137" t="s">
        <v>1960</v>
      </c>
      <c r="F452" s="52"/>
      <c r="G452" s="52"/>
      <c r="H452" s="132" t="s">
        <v>3448</v>
      </c>
      <c r="I452" s="37" t="s">
        <v>1889</v>
      </c>
      <c r="J452" s="37" t="s">
        <v>1893</v>
      </c>
      <c r="K452" s="37" t="s">
        <v>1873</v>
      </c>
      <c r="L452" s="37" t="s">
        <v>2250</v>
      </c>
      <c r="M452" s="37" t="s">
        <v>5</v>
      </c>
      <c r="N452" s="37" t="s">
        <v>1</v>
      </c>
      <c r="O452" s="36">
        <f>COUNTIF(Table487[[#This Row],[CMMI Comprehensive Primary Care Plus (CPC+)
Version Date: CY 2021]:[CMS Medicare Hospital Compare
Version Date: January 2021]],"*yes*")</f>
        <v>2</v>
      </c>
      <c r="P452" s="150"/>
      <c r="Q452" s="150"/>
      <c r="R452" s="150" t="s">
        <v>3858</v>
      </c>
      <c r="S452" s="150"/>
      <c r="T452" s="150" t="s">
        <v>1</v>
      </c>
      <c r="U452" s="150"/>
      <c r="V452" s="150"/>
      <c r="W452" s="150"/>
      <c r="X452" s="150"/>
      <c r="Y452" s="150"/>
      <c r="Z452" s="150"/>
      <c r="AA452" s="150"/>
      <c r="AB452" s="150"/>
      <c r="AC452" s="150"/>
      <c r="AD452" s="150"/>
      <c r="AE452" s="150"/>
      <c r="AF452" s="150"/>
      <c r="AG452" s="150" t="s">
        <v>1827</v>
      </c>
      <c r="AH452" s="150" t="s">
        <v>1</v>
      </c>
      <c r="AI452" s="150"/>
      <c r="AJ452" s="150"/>
      <c r="AK452" s="150"/>
    </row>
    <row r="453" spans="1:37" s="26" customFormat="1" ht="76.5" customHeight="1">
      <c r="A453" s="111" t="s">
        <v>1282</v>
      </c>
      <c r="B453" s="45" t="s">
        <v>3449</v>
      </c>
      <c r="C453" s="45" t="s">
        <v>3450</v>
      </c>
      <c r="D453" s="47" t="s">
        <v>2279</v>
      </c>
      <c r="E453" s="137" t="s">
        <v>1639</v>
      </c>
      <c r="F453" s="52"/>
      <c r="G453" s="52"/>
      <c r="H453" s="132" t="s">
        <v>3451</v>
      </c>
      <c r="I453" s="37" t="s">
        <v>1889</v>
      </c>
      <c r="J453" s="37" t="s">
        <v>1883</v>
      </c>
      <c r="K453" s="37" t="s">
        <v>1879</v>
      </c>
      <c r="L453" s="37" t="s">
        <v>1880</v>
      </c>
      <c r="M453" s="37" t="s">
        <v>5</v>
      </c>
      <c r="N453" s="37"/>
      <c r="O453" s="36">
        <f>COUNTIF(Table487[[#This Row],[CMMI Comprehensive Primary Care Plus (CPC+)
Version Date: CY 2021]:[CMS Medicare Hospital Compare
Version Date: January 2021]],"*yes*")</f>
        <v>1</v>
      </c>
      <c r="P453" s="150"/>
      <c r="Q453" s="150"/>
      <c r="R453" s="150"/>
      <c r="S453" s="150"/>
      <c r="T453" s="150"/>
      <c r="U453" s="150"/>
      <c r="V453" s="150"/>
      <c r="W453" s="150"/>
      <c r="X453" s="150" t="s">
        <v>2287</v>
      </c>
      <c r="Y453" s="150"/>
      <c r="Z453" s="150"/>
      <c r="AA453" s="150"/>
      <c r="AB453" s="150"/>
      <c r="AC453" s="150"/>
      <c r="AD453" s="150"/>
      <c r="AE453" s="150"/>
      <c r="AF453" s="150"/>
      <c r="AG453" s="150"/>
      <c r="AH453" s="150"/>
      <c r="AI453" s="150"/>
      <c r="AJ453" s="150"/>
      <c r="AK453" s="150" t="s">
        <v>1</v>
      </c>
    </row>
    <row r="454" spans="1:37" s="26" customFormat="1" ht="76.5" customHeight="1">
      <c r="A454" s="111" t="s">
        <v>1283</v>
      </c>
      <c r="B454" s="45" t="s">
        <v>3452</v>
      </c>
      <c r="C454" s="45" t="s">
        <v>3453</v>
      </c>
      <c r="D454" s="47" t="s">
        <v>2279</v>
      </c>
      <c r="E454" s="137" t="s">
        <v>1639</v>
      </c>
      <c r="F454" s="52" t="s">
        <v>3454</v>
      </c>
      <c r="G454" s="52"/>
      <c r="H454" s="132" t="s">
        <v>3455</v>
      </c>
      <c r="I454" s="37" t="s">
        <v>1889</v>
      </c>
      <c r="J454" s="37" t="s">
        <v>1886</v>
      </c>
      <c r="K454" s="37" t="s">
        <v>1879</v>
      </c>
      <c r="L454" s="37" t="s">
        <v>1885</v>
      </c>
      <c r="M454" s="37" t="s">
        <v>1746</v>
      </c>
      <c r="N454" s="37"/>
      <c r="O454" s="36">
        <f>COUNTIF(Table487[[#This Row],[CMMI Comprehensive Primary Care Plus (CPC+)
Version Date: CY 2021]:[CMS Medicare Hospital Compare
Version Date: January 2021]],"*yes*")</f>
        <v>1</v>
      </c>
      <c r="P454" s="150"/>
      <c r="Q454" s="150"/>
      <c r="R454" s="150"/>
      <c r="S454" s="150"/>
      <c r="T454" s="150"/>
      <c r="U454" s="150"/>
      <c r="V454" s="150"/>
      <c r="W454" s="150" t="s">
        <v>1</v>
      </c>
      <c r="X454" s="150"/>
      <c r="Y454" s="150"/>
      <c r="Z454" s="150"/>
      <c r="AA454" s="150"/>
      <c r="AB454" s="150"/>
      <c r="AC454" s="150"/>
      <c r="AD454" s="150"/>
      <c r="AE454" s="150"/>
      <c r="AF454" s="150"/>
      <c r="AG454" s="150"/>
      <c r="AH454" s="150"/>
      <c r="AI454" s="150"/>
      <c r="AJ454" s="150"/>
      <c r="AK454" s="150" t="s">
        <v>1</v>
      </c>
    </row>
    <row r="455" spans="1:37" s="26" customFormat="1" ht="76.5" customHeight="1">
      <c r="A455" s="111" t="s">
        <v>366</v>
      </c>
      <c r="B455" s="45" t="s">
        <v>1268</v>
      </c>
      <c r="C455" s="45" t="s">
        <v>97</v>
      </c>
      <c r="D455" s="45" t="s">
        <v>97</v>
      </c>
      <c r="E455" s="137" t="s">
        <v>1788</v>
      </c>
      <c r="F455" s="52"/>
      <c r="G455" s="52"/>
      <c r="H455" s="132" t="s">
        <v>1767</v>
      </c>
      <c r="I455" s="37" t="s">
        <v>1906</v>
      </c>
      <c r="J455" s="37" t="s">
        <v>1890</v>
      </c>
      <c r="K455" s="37" t="s">
        <v>1879</v>
      </c>
      <c r="L455" s="37" t="s">
        <v>1880</v>
      </c>
      <c r="M455" s="37" t="s">
        <v>5</v>
      </c>
      <c r="N455" s="37"/>
      <c r="O455" s="36">
        <f>COUNTIF(Table487[[#This Row],[CMMI Comprehensive Primary Care Plus (CPC+)
Version Date: CY 2021]:[CMS Medicare Hospital Compare
Version Date: January 2021]],"*yes*")</f>
        <v>0</v>
      </c>
      <c r="P455" s="150"/>
      <c r="Q455" s="150"/>
      <c r="R455" s="150"/>
      <c r="S455" s="150"/>
      <c r="T455" s="150"/>
      <c r="U455" s="150"/>
      <c r="V455" s="150"/>
      <c r="W455" s="150"/>
      <c r="X455" s="150"/>
      <c r="Y455" s="150"/>
      <c r="Z455" s="150"/>
      <c r="AA455" s="150"/>
      <c r="AB455" s="150"/>
      <c r="AC455" s="150"/>
      <c r="AD455" s="150"/>
      <c r="AE455" s="150"/>
      <c r="AF455" s="150"/>
      <c r="AG455" s="150"/>
      <c r="AH455" s="150" t="s">
        <v>1</v>
      </c>
      <c r="AI455" s="150"/>
      <c r="AJ455" s="150"/>
      <c r="AK455" s="150"/>
    </row>
    <row r="456" spans="1:37" s="26" customFormat="1" ht="76.5" customHeight="1">
      <c r="A456" s="111" t="s">
        <v>1284</v>
      </c>
      <c r="B456" s="45" t="s">
        <v>2390</v>
      </c>
      <c r="C456" s="45" t="s">
        <v>97</v>
      </c>
      <c r="D456" s="47" t="s">
        <v>97</v>
      </c>
      <c r="E456" s="137" t="s">
        <v>1639</v>
      </c>
      <c r="F456" s="52"/>
      <c r="G456" s="52"/>
      <c r="H456" s="132" t="s">
        <v>3456</v>
      </c>
      <c r="I456" s="37" t="s">
        <v>1871</v>
      </c>
      <c r="J456" s="37" t="s">
        <v>97</v>
      </c>
      <c r="K456" s="37" t="s">
        <v>1873</v>
      </c>
      <c r="L456" s="37" t="s">
        <v>1880</v>
      </c>
      <c r="M456" s="37" t="s">
        <v>5</v>
      </c>
      <c r="N456" s="37"/>
      <c r="O456" s="36">
        <f>COUNTIF(Table487[[#This Row],[CMMI Comprehensive Primary Care Plus (CPC+)
Version Date: CY 2021]:[CMS Medicare Hospital Compare
Version Date: January 2021]],"*yes*")</f>
        <v>1</v>
      </c>
      <c r="P456" s="150"/>
      <c r="Q456" s="150"/>
      <c r="R456" s="150"/>
      <c r="S456" s="150"/>
      <c r="T456" s="150"/>
      <c r="U456" s="150"/>
      <c r="V456" s="150"/>
      <c r="W456" s="150"/>
      <c r="X456" s="150"/>
      <c r="Y456" s="150"/>
      <c r="Z456" s="150" t="s">
        <v>1</v>
      </c>
      <c r="AA456" s="150"/>
      <c r="AB456" s="150"/>
      <c r="AC456" s="150"/>
      <c r="AD456" s="150"/>
      <c r="AE456" s="150"/>
      <c r="AF456" s="150"/>
      <c r="AG456" s="150"/>
      <c r="AH456" s="150"/>
      <c r="AI456" s="150"/>
      <c r="AJ456" s="150"/>
      <c r="AK456" s="150" t="s">
        <v>1</v>
      </c>
    </row>
    <row r="457" spans="1:37" s="26" customFormat="1" ht="76.5" customHeight="1">
      <c r="A457" s="111" t="s">
        <v>1285</v>
      </c>
      <c r="B457" s="45" t="s">
        <v>3457</v>
      </c>
      <c r="C457" s="45" t="s">
        <v>97</v>
      </c>
      <c r="D457" s="47" t="s">
        <v>97</v>
      </c>
      <c r="E457" s="137" t="s">
        <v>3458</v>
      </c>
      <c r="F457" s="52"/>
      <c r="G457" s="52"/>
      <c r="H457" s="132" t="s">
        <v>1345</v>
      </c>
      <c r="I457" s="37" t="s">
        <v>1929</v>
      </c>
      <c r="J457" s="37" t="s">
        <v>97</v>
      </c>
      <c r="K457" s="37" t="s">
        <v>1873</v>
      </c>
      <c r="L457" s="37" t="s">
        <v>97</v>
      </c>
      <c r="M457" s="37" t="s">
        <v>2011</v>
      </c>
      <c r="N457" s="37"/>
      <c r="O457" s="36">
        <f>COUNTIF(Table487[[#This Row],[CMMI Comprehensive Primary Care Plus (CPC+)
Version Date: CY 2021]:[CMS Medicare Hospital Compare
Version Date: January 2021]],"*yes*")</f>
        <v>0</v>
      </c>
      <c r="P457" s="150"/>
      <c r="Q457" s="150"/>
      <c r="R457" s="150"/>
      <c r="S457" s="150"/>
      <c r="T457" s="150"/>
      <c r="U457" s="150"/>
      <c r="V457" s="150"/>
      <c r="W457" s="150"/>
      <c r="X457" s="150"/>
      <c r="Y457" s="150"/>
      <c r="Z457" s="150"/>
      <c r="AA457" s="150"/>
      <c r="AB457" s="150"/>
      <c r="AC457" s="150"/>
      <c r="AD457" s="150"/>
      <c r="AE457" s="150"/>
      <c r="AF457" s="150"/>
      <c r="AG457" s="150"/>
      <c r="AH457" s="150"/>
      <c r="AI457" s="150"/>
      <c r="AJ457" s="150"/>
      <c r="AK457" s="150"/>
    </row>
    <row r="458" spans="1:37" s="26" customFormat="1" ht="76.5" customHeight="1">
      <c r="A458" s="111" t="s">
        <v>1286</v>
      </c>
      <c r="B458" s="45" t="s">
        <v>3459</v>
      </c>
      <c r="C458" s="45" t="s">
        <v>97</v>
      </c>
      <c r="D458" s="47" t="s">
        <v>97</v>
      </c>
      <c r="E458" s="137" t="s">
        <v>1960</v>
      </c>
      <c r="F458" s="52"/>
      <c r="G458" s="52"/>
      <c r="H458" s="132" t="s">
        <v>3460</v>
      </c>
      <c r="I458" s="37" t="s">
        <v>1889</v>
      </c>
      <c r="J458" s="37" t="s">
        <v>97</v>
      </c>
      <c r="K458" s="37" t="s">
        <v>1873</v>
      </c>
      <c r="L458" s="37" t="s">
        <v>1880</v>
      </c>
      <c r="M458" s="37" t="s">
        <v>5</v>
      </c>
      <c r="N458" s="37"/>
      <c r="O458" s="36">
        <f>COUNTIF(Table487[[#This Row],[CMMI Comprehensive Primary Care Plus (CPC+)
Version Date: CY 2021]:[CMS Medicare Hospital Compare
Version Date: January 2021]],"*yes*")</f>
        <v>1</v>
      </c>
      <c r="P458" s="150" t="s">
        <v>1</v>
      </c>
      <c r="Q458" s="150"/>
      <c r="R458" s="150"/>
      <c r="S458" s="150"/>
      <c r="T458" s="150"/>
      <c r="U458" s="150"/>
      <c r="V458" s="150"/>
      <c r="W458" s="150"/>
      <c r="X458" s="150"/>
      <c r="Y458" s="150"/>
      <c r="Z458" s="150"/>
      <c r="AA458" s="150"/>
      <c r="AB458" s="150"/>
      <c r="AC458" s="150"/>
      <c r="AD458" s="150"/>
      <c r="AE458" s="150"/>
      <c r="AF458" s="150"/>
      <c r="AG458" s="150"/>
      <c r="AH458" s="150"/>
      <c r="AI458" s="150"/>
      <c r="AJ458" s="150"/>
      <c r="AK458" s="150"/>
    </row>
    <row r="459" spans="1:37" s="26" customFormat="1" ht="76.5" customHeight="1">
      <c r="A459" s="111" t="s">
        <v>1287</v>
      </c>
      <c r="B459" s="45" t="s">
        <v>1061</v>
      </c>
      <c r="C459" s="45" t="s">
        <v>97</v>
      </c>
      <c r="D459" s="45" t="s">
        <v>97</v>
      </c>
      <c r="E459" s="137" t="s">
        <v>1639</v>
      </c>
      <c r="F459" s="52"/>
      <c r="G459" s="52"/>
      <c r="H459" s="132" t="s">
        <v>2051</v>
      </c>
      <c r="I459" s="37" t="s">
        <v>97</v>
      </c>
      <c r="J459" s="37" t="s">
        <v>1890</v>
      </c>
      <c r="K459" s="37" t="s">
        <v>1873</v>
      </c>
      <c r="L459" s="37" t="s">
        <v>1880</v>
      </c>
      <c r="M459" s="37" t="s">
        <v>5</v>
      </c>
      <c r="N459" s="37"/>
      <c r="O459" s="36">
        <f>COUNTIF(Table487[[#This Row],[CMMI Comprehensive Primary Care Plus (CPC+)
Version Date: CY 2021]:[CMS Medicare Hospital Compare
Version Date: January 2021]],"*yes*")</f>
        <v>0</v>
      </c>
      <c r="P459" s="150"/>
      <c r="Q459" s="150"/>
      <c r="R459" s="150"/>
      <c r="S459" s="150"/>
      <c r="T459" s="150"/>
      <c r="U459" s="150"/>
      <c r="V459" s="150"/>
      <c r="W459" s="150"/>
      <c r="X459" s="150"/>
      <c r="Y459" s="150"/>
      <c r="Z459" s="150"/>
      <c r="AA459" s="150"/>
      <c r="AB459" s="150"/>
      <c r="AC459" s="150"/>
      <c r="AD459" s="150"/>
      <c r="AE459" s="150"/>
      <c r="AF459" s="150"/>
      <c r="AG459" s="150"/>
      <c r="AH459" s="150"/>
      <c r="AI459" s="150"/>
      <c r="AJ459" s="150"/>
      <c r="AK459" s="150"/>
    </row>
    <row r="460" spans="1:37" s="26" customFormat="1" ht="76.5" customHeight="1">
      <c r="A460" s="111" t="s">
        <v>1294</v>
      </c>
      <c r="B460" s="45" t="s">
        <v>839</v>
      </c>
      <c r="C460" s="45" t="s">
        <v>97</v>
      </c>
      <c r="D460" s="45" t="s">
        <v>97</v>
      </c>
      <c r="E460" s="137" t="s">
        <v>1960</v>
      </c>
      <c r="F460" s="52"/>
      <c r="G460" s="52"/>
      <c r="H460" s="132" t="s">
        <v>2399</v>
      </c>
      <c r="I460" s="37" t="s">
        <v>1928</v>
      </c>
      <c r="J460" s="37" t="s">
        <v>1888</v>
      </c>
      <c r="K460" s="37" t="s">
        <v>1873</v>
      </c>
      <c r="L460" s="37" t="s">
        <v>1880</v>
      </c>
      <c r="M460" s="37" t="s">
        <v>5</v>
      </c>
      <c r="N460" s="37" t="s">
        <v>1</v>
      </c>
      <c r="O460" s="36">
        <f>COUNTIF(Table487[[#This Row],[CMMI Comprehensive Primary Care Plus (CPC+)
Version Date: CY 2021]:[CMS Medicare Hospital Compare
Version Date: January 2021]],"*yes*")</f>
        <v>1</v>
      </c>
      <c r="P460" s="150"/>
      <c r="Q460" s="150"/>
      <c r="R460" s="150" t="s">
        <v>3858</v>
      </c>
      <c r="S460" s="150"/>
      <c r="T460" s="150"/>
      <c r="U460" s="150"/>
      <c r="V460" s="150"/>
      <c r="W460" s="150"/>
      <c r="X460" s="150"/>
      <c r="Y460" s="150"/>
      <c r="Z460" s="150"/>
      <c r="AA460" s="150"/>
      <c r="AB460" s="150"/>
      <c r="AC460" s="150"/>
      <c r="AD460" s="150"/>
      <c r="AE460" s="150"/>
      <c r="AF460" s="150"/>
      <c r="AG460" s="150"/>
      <c r="AH460" s="150"/>
      <c r="AI460" s="150"/>
      <c r="AJ460" s="150"/>
      <c r="AK460" s="150"/>
    </row>
    <row r="461" spans="1:37" s="26" customFormat="1" ht="76.5" customHeight="1">
      <c r="A461" s="111" t="s">
        <v>1295</v>
      </c>
      <c r="B461" s="45" t="s">
        <v>3461</v>
      </c>
      <c r="C461" s="45" t="s">
        <v>97</v>
      </c>
      <c r="D461" s="45" t="s">
        <v>97</v>
      </c>
      <c r="E461" s="137" t="s">
        <v>1639</v>
      </c>
      <c r="F461" s="52"/>
      <c r="G461" s="52"/>
      <c r="H461" s="132" t="s">
        <v>3462</v>
      </c>
      <c r="I461" s="37" t="s">
        <v>1889</v>
      </c>
      <c r="J461" s="37" t="s">
        <v>97</v>
      </c>
      <c r="K461" s="37" t="s">
        <v>1900</v>
      </c>
      <c r="L461" s="37" t="s">
        <v>1880</v>
      </c>
      <c r="M461" s="37" t="s">
        <v>5</v>
      </c>
      <c r="N461" s="37"/>
      <c r="O461" s="36">
        <f>COUNTIF(Table487[[#This Row],[CMMI Comprehensive Primary Care Plus (CPC+)
Version Date: CY 2021]:[CMS Medicare Hospital Compare
Version Date: January 2021]],"*yes*")</f>
        <v>1</v>
      </c>
      <c r="P461" s="150"/>
      <c r="Q461" s="150"/>
      <c r="R461" s="150"/>
      <c r="S461" s="150"/>
      <c r="T461" s="150" t="s">
        <v>1</v>
      </c>
      <c r="U461" s="150"/>
      <c r="V461" s="150"/>
      <c r="W461" s="150"/>
      <c r="X461" s="150"/>
      <c r="Y461" s="150"/>
      <c r="Z461" s="150"/>
      <c r="AA461" s="150"/>
      <c r="AB461" s="150"/>
      <c r="AC461" s="150"/>
      <c r="AD461" s="150"/>
      <c r="AE461" s="150"/>
      <c r="AF461" s="150"/>
      <c r="AG461" s="150"/>
      <c r="AH461" s="150"/>
      <c r="AI461" s="150"/>
      <c r="AJ461" s="150"/>
      <c r="AK461" s="150"/>
    </row>
    <row r="462" spans="1:37" s="26" customFormat="1" ht="76.5" customHeight="1">
      <c r="A462" s="111" t="s">
        <v>1312</v>
      </c>
      <c r="B462" s="45" t="s">
        <v>2400</v>
      </c>
      <c r="C462" s="45" t="s">
        <v>97</v>
      </c>
      <c r="D462" s="47" t="s">
        <v>97</v>
      </c>
      <c r="E462" s="137" t="s">
        <v>1960</v>
      </c>
      <c r="F462" s="52"/>
      <c r="G462" s="52"/>
      <c r="H462" s="132" t="s">
        <v>1464</v>
      </c>
      <c r="I462" s="37" t="s">
        <v>2297</v>
      </c>
      <c r="J462" s="37" t="s">
        <v>97</v>
      </c>
      <c r="K462" s="37" t="s">
        <v>1873</v>
      </c>
      <c r="L462" s="37" t="s">
        <v>2251</v>
      </c>
      <c r="M462" s="37" t="s">
        <v>1746</v>
      </c>
      <c r="N462" s="37"/>
      <c r="O462" s="36">
        <f>COUNTIF(Table487[[#This Row],[CMMI Comprehensive Primary Care Plus (CPC+)
Version Date: CY 2021]:[CMS Medicare Hospital Compare
Version Date: January 2021]],"*yes*")</f>
        <v>0</v>
      </c>
      <c r="P462" s="150"/>
      <c r="Q462" s="150"/>
      <c r="R462" s="150"/>
      <c r="S462" s="150"/>
      <c r="T462" s="150"/>
      <c r="U462" s="150"/>
      <c r="V462" s="150"/>
      <c r="W462" s="150"/>
      <c r="X462" s="150"/>
      <c r="Y462" s="150"/>
      <c r="Z462" s="150"/>
      <c r="AA462" s="150"/>
      <c r="AB462" s="150"/>
      <c r="AC462" s="150"/>
      <c r="AD462" s="150"/>
      <c r="AE462" s="150" t="s">
        <v>1</v>
      </c>
      <c r="AF462" s="150"/>
      <c r="AG462" s="150"/>
      <c r="AH462" s="150"/>
      <c r="AI462" s="150"/>
      <c r="AJ462" s="150"/>
      <c r="AK462" s="150"/>
    </row>
    <row r="463" spans="1:37" s="26" customFormat="1" ht="76.5" customHeight="1">
      <c r="A463" s="111" t="s">
        <v>1320</v>
      </c>
      <c r="B463" s="45" t="s">
        <v>2690</v>
      </c>
      <c r="C463" s="45" t="s">
        <v>97</v>
      </c>
      <c r="D463" s="45" t="s">
        <v>97</v>
      </c>
      <c r="E463" s="137" t="s">
        <v>1964</v>
      </c>
      <c r="F463" s="48"/>
      <c r="G463" s="48"/>
      <c r="H463" s="132" t="s">
        <v>3463</v>
      </c>
      <c r="I463" s="37" t="s">
        <v>1905</v>
      </c>
      <c r="J463" s="37" t="s">
        <v>1890</v>
      </c>
      <c r="K463" s="37" t="s">
        <v>1892</v>
      </c>
      <c r="L463" s="37" t="s">
        <v>1916</v>
      </c>
      <c r="M463" s="37" t="s">
        <v>314</v>
      </c>
      <c r="N463" s="37"/>
      <c r="O463" s="36">
        <f>COUNTIF(Table487[[#This Row],[CMMI Comprehensive Primary Care Plus (CPC+)
Version Date: CY 2021]:[CMS Medicare Hospital Compare
Version Date: January 2021]],"*yes*")</f>
        <v>1</v>
      </c>
      <c r="P463" s="150"/>
      <c r="Q463" s="150"/>
      <c r="R463" s="150"/>
      <c r="S463" s="150"/>
      <c r="T463" s="37"/>
      <c r="U463" s="150"/>
      <c r="V463" s="150"/>
      <c r="W463" s="150"/>
      <c r="X463" s="150"/>
      <c r="Y463" s="150"/>
      <c r="Z463" s="150" t="s">
        <v>3975</v>
      </c>
      <c r="AA463" s="150"/>
      <c r="AB463" s="37"/>
      <c r="AC463" s="150"/>
      <c r="AD463" s="150"/>
      <c r="AE463" s="37"/>
      <c r="AF463" s="150"/>
      <c r="AG463" s="150"/>
      <c r="AH463" s="37"/>
      <c r="AI463" s="150"/>
      <c r="AJ463" s="150"/>
      <c r="AK463" s="150"/>
    </row>
    <row r="464" spans="1:37" s="26" customFormat="1" ht="76.5" customHeight="1">
      <c r="A464" s="111" t="s">
        <v>1325</v>
      </c>
      <c r="B464" s="45" t="s">
        <v>1841</v>
      </c>
      <c r="C464" s="45" t="s">
        <v>97</v>
      </c>
      <c r="D464" s="45" t="s">
        <v>97</v>
      </c>
      <c r="E464" s="137" t="s">
        <v>1960</v>
      </c>
      <c r="F464" s="52"/>
      <c r="G464" s="52"/>
      <c r="H464" s="132" t="s">
        <v>2402</v>
      </c>
      <c r="I464" s="37" t="s">
        <v>2297</v>
      </c>
      <c r="J464" s="37" t="s">
        <v>1881</v>
      </c>
      <c r="K464" s="37" t="s">
        <v>1873</v>
      </c>
      <c r="L464" s="37" t="s">
        <v>1880</v>
      </c>
      <c r="M464" s="37" t="s">
        <v>1746</v>
      </c>
      <c r="N464" s="37"/>
      <c r="O464" s="36">
        <f>COUNTIF(Table487[[#This Row],[CMMI Comprehensive Primary Care Plus (CPC+)
Version Date: CY 2021]:[CMS Medicare Hospital Compare
Version Date: January 2021]],"*yes*")</f>
        <v>1</v>
      </c>
      <c r="P464" s="150"/>
      <c r="Q464" s="150"/>
      <c r="R464" s="150"/>
      <c r="S464" s="150"/>
      <c r="T464" s="150" t="s">
        <v>1</v>
      </c>
      <c r="U464" s="150"/>
      <c r="V464" s="150"/>
      <c r="W464" s="150"/>
      <c r="X464" s="150"/>
      <c r="Y464" s="150"/>
      <c r="Z464" s="150"/>
      <c r="AA464" s="150"/>
      <c r="AB464" s="150"/>
      <c r="AC464" s="150"/>
      <c r="AD464" s="150"/>
      <c r="AE464" s="150"/>
      <c r="AF464" s="150"/>
      <c r="AG464" s="150"/>
      <c r="AH464" s="150"/>
      <c r="AI464" s="150"/>
      <c r="AJ464" s="150"/>
      <c r="AK464" s="150"/>
    </row>
    <row r="465" spans="1:37" s="26" customFormat="1" ht="76.5" customHeight="1">
      <c r="A465" s="111" t="s">
        <v>1324</v>
      </c>
      <c r="B465" s="45" t="s">
        <v>3464</v>
      </c>
      <c r="C465" s="45" t="s">
        <v>97</v>
      </c>
      <c r="D465" s="47" t="s">
        <v>97</v>
      </c>
      <c r="E465" s="137" t="s">
        <v>1960</v>
      </c>
      <c r="F465" s="52"/>
      <c r="G465" s="52"/>
      <c r="H465" s="132" t="s">
        <v>3465</v>
      </c>
      <c r="I465" s="37" t="s">
        <v>2297</v>
      </c>
      <c r="J465" s="37" t="s">
        <v>97</v>
      </c>
      <c r="K465" s="37" t="s">
        <v>1873</v>
      </c>
      <c r="L465" s="37" t="s">
        <v>1880</v>
      </c>
      <c r="M465" s="37" t="s">
        <v>314</v>
      </c>
      <c r="N465" s="37"/>
      <c r="O465" s="36">
        <f>COUNTIF(Table487[[#This Row],[CMMI Comprehensive Primary Care Plus (CPC+)
Version Date: CY 2021]:[CMS Medicare Hospital Compare
Version Date: January 2021]],"*yes*")</f>
        <v>0</v>
      </c>
      <c r="P465" s="150"/>
      <c r="Q465" s="150"/>
      <c r="R465" s="150"/>
      <c r="S465" s="150"/>
      <c r="T465" s="150"/>
      <c r="U465" s="150"/>
      <c r="V465" s="150"/>
      <c r="W465" s="150"/>
      <c r="X465" s="150"/>
      <c r="Y465" s="150"/>
      <c r="Z465" s="150"/>
      <c r="AA465" s="150"/>
      <c r="AB465" s="150"/>
      <c r="AC465" s="150"/>
      <c r="AD465" s="150"/>
      <c r="AE465" s="150"/>
      <c r="AF465" s="150"/>
      <c r="AG465" s="150"/>
      <c r="AH465" s="150"/>
      <c r="AI465" s="150"/>
      <c r="AJ465" s="150"/>
      <c r="AK465" s="150"/>
    </row>
    <row r="466" spans="1:37" s="26" customFormat="1" ht="76.5" customHeight="1">
      <c r="A466" s="111" t="s">
        <v>367</v>
      </c>
      <c r="B466" s="45" t="s">
        <v>851</v>
      </c>
      <c r="C466" s="45" t="s">
        <v>97</v>
      </c>
      <c r="D466" s="45" t="s">
        <v>97</v>
      </c>
      <c r="E466" s="137" t="s">
        <v>1657</v>
      </c>
      <c r="F466" s="52" t="s">
        <v>2475</v>
      </c>
      <c r="G466" s="52"/>
      <c r="H466" s="132" t="s">
        <v>852</v>
      </c>
      <c r="I466" s="37" t="s">
        <v>1875</v>
      </c>
      <c r="J466" s="37" t="s">
        <v>1894</v>
      </c>
      <c r="K466" s="37" t="s">
        <v>1873</v>
      </c>
      <c r="L466" s="37" t="s">
        <v>1880</v>
      </c>
      <c r="M466" s="37" t="s">
        <v>1746</v>
      </c>
      <c r="N466" s="37" t="s">
        <v>1</v>
      </c>
      <c r="O466" s="36">
        <f>COUNTIF(Table487[[#This Row],[CMMI Comprehensive Primary Care Plus (CPC+)
Version Date: CY 2021]:[CMS Medicare Hospital Compare
Version Date: January 2021]],"*yes*")</f>
        <v>0</v>
      </c>
      <c r="P466" s="150"/>
      <c r="Q466" s="150"/>
      <c r="R466" s="150"/>
      <c r="S466" s="150"/>
      <c r="T466" s="150"/>
      <c r="U466" s="150"/>
      <c r="V466" s="150"/>
      <c r="W466" s="150"/>
      <c r="X466" s="150"/>
      <c r="Y466" s="150"/>
      <c r="Z466" s="150"/>
      <c r="AA466" s="150"/>
      <c r="AB466" s="150"/>
      <c r="AC466" s="150"/>
      <c r="AD466" s="150"/>
      <c r="AE466" s="150"/>
      <c r="AF466" s="150"/>
      <c r="AG466" s="150"/>
      <c r="AH466" s="150"/>
      <c r="AI466" s="150"/>
      <c r="AJ466" s="150"/>
      <c r="AK466" s="150"/>
    </row>
    <row r="467" spans="1:37" s="26" customFormat="1" ht="76.5" customHeight="1">
      <c r="A467" s="111" t="s">
        <v>1327</v>
      </c>
      <c r="B467" s="45" t="s">
        <v>935</v>
      </c>
      <c r="C467" s="45" t="s">
        <v>97</v>
      </c>
      <c r="D467" s="47" t="s">
        <v>97</v>
      </c>
      <c r="E467" s="137" t="s">
        <v>1657</v>
      </c>
      <c r="F467" s="52" t="s">
        <v>2575</v>
      </c>
      <c r="G467" s="52"/>
      <c r="H467" s="132" t="s">
        <v>936</v>
      </c>
      <c r="I467" s="37" t="s">
        <v>1875</v>
      </c>
      <c r="J467" s="37" t="s">
        <v>1894</v>
      </c>
      <c r="K467" s="37" t="s">
        <v>1873</v>
      </c>
      <c r="L467" s="37" t="s">
        <v>1880</v>
      </c>
      <c r="M467" s="37" t="s">
        <v>5</v>
      </c>
      <c r="N467" s="37" t="s">
        <v>1</v>
      </c>
      <c r="O467" s="36">
        <f>COUNTIF(Table487[[#This Row],[CMMI Comprehensive Primary Care Plus (CPC+)
Version Date: CY 2021]:[CMS Medicare Hospital Compare
Version Date: January 2021]],"*yes*")</f>
        <v>0</v>
      </c>
      <c r="P467" s="150"/>
      <c r="Q467" s="150"/>
      <c r="R467" s="150"/>
      <c r="S467" s="150"/>
      <c r="T467" s="150"/>
      <c r="U467" s="150"/>
      <c r="V467" s="150"/>
      <c r="W467" s="150"/>
      <c r="X467" s="150"/>
      <c r="Y467" s="150"/>
      <c r="Z467" s="150"/>
      <c r="AA467" s="150"/>
      <c r="AB467" s="150"/>
      <c r="AC467" s="150"/>
      <c r="AD467" s="150"/>
      <c r="AE467" s="150"/>
      <c r="AF467" s="150"/>
      <c r="AG467" s="150"/>
      <c r="AH467" s="150"/>
      <c r="AI467" s="150"/>
      <c r="AJ467" s="150"/>
      <c r="AK467" s="150"/>
    </row>
    <row r="468" spans="1:37" s="26" customFormat="1" ht="76.5" customHeight="1">
      <c r="A468" s="111" t="s">
        <v>1328</v>
      </c>
      <c r="B468" s="45" t="s">
        <v>937</v>
      </c>
      <c r="C468" s="45" t="s">
        <v>97</v>
      </c>
      <c r="D468" s="47" t="s">
        <v>97</v>
      </c>
      <c r="E468" s="137" t="s">
        <v>1657</v>
      </c>
      <c r="F468" s="52" t="s">
        <v>2576</v>
      </c>
      <c r="G468" s="52"/>
      <c r="H468" s="132" t="s">
        <v>938</v>
      </c>
      <c r="I468" s="37" t="s">
        <v>1875</v>
      </c>
      <c r="J468" s="37" t="s">
        <v>1894</v>
      </c>
      <c r="K468" s="37" t="s">
        <v>1873</v>
      </c>
      <c r="L468" s="37" t="s">
        <v>1880</v>
      </c>
      <c r="M468" s="37" t="s">
        <v>1746</v>
      </c>
      <c r="N468" s="37" t="s">
        <v>1</v>
      </c>
      <c r="O468" s="36">
        <f>COUNTIF(Table487[[#This Row],[CMMI Comprehensive Primary Care Plus (CPC+)
Version Date: CY 2021]:[CMS Medicare Hospital Compare
Version Date: January 2021]],"*yes*")</f>
        <v>0</v>
      </c>
      <c r="P468" s="150"/>
      <c r="Q468" s="150"/>
      <c r="R468" s="150"/>
      <c r="S468" s="150"/>
      <c r="T468" s="150"/>
      <c r="U468" s="150"/>
      <c r="V468" s="150"/>
      <c r="W468" s="150"/>
      <c r="X468" s="150"/>
      <c r="Y468" s="150"/>
      <c r="Z468" s="150"/>
      <c r="AA468" s="150"/>
      <c r="AB468" s="150"/>
      <c r="AC468" s="150"/>
      <c r="AD468" s="150"/>
      <c r="AE468" s="150"/>
      <c r="AF468" s="150"/>
      <c r="AG468" s="150"/>
      <c r="AH468" s="150"/>
      <c r="AI468" s="150"/>
      <c r="AJ468" s="150"/>
      <c r="AK468" s="150"/>
    </row>
    <row r="469" spans="1:37" s="26" customFormat="1" ht="76.5" customHeight="1">
      <c r="A469" s="111" t="s">
        <v>1329</v>
      </c>
      <c r="B469" s="45" t="s">
        <v>1655</v>
      </c>
      <c r="C469" s="45" t="s">
        <v>97</v>
      </c>
      <c r="D469" s="47" t="s">
        <v>97</v>
      </c>
      <c r="E469" s="137" t="s">
        <v>1657</v>
      </c>
      <c r="F469" s="52" t="s">
        <v>2712</v>
      </c>
      <c r="G469" s="52"/>
      <c r="H469" s="132" t="s">
        <v>1656</v>
      </c>
      <c r="I469" s="37" t="s">
        <v>1875</v>
      </c>
      <c r="J469" s="37" t="s">
        <v>1894</v>
      </c>
      <c r="K469" s="37" t="s">
        <v>1873</v>
      </c>
      <c r="L469" s="37" t="s">
        <v>1880</v>
      </c>
      <c r="M469" s="37" t="s">
        <v>314</v>
      </c>
      <c r="N469" s="37"/>
      <c r="O469" s="36">
        <f>COUNTIF(Table487[[#This Row],[CMMI Comprehensive Primary Care Plus (CPC+)
Version Date: CY 2021]:[CMS Medicare Hospital Compare
Version Date: January 2021]],"*yes*")</f>
        <v>0</v>
      </c>
      <c r="P469" s="150"/>
      <c r="Q469" s="150"/>
      <c r="R469" s="150"/>
      <c r="S469" s="150"/>
      <c r="T469" s="150"/>
      <c r="U469" s="150"/>
      <c r="V469" s="150"/>
      <c r="W469" s="150"/>
      <c r="X469" s="150"/>
      <c r="Y469" s="150"/>
      <c r="Z469" s="150"/>
      <c r="AA469" s="150"/>
      <c r="AB469" s="150"/>
      <c r="AC469" s="150"/>
      <c r="AD469" s="150"/>
      <c r="AE469" s="150"/>
      <c r="AF469" s="150"/>
      <c r="AG469" s="150"/>
      <c r="AH469" s="150"/>
      <c r="AI469" s="150"/>
      <c r="AJ469" s="150"/>
      <c r="AK469" s="150"/>
    </row>
    <row r="470" spans="1:37" s="26" customFormat="1" ht="76.5" customHeight="1">
      <c r="A470" s="111" t="s">
        <v>1330</v>
      </c>
      <c r="B470" s="45" t="s">
        <v>934</v>
      </c>
      <c r="C470" s="45" t="s">
        <v>97</v>
      </c>
      <c r="D470" s="47" t="s">
        <v>97</v>
      </c>
      <c r="E470" s="137" t="s">
        <v>1950</v>
      </c>
      <c r="F470" s="52" t="s">
        <v>2571</v>
      </c>
      <c r="G470" s="52"/>
      <c r="H470" s="132" t="s">
        <v>1799</v>
      </c>
      <c r="I470" s="37" t="s">
        <v>2212</v>
      </c>
      <c r="J470" s="37" t="s">
        <v>1888</v>
      </c>
      <c r="K470" s="37" t="s">
        <v>1873</v>
      </c>
      <c r="L470" s="37" t="s">
        <v>1880</v>
      </c>
      <c r="M470" s="37" t="s">
        <v>1746</v>
      </c>
      <c r="N470" s="37"/>
      <c r="O470" s="36">
        <f>COUNTIF(Table487[[#This Row],[CMMI Comprehensive Primary Care Plus (CPC+)
Version Date: CY 2021]:[CMS Medicare Hospital Compare
Version Date: January 2021]],"*yes*")</f>
        <v>0</v>
      </c>
      <c r="P470" s="150"/>
      <c r="Q470" s="150"/>
      <c r="R470" s="150"/>
      <c r="S470" s="150"/>
      <c r="T470" s="150"/>
      <c r="U470" s="150"/>
      <c r="V470" s="150"/>
      <c r="W470" s="150"/>
      <c r="X470" s="150"/>
      <c r="Y470" s="150"/>
      <c r="Z470" s="150"/>
      <c r="AA470" s="150"/>
      <c r="AB470" s="150"/>
      <c r="AC470" s="150"/>
      <c r="AD470" s="150"/>
      <c r="AE470" s="150"/>
      <c r="AF470" s="150"/>
      <c r="AG470" s="150"/>
      <c r="AH470" s="150"/>
      <c r="AI470" s="150"/>
      <c r="AJ470" s="150"/>
      <c r="AK470" s="150"/>
    </row>
    <row r="471" spans="1:37" s="26" customFormat="1" ht="76.5" customHeight="1">
      <c r="A471" s="111" t="s">
        <v>1338</v>
      </c>
      <c r="B471" s="45" t="s">
        <v>3045</v>
      </c>
      <c r="C471" s="45" t="s">
        <v>97</v>
      </c>
      <c r="D471" s="45" t="s">
        <v>97</v>
      </c>
      <c r="E471" s="137" t="s">
        <v>1945</v>
      </c>
      <c r="F471" s="52"/>
      <c r="G471" s="52"/>
      <c r="H471" s="132" t="s">
        <v>3046</v>
      </c>
      <c r="I471" s="37" t="s">
        <v>1906</v>
      </c>
      <c r="J471" s="37" t="s">
        <v>1881</v>
      </c>
      <c r="K471" s="37" t="s">
        <v>1879</v>
      </c>
      <c r="L471" s="37" t="s">
        <v>1880</v>
      </c>
      <c r="M471" s="37" t="s">
        <v>6</v>
      </c>
      <c r="N471" s="37"/>
      <c r="O471" s="36">
        <f>COUNTIF(Table487[[#This Row],[CMMI Comprehensive Primary Care Plus (CPC+)
Version Date: CY 2021]:[CMS Medicare Hospital Compare
Version Date: January 2021]],"*yes*")</f>
        <v>0</v>
      </c>
      <c r="P471" s="150"/>
      <c r="Q471" s="150"/>
      <c r="R471" s="150"/>
      <c r="S471" s="150"/>
      <c r="T471" s="150"/>
      <c r="U471" s="150"/>
      <c r="V471" s="150"/>
      <c r="W471" s="150"/>
      <c r="X471" s="150"/>
      <c r="Y471" s="150"/>
      <c r="Z471" s="150"/>
      <c r="AA471" s="150"/>
      <c r="AB471" s="150"/>
      <c r="AC471" s="150"/>
      <c r="AD471" s="150"/>
      <c r="AE471" s="150"/>
      <c r="AF471" s="150"/>
      <c r="AG471" s="150"/>
      <c r="AH471" s="150" t="s">
        <v>1</v>
      </c>
      <c r="AI471" s="150"/>
      <c r="AJ471" s="150"/>
      <c r="AK471" s="150"/>
    </row>
    <row r="472" spans="1:37" s="26" customFormat="1" ht="76.5" customHeight="1">
      <c r="A472" s="111" t="s">
        <v>1339</v>
      </c>
      <c r="B472" s="45" t="s">
        <v>2616</v>
      </c>
      <c r="C472" s="45" t="s">
        <v>97</v>
      </c>
      <c r="D472" s="47" t="s">
        <v>97</v>
      </c>
      <c r="E472" s="137" t="s">
        <v>1932</v>
      </c>
      <c r="F472" s="52" t="s">
        <v>2617</v>
      </c>
      <c r="G472" s="52"/>
      <c r="H472" s="132" t="s">
        <v>2618</v>
      </c>
      <c r="I472" s="37" t="s">
        <v>2212</v>
      </c>
      <c r="J472" s="37" t="s">
        <v>1891</v>
      </c>
      <c r="K472" s="37" t="s">
        <v>1879</v>
      </c>
      <c r="L472" s="37" t="s">
        <v>1880</v>
      </c>
      <c r="M472" s="37" t="s">
        <v>5</v>
      </c>
      <c r="N472" s="37"/>
      <c r="O472" s="36">
        <f>COUNTIF(Table487[[#This Row],[CMMI Comprehensive Primary Care Plus (CPC+)
Version Date: CY 2021]:[CMS Medicare Hospital Compare
Version Date: January 2021]],"*yes*")</f>
        <v>1</v>
      </c>
      <c r="P472" s="150"/>
      <c r="Q472" s="150"/>
      <c r="R472" s="150"/>
      <c r="S472" s="150"/>
      <c r="T472" s="150"/>
      <c r="U472" s="150"/>
      <c r="V472" s="150"/>
      <c r="W472" s="150" t="s">
        <v>1</v>
      </c>
      <c r="X472" s="150"/>
      <c r="Y472" s="150"/>
      <c r="Z472" s="150"/>
      <c r="AA472" s="150"/>
      <c r="AB472" s="150"/>
      <c r="AC472" s="150"/>
      <c r="AD472" s="150"/>
      <c r="AE472" s="150"/>
      <c r="AF472" s="150"/>
      <c r="AG472" s="150"/>
      <c r="AH472" s="150"/>
      <c r="AI472" s="150"/>
      <c r="AJ472" s="150"/>
      <c r="AK472" s="150"/>
    </row>
    <row r="473" spans="1:37" s="26" customFormat="1" ht="76.5" customHeight="1">
      <c r="A473" s="111" t="s">
        <v>1346</v>
      </c>
      <c r="B473" s="45" t="s">
        <v>2619</v>
      </c>
      <c r="C473" s="45" t="s">
        <v>97</v>
      </c>
      <c r="D473" s="45" t="s">
        <v>97</v>
      </c>
      <c r="E473" s="137" t="s">
        <v>1932</v>
      </c>
      <c r="F473" s="52" t="s">
        <v>2620</v>
      </c>
      <c r="G473" s="52"/>
      <c r="H473" s="132" t="s">
        <v>2621</v>
      </c>
      <c r="I473" s="37" t="s">
        <v>2212</v>
      </c>
      <c r="J473" s="37" t="s">
        <v>1891</v>
      </c>
      <c r="K473" s="37" t="s">
        <v>1879</v>
      </c>
      <c r="L473" s="37" t="s">
        <v>1880</v>
      </c>
      <c r="M473" s="37" t="s">
        <v>1746</v>
      </c>
      <c r="N473" s="37"/>
      <c r="O473" s="36">
        <f>COUNTIF(Table487[[#This Row],[CMMI Comprehensive Primary Care Plus (CPC+)
Version Date: CY 2021]:[CMS Medicare Hospital Compare
Version Date: January 2021]],"*yes*")</f>
        <v>1</v>
      </c>
      <c r="P473" s="150"/>
      <c r="Q473" s="150"/>
      <c r="R473" s="150"/>
      <c r="S473" s="150"/>
      <c r="T473" s="150"/>
      <c r="U473" s="150"/>
      <c r="V473" s="150"/>
      <c r="W473" s="150" t="s">
        <v>1</v>
      </c>
      <c r="X473" s="150"/>
      <c r="Y473" s="150"/>
      <c r="Z473" s="150"/>
      <c r="AA473" s="150"/>
      <c r="AB473" s="150"/>
      <c r="AC473" s="150"/>
      <c r="AD473" s="150"/>
      <c r="AE473" s="150"/>
      <c r="AF473" s="150"/>
      <c r="AG473" s="150"/>
      <c r="AH473" s="150"/>
      <c r="AI473" s="150"/>
      <c r="AJ473" s="150"/>
      <c r="AK473" s="150"/>
    </row>
    <row r="474" spans="1:37" s="26" customFormat="1" ht="76.5" customHeight="1">
      <c r="A474" s="111" t="s">
        <v>1347</v>
      </c>
      <c r="B474" s="45" t="s">
        <v>1926</v>
      </c>
      <c r="C474" s="45" t="s">
        <v>97</v>
      </c>
      <c r="D474" s="47" t="s">
        <v>97</v>
      </c>
      <c r="E474" s="137" t="s">
        <v>1936</v>
      </c>
      <c r="F474" s="52" t="s">
        <v>2577</v>
      </c>
      <c r="G474" s="52"/>
      <c r="H474" s="132" t="s">
        <v>939</v>
      </c>
      <c r="I474" s="37" t="s">
        <v>2212</v>
      </c>
      <c r="J474" s="37" t="s">
        <v>1872</v>
      </c>
      <c r="K474" s="37" t="s">
        <v>1873</v>
      </c>
      <c r="L474" s="37" t="s">
        <v>1880</v>
      </c>
      <c r="M474" s="37" t="s">
        <v>1746</v>
      </c>
      <c r="N474" s="37"/>
      <c r="O474" s="36">
        <f>COUNTIF(Table487[[#This Row],[CMMI Comprehensive Primary Care Plus (CPC+)
Version Date: CY 2021]:[CMS Medicare Hospital Compare
Version Date: January 2021]],"*yes*")</f>
        <v>1</v>
      </c>
      <c r="P474" s="150"/>
      <c r="Q474" s="150"/>
      <c r="R474" s="150"/>
      <c r="S474" s="150"/>
      <c r="T474" s="150"/>
      <c r="U474" s="150"/>
      <c r="V474" s="150"/>
      <c r="W474" s="150" t="s">
        <v>1</v>
      </c>
      <c r="X474" s="150"/>
      <c r="Y474" s="150"/>
      <c r="Z474" s="150"/>
      <c r="AA474" s="150"/>
      <c r="AB474" s="150"/>
      <c r="AC474" s="150"/>
      <c r="AD474" s="150"/>
      <c r="AE474" s="150"/>
      <c r="AF474" s="150"/>
      <c r="AG474" s="150"/>
      <c r="AH474" s="150"/>
      <c r="AI474" s="150"/>
      <c r="AJ474" s="150"/>
      <c r="AK474" s="150"/>
    </row>
    <row r="475" spans="1:37" s="26" customFormat="1" ht="76.5" customHeight="1">
      <c r="A475" s="111" t="s">
        <v>1348</v>
      </c>
      <c r="B475" s="45" t="s">
        <v>3466</v>
      </c>
      <c r="C475" s="45" t="s">
        <v>97</v>
      </c>
      <c r="D475" s="45" t="s">
        <v>97</v>
      </c>
      <c r="E475" s="137" t="s">
        <v>574</v>
      </c>
      <c r="F475" s="48"/>
      <c r="G475" s="48"/>
      <c r="H475" s="132" t="s">
        <v>3467</v>
      </c>
      <c r="I475" s="37" t="s">
        <v>1906</v>
      </c>
      <c r="J475" s="37" t="s">
        <v>1901</v>
      </c>
      <c r="K475" s="37" t="s">
        <v>1879</v>
      </c>
      <c r="L475" s="37" t="s">
        <v>2252</v>
      </c>
      <c r="M475" s="37" t="s">
        <v>1746</v>
      </c>
      <c r="N475" s="37"/>
      <c r="O475" s="36">
        <f>COUNTIF(Table487[[#This Row],[CMMI Comprehensive Primary Care Plus (CPC+)
Version Date: CY 2021]:[CMS Medicare Hospital Compare
Version Date: January 2021]],"*yes*")</f>
        <v>0</v>
      </c>
      <c r="P475" s="150"/>
      <c r="Q475" s="150"/>
      <c r="R475" s="150"/>
      <c r="S475" s="150"/>
      <c r="T475" s="37"/>
      <c r="U475" s="150"/>
      <c r="V475" s="150"/>
      <c r="W475" s="150"/>
      <c r="X475" s="150"/>
      <c r="Y475" s="150"/>
      <c r="Z475" s="150"/>
      <c r="AA475" s="150"/>
      <c r="AB475" s="37"/>
      <c r="AC475" s="150"/>
      <c r="AD475" s="150"/>
      <c r="AE475" s="37"/>
      <c r="AF475" s="150"/>
      <c r="AG475" s="150"/>
      <c r="AH475" s="37"/>
      <c r="AI475" s="150"/>
      <c r="AJ475" s="150"/>
      <c r="AK475" s="150"/>
    </row>
    <row r="476" spans="1:37" s="26" customFormat="1" ht="76.5" customHeight="1">
      <c r="A476" s="111" t="s">
        <v>1349</v>
      </c>
      <c r="B476" s="45" t="s">
        <v>940</v>
      </c>
      <c r="C476" s="45" t="s">
        <v>97</v>
      </c>
      <c r="D476" s="47" t="s">
        <v>97</v>
      </c>
      <c r="E476" s="137" t="s">
        <v>1936</v>
      </c>
      <c r="F476" s="52" t="s">
        <v>2578</v>
      </c>
      <c r="G476" s="52"/>
      <c r="H476" s="132" t="s">
        <v>3468</v>
      </c>
      <c r="I476" s="37" t="s">
        <v>2212</v>
      </c>
      <c r="J476" s="37" t="s">
        <v>1872</v>
      </c>
      <c r="K476" s="37" t="s">
        <v>1873</v>
      </c>
      <c r="L476" s="37" t="s">
        <v>1880</v>
      </c>
      <c r="M476" s="37" t="s">
        <v>5</v>
      </c>
      <c r="N476" s="37"/>
      <c r="O476" s="36">
        <f>COUNTIF(Table487[[#This Row],[CMMI Comprehensive Primary Care Plus (CPC+)
Version Date: CY 2021]:[CMS Medicare Hospital Compare
Version Date: January 2021]],"*yes*")</f>
        <v>1</v>
      </c>
      <c r="P476" s="150"/>
      <c r="Q476" s="150"/>
      <c r="R476" s="150"/>
      <c r="S476" s="150"/>
      <c r="T476" s="150"/>
      <c r="U476" s="150"/>
      <c r="V476" s="150"/>
      <c r="W476" s="150" t="s">
        <v>1</v>
      </c>
      <c r="X476" s="150"/>
      <c r="Y476" s="150"/>
      <c r="Z476" s="150"/>
      <c r="AA476" s="150"/>
      <c r="AB476" s="150"/>
      <c r="AC476" s="150"/>
      <c r="AD476" s="150"/>
      <c r="AE476" s="150"/>
      <c r="AF476" s="150"/>
      <c r="AG476" s="150"/>
      <c r="AH476" s="150"/>
      <c r="AI476" s="150"/>
      <c r="AJ476" s="150"/>
      <c r="AK476" s="150"/>
    </row>
    <row r="477" spans="1:37" s="26" customFormat="1" ht="76.5" customHeight="1">
      <c r="A477" s="111" t="s">
        <v>368</v>
      </c>
      <c r="B477" s="45" t="s">
        <v>941</v>
      </c>
      <c r="C477" s="45" t="s">
        <v>97</v>
      </c>
      <c r="D477" s="45" t="s">
        <v>97</v>
      </c>
      <c r="E477" s="137" t="s">
        <v>1936</v>
      </c>
      <c r="F477" s="52" t="s">
        <v>2579</v>
      </c>
      <c r="G477" s="52"/>
      <c r="H477" s="132" t="s">
        <v>942</v>
      </c>
      <c r="I477" s="37" t="s">
        <v>1871</v>
      </c>
      <c r="J477" s="37" t="s">
        <v>1872</v>
      </c>
      <c r="K477" s="37" t="s">
        <v>1873</v>
      </c>
      <c r="L477" s="37" t="s">
        <v>1880</v>
      </c>
      <c r="M477" s="37" t="s">
        <v>5</v>
      </c>
      <c r="N477" s="37"/>
      <c r="O477" s="36">
        <f>COUNTIF(Table487[[#This Row],[CMMI Comprehensive Primary Care Plus (CPC+)
Version Date: CY 2021]:[CMS Medicare Hospital Compare
Version Date: January 2021]],"*yes*")</f>
        <v>0</v>
      </c>
      <c r="P477" s="150"/>
      <c r="Q477" s="150"/>
      <c r="R477" s="150"/>
      <c r="S477" s="150"/>
      <c r="T477" s="150"/>
      <c r="U477" s="150"/>
      <c r="V477" s="150"/>
      <c r="W477" s="150"/>
      <c r="X477" s="150"/>
      <c r="Y477" s="150"/>
      <c r="Z477" s="150"/>
      <c r="AA477" s="150"/>
      <c r="AB477" s="150"/>
      <c r="AC477" s="150"/>
      <c r="AD477" s="150"/>
      <c r="AE477" s="150"/>
      <c r="AF477" s="150"/>
      <c r="AG477" s="150"/>
      <c r="AH477" s="150"/>
      <c r="AI477" s="150"/>
      <c r="AJ477" s="150"/>
      <c r="AK477" s="150"/>
    </row>
    <row r="478" spans="1:37" s="26" customFormat="1" ht="76.5" customHeight="1">
      <c r="A478" s="111" t="s">
        <v>1350</v>
      </c>
      <c r="B478" s="45" t="s">
        <v>943</v>
      </c>
      <c r="C478" s="45" t="s">
        <v>97</v>
      </c>
      <c r="D478" s="45" t="s">
        <v>97</v>
      </c>
      <c r="E478" s="137" t="s">
        <v>1936</v>
      </c>
      <c r="F478" s="52" t="s">
        <v>2580</v>
      </c>
      <c r="G478" s="52"/>
      <c r="H478" s="132" t="s">
        <v>944</v>
      </c>
      <c r="I478" s="37" t="s">
        <v>1871</v>
      </c>
      <c r="J478" s="37" t="s">
        <v>1872</v>
      </c>
      <c r="K478" s="37" t="s">
        <v>1873</v>
      </c>
      <c r="L478" s="37" t="s">
        <v>1880</v>
      </c>
      <c r="M478" s="37" t="s">
        <v>5</v>
      </c>
      <c r="N478" s="37"/>
      <c r="O478" s="36">
        <f>COUNTIF(Table487[[#This Row],[CMMI Comprehensive Primary Care Plus (CPC+)
Version Date: CY 2021]:[CMS Medicare Hospital Compare
Version Date: January 2021]],"*yes*")</f>
        <v>0</v>
      </c>
      <c r="P478" s="150"/>
      <c r="Q478" s="150"/>
      <c r="R478" s="150"/>
      <c r="S478" s="150"/>
      <c r="T478" s="150"/>
      <c r="U478" s="150"/>
      <c r="V478" s="150"/>
      <c r="W478" s="150"/>
      <c r="X478" s="150"/>
      <c r="Y478" s="150"/>
      <c r="Z478" s="150"/>
      <c r="AA478" s="150"/>
      <c r="AB478" s="150"/>
      <c r="AC478" s="150"/>
      <c r="AD478" s="150"/>
      <c r="AE478" s="150"/>
      <c r="AF478" s="150"/>
      <c r="AG478" s="150"/>
      <c r="AH478" s="150"/>
      <c r="AI478" s="150"/>
      <c r="AJ478" s="150"/>
      <c r="AK478" s="150"/>
    </row>
    <row r="479" spans="1:37" s="26" customFormat="1" ht="76.5" customHeight="1">
      <c r="A479" s="111" t="s">
        <v>1355</v>
      </c>
      <c r="B479" s="45" t="s">
        <v>2401</v>
      </c>
      <c r="C479" s="45" t="s">
        <v>97</v>
      </c>
      <c r="D479" s="47" t="s">
        <v>97</v>
      </c>
      <c r="E479" s="137" t="s">
        <v>1960</v>
      </c>
      <c r="F479" s="52"/>
      <c r="G479" s="52"/>
      <c r="H479" s="132" t="s">
        <v>2032</v>
      </c>
      <c r="I479" s="37" t="s">
        <v>2297</v>
      </c>
      <c r="J479" s="37" t="s">
        <v>97</v>
      </c>
      <c r="K479" s="37" t="s">
        <v>1873</v>
      </c>
      <c r="L479" s="37" t="s">
        <v>1880</v>
      </c>
      <c r="M479" s="37" t="s">
        <v>5</v>
      </c>
      <c r="N479" s="37"/>
      <c r="O479" s="36">
        <f>COUNTIF(Table487[[#This Row],[CMMI Comprehensive Primary Care Plus (CPC+)
Version Date: CY 2021]:[CMS Medicare Hospital Compare
Version Date: January 2021]],"*yes*")</f>
        <v>0</v>
      </c>
      <c r="P479" s="150"/>
      <c r="Q479" s="150"/>
      <c r="R479" s="150"/>
      <c r="S479" s="150"/>
      <c r="T479" s="150"/>
      <c r="U479" s="150"/>
      <c r="V479" s="150"/>
      <c r="W479" s="150"/>
      <c r="X479" s="150"/>
      <c r="Y479" s="150"/>
      <c r="Z479" s="150"/>
      <c r="AA479" s="150"/>
      <c r="AB479" s="150"/>
      <c r="AC479" s="150"/>
      <c r="AD479" s="150"/>
      <c r="AE479" s="150"/>
      <c r="AF479" s="150"/>
      <c r="AG479" s="150"/>
      <c r="AH479" s="150" t="s">
        <v>1</v>
      </c>
      <c r="AI479" s="150"/>
      <c r="AJ479" s="150"/>
      <c r="AK479" s="150"/>
    </row>
    <row r="480" spans="1:37" s="26" customFormat="1" ht="76.5" customHeight="1">
      <c r="A480" s="179" t="s">
        <v>1358</v>
      </c>
      <c r="B480" s="45" t="s">
        <v>3469</v>
      </c>
      <c r="C480" s="45" t="s">
        <v>97</v>
      </c>
      <c r="D480" s="45" t="s">
        <v>97</v>
      </c>
      <c r="E480" s="137" t="s">
        <v>3470</v>
      </c>
      <c r="F480" s="52"/>
      <c r="G480" s="52"/>
      <c r="H480" s="132" t="s">
        <v>3471</v>
      </c>
      <c r="I480" s="37" t="s">
        <v>2212</v>
      </c>
      <c r="J480" s="37" t="s">
        <v>1876</v>
      </c>
      <c r="K480" s="37" t="s">
        <v>1873</v>
      </c>
      <c r="L480" s="37" t="s">
        <v>1880</v>
      </c>
      <c r="M480" s="37" t="s">
        <v>5</v>
      </c>
      <c r="N480" s="37"/>
      <c r="O480" s="36">
        <f>COUNTIF(Table487[[#This Row],[CMMI Comprehensive Primary Care Plus (CPC+)
Version Date: CY 2021]:[CMS Medicare Hospital Compare
Version Date: January 2021]],"*yes*")</f>
        <v>0</v>
      </c>
      <c r="P480" s="150"/>
      <c r="Q480" s="150"/>
      <c r="R480" s="150"/>
      <c r="S480" s="150"/>
      <c r="T480" s="150"/>
      <c r="U480" s="150"/>
      <c r="V480" s="150"/>
      <c r="W480" s="150"/>
      <c r="X480" s="150"/>
      <c r="Y480" s="150"/>
      <c r="Z480" s="150"/>
      <c r="AA480" s="150"/>
      <c r="AB480" s="150"/>
      <c r="AC480" s="150"/>
      <c r="AD480" s="150"/>
      <c r="AE480" s="150"/>
      <c r="AF480" s="150"/>
      <c r="AG480" s="150"/>
      <c r="AH480" s="150"/>
      <c r="AI480" s="150"/>
      <c r="AJ480" s="150"/>
      <c r="AK480" s="150"/>
    </row>
    <row r="481" spans="1:37" s="26" customFormat="1" ht="76.5" customHeight="1">
      <c r="A481" s="111" t="s">
        <v>1359</v>
      </c>
      <c r="B481" s="45" t="s">
        <v>1636</v>
      </c>
      <c r="C481" s="45" t="s">
        <v>97</v>
      </c>
      <c r="D481" s="45" t="s">
        <v>97</v>
      </c>
      <c r="E481" s="137" t="s">
        <v>1640</v>
      </c>
      <c r="F481" s="52" t="s">
        <v>2711</v>
      </c>
      <c r="G481" s="52"/>
      <c r="H481" s="132" t="s">
        <v>2049</v>
      </c>
      <c r="I481" s="37" t="s">
        <v>1871</v>
      </c>
      <c r="J481" s="37" t="s">
        <v>1895</v>
      </c>
      <c r="K481" s="37" t="s">
        <v>1873</v>
      </c>
      <c r="L481" s="37" t="s">
        <v>1885</v>
      </c>
      <c r="M481" s="37" t="s">
        <v>314</v>
      </c>
      <c r="N481" s="37" t="s">
        <v>1</v>
      </c>
      <c r="O481" s="36">
        <f>COUNTIF(Table487[[#This Row],[CMMI Comprehensive Primary Care Plus (CPC+)
Version Date: CY 2021]:[CMS Medicare Hospital Compare
Version Date: January 2021]],"*yes*")</f>
        <v>2</v>
      </c>
      <c r="P481" s="150"/>
      <c r="Q481" s="150"/>
      <c r="R481" s="150"/>
      <c r="S481" s="150"/>
      <c r="T481" s="150"/>
      <c r="U481" s="150"/>
      <c r="V481" s="150"/>
      <c r="W481" s="150" t="s">
        <v>1</v>
      </c>
      <c r="X481" s="150" t="s">
        <v>2505</v>
      </c>
      <c r="Y481" s="150"/>
      <c r="Z481" s="150"/>
      <c r="AA481" s="150"/>
      <c r="AB481" s="150"/>
      <c r="AC481" s="150"/>
      <c r="AD481" s="150"/>
      <c r="AE481" s="150"/>
      <c r="AF481" s="150"/>
      <c r="AG481" s="150"/>
      <c r="AH481" s="150"/>
      <c r="AI481" s="150"/>
      <c r="AJ481" s="150"/>
      <c r="AK481" s="150"/>
    </row>
    <row r="482" spans="1:37" s="26" customFormat="1" ht="76.5" customHeight="1">
      <c r="A482" s="111" t="s">
        <v>1360</v>
      </c>
      <c r="B482" s="45" t="s">
        <v>2404</v>
      </c>
      <c r="C482" s="45" t="s">
        <v>97</v>
      </c>
      <c r="D482" s="47" t="s">
        <v>97</v>
      </c>
      <c r="E482" s="137" t="s">
        <v>1913</v>
      </c>
      <c r="F482" s="52"/>
      <c r="G482" s="52"/>
      <c r="H482" s="132" t="s">
        <v>3472</v>
      </c>
      <c r="I482" s="37" t="s">
        <v>2297</v>
      </c>
      <c r="J482" s="37" t="s">
        <v>1876</v>
      </c>
      <c r="K482" s="37" t="s">
        <v>1873</v>
      </c>
      <c r="L482" s="37" t="s">
        <v>1880</v>
      </c>
      <c r="M482" s="37" t="s">
        <v>314</v>
      </c>
      <c r="N482" s="37"/>
      <c r="O482" s="36">
        <f>COUNTIF(Table487[[#This Row],[CMMI Comprehensive Primary Care Plus (CPC+)
Version Date: CY 2021]:[CMS Medicare Hospital Compare
Version Date: January 2021]],"*yes*")</f>
        <v>0</v>
      </c>
      <c r="P482" s="150"/>
      <c r="Q482" s="150"/>
      <c r="R482" s="150"/>
      <c r="S482" s="150"/>
      <c r="T482" s="150"/>
      <c r="U482" s="150"/>
      <c r="V482" s="150"/>
      <c r="W482" s="150"/>
      <c r="X482" s="150"/>
      <c r="Y482" s="150"/>
      <c r="Z482" s="150"/>
      <c r="AA482" s="150"/>
      <c r="AB482" s="150"/>
      <c r="AC482" s="150"/>
      <c r="AD482" s="150"/>
      <c r="AE482" s="150"/>
      <c r="AF482" s="150" t="s">
        <v>1</v>
      </c>
      <c r="AG482" s="150"/>
      <c r="AH482" s="150"/>
      <c r="AI482" s="150"/>
      <c r="AJ482" s="150" t="s">
        <v>1827</v>
      </c>
      <c r="AK482" s="150"/>
    </row>
    <row r="483" spans="1:37" s="26" customFormat="1" ht="76.5" customHeight="1">
      <c r="A483" s="111" t="s">
        <v>1362</v>
      </c>
      <c r="B483" s="45" t="s">
        <v>3473</v>
      </c>
      <c r="C483" s="45" t="s">
        <v>97</v>
      </c>
      <c r="D483" s="45" t="s">
        <v>97</v>
      </c>
      <c r="E483" s="137" t="s">
        <v>1913</v>
      </c>
      <c r="F483" s="52"/>
      <c r="G483" s="52"/>
      <c r="H483" s="132" t="s">
        <v>3474</v>
      </c>
      <c r="I483" s="37" t="s">
        <v>2297</v>
      </c>
      <c r="J483" s="37" t="s">
        <v>1876</v>
      </c>
      <c r="K483" s="37" t="s">
        <v>1873</v>
      </c>
      <c r="L483" s="37" t="s">
        <v>1880</v>
      </c>
      <c r="M483" s="37" t="s">
        <v>314</v>
      </c>
      <c r="N483" s="37"/>
      <c r="O483" s="36">
        <f>COUNTIF(Table487[[#This Row],[CMMI Comprehensive Primary Care Plus (CPC+)
Version Date: CY 2021]:[CMS Medicare Hospital Compare
Version Date: January 2021]],"*yes*")</f>
        <v>0</v>
      </c>
      <c r="P483" s="150"/>
      <c r="Q483" s="150"/>
      <c r="R483" s="150"/>
      <c r="S483" s="150"/>
      <c r="T483" s="150"/>
      <c r="U483" s="150"/>
      <c r="V483" s="150"/>
      <c r="W483" s="150"/>
      <c r="X483" s="150"/>
      <c r="Y483" s="150"/>
      <c r="Z483" s="150"/>
      <c r="AA483" s="150"/>
      <c r="AB483" s="150"/>
      <c r="AC483" s="150"/>
      <c r="AD483" s="150"/>
      <c r="AE483" s="150"/>
      <c r="AF483" s="150"/>
      <c r="AG483" s="150"/>
      <c r="AH483" s="150"/>
      <c r="AI483" s="150"/>
      <c r="AJ483" s="150"/>
      <c r="AK483" s="150"/>
    </row>
    <row r="484" spans="1:37" s="26" customFormat="1" ht="76.5" customHeight="1">
      <c r="A484" s="111" t="s">
        <v>1365</v>
      </c>
      <c r="B484" s="45" t="s">
        <v>2388</v>
      </c>
      <c r="C484" s="45" t="s">
        <v>97</v>
      </c>
      <c r="D484" s="45" t="s">
        <v>97</v>
      </c>
      <c r="E484" s="137" t="s">
        <v>229</v>
      </c>
      <c r="F484" s="52"/>
      <c r="G484" s="52"/>
      <c r="H484" s="132" t="s">
        <v>1692</v>
      </c>
      <c r="I484" s="37" t="s">
        <v>1889</v>
      </c>
      <c r="J484" s="37" t="s">
        <v>1876</v>
      </c>
      <c r="K484" s="37" t="s">
        <v>1873</v>
      </c>
      <c r="L484" s="37" t="s">
        <v>1880</v>
      </c>
      <c r="M484" s="37" t="s">
        <v>1746</v>
      </c>
      <c r="N484" s="37"/>
      <c r="O484" s="36">
        <f>COUNTIF(Table487[[#This Row],[CMMI Comprehensive Primary Care Plus (CPC+)
Version Date: CY 2021]:[CMS Medicare Hospital Compare
Version Date: January 2021]],"*yes*")</f>
        <v>0</v>
      </c>
      <c r="P484" s="150"/>
      <c r="Q484" s="150"/>
      <c r="R484" s="150"/>
      <c r="S484" s="150"/>
      <c r="T484" s="150"/>
      <c r="U484" s="150"/>
      <c r="V484" s="150"/>
      <c r="W484" s="150"/>
      <c r="X484" s="150"/>
      <c r="Y484" s="150"/>
      <c r="Z484" s="150"/>
      <c r="AA484" s="150"/>
      <c r="AB484" s="150"/>
      <c r="AC484" s="150"/>
      <c r="AD484" s="150"/>
      <c r="AE484" s="150"/>
      <c r="AF484" s="150"/>
      <c r="AG484" s="150"/>
      <c r="AH484" s="150"/>
      <c r="AI484" s="150"/>
      <c r="AJ484" s="150" t="s">
        <v>1827</v>
      </c>
      <c r="AK484" s="150"/>
    </row>
    <row r="485" spans="1:37" s="26" customFormat="1" ht="76.5" customHeight="1">
      <c r="A485" s="111" t="s">
        <v>1366</v>
      </c>
      <c r="B485" s="45" t="s">
        <v>3475</v>
      </c>
      <c r="C485" s="45" t="s">
        <v>97</v>
      </c>
      <c r="D485" s="45" t="s">
        <v>97</v>
      </c>
      <c r="E485" s="137" t="s">
        <v>1945</v>
      </c>
      <c r="F485" s="52"/>
      <c r="G485" s="52"/>
      <c r="H485" s="132" t="s">
        <v>3476</v>
      </c>
      <c r="I485" s="37" t="s">
        <v>1906</v>
      </c>
      <c r="J485" s="37" t="s">
        <v>97</v>
      </c>
      <c r="K485" s="37" t="s">
        <v>1879</v>
      </c>
      <c r="L485" s="37" t="s">
        <v>1880</v>
      </c>
      <c r="M485" s="37" t="s">
        <v>6</v>
      </c>
      <c r="N485" s="37"/>
      <c r="O485" s="36">
        <f>COUNTIF(Table487[[#This Row],[CMMI Comprehensive Primary Care Plus (CPC+)
Version Date: CY 2021]:[CMS Medicare Hospital Compare
Version Date: January 2021]],"*yes*")</f>
        <v>0</v>
      </c>
      <c r="P485" s="150"/>
      <c r="Q485" s="150"/>
      <c r="R485" s="150"/>
      <c r="S485" s="150"/>
      <c r="T485" s="150"/>
      <c r="U485" s="150"/>
      <c r="V485" s="150"/>
      <c r="W485" s="150"/>
      <c r="X485" s="150"/>
      <c r="Y485" s="150"/>
      <c r="Z485" s="150"/>
      <c r="AA485" s="150"/>
      <c r="AB485" s="150"/>
      <c r="AC485" s="150"/>
      <c r="AD485" s="150"/>
      <c r="AE485" s="150"/>
      <c r="AF485" s="150"/>
      <c r="AG485" s="150"/>
      <c r="AH485" s="150"/>
      <c r="AI485" s="150"/>
      <c r="AJ485" s="150" t="s">
        <v>1827</v>
      </c>
      <c r="AK485" s="150"/>
    </row>
    <row r="486" spans="1:37" s="26" customFormat="1" ht="76.5" customHeight="1">
      <c r="A486" s="111" t="s">
        <v>1367</v>
      </c>
      <c r="B486" s="45" t="s">
        <v>1258</v>
      </c>
      <c r="C486" s="45" t="s">
        <v>97</v>
      </c>
      <c r="D486" s="47" t="s">
        <v>97</v>
      </c>
      <c r="E486" s="137" t="s">
        <v>1639</v>
      </c>
      <c r="F486" s="52"/>
      <c r="G486" s="52"/>
      <c r="H486" s="132" t="s">
        <v>1763</v>
      </c>
      <c r="I486" s="37" t="s">
        <v>1889</v>
      </c>
      <c r="J486" s="37" t="s">
        <v>1887</v>
      </c>
      <c r="K486" s="37" t="s">
        <v>1879</v>
      </c>
      <c r="L486" s="37" t="s">
        <v>1885</v>
      </c>
      <c r="M486" s="37" t="s">
        <v>5</v>
      </c>
      <c r="N486" s="37"/>
      <c r="O486" s="36">
        <f>COUNTIF(Table487[[#This Row],[CMMI Comprehensive Primary Care Plus (CPC+)
Version Date: CY 2021]:[CMS Medicare Hospital Compare
Version Date: January 2021]],"*yes*")</f>
        <v>0</v>
      </c>
      <c r="P486" s="150"/>
      <c r="Q486" s="150"/>
      <c r="R486" s="150"/>
      <c r="S486" s="150"/>
      <c r="T486" s="150"/>
      <c r="U486" s="150"/>
      <c r="V486" s="150"/>
      <c r="W486" s="150"/>
      <c r="X486" s="150"/>
      <c r="Y486" s="150"/>
      <c r="Z486" s="150"/>
      <c r="AA486" s="150"/>
      <c r="AB486" s="150"/>
      <c r="AC486" s="150"/>
      <c r="AD486" s="150"/>
      <c r="AE486" s="150"/>
      <c r="AF486" s="150"/>
      <c r="AG486" s="150"/>
      <c r="AH486" s="150"/>
      <c r="AI486" s="150"/>
      <c r="AJ486" s="150"/>
      <c r="AK486" s="150"/>
    </row>
    <row r="487" spans="1:37" s="26" customFormat="1" ht="76.5" customHeight="1">
      <c r="A487" s="111" t="s">
        <v>1369</v>
      </c>
      <c r="B487" s="45" t="s">
        <v>1257</v>
      </c>
      <c r="C487" s="45" t="s">
        <v>97</v>
      </c>
      <c r="D487" s="45" t="s">
        <v>97</v>
      </c>
      <c r="E487" s="137" t="s">
        <v>1639</v>
      </c>
      <c r="F487" s="52"/>
      <c r="G487" s="52"/>
      <c r="H487" s="132" t="s">
        <v>1764</v>
      </c>
      <c r="I487" s="37" t="s">
        <v>1889</v>
      </c>
      <c r="J487" s="37" t="s">
        <v>1878</v>
      </c>
      <c r="K487" s="37" t="s">
        <v>1879</v>
      </c>
      <c r="L487" s="37" t="s">
        <v>1885</v>
      </c>
      <c r="M487" s="37" t="s">
        <v>5</v>
      </c>
      <c r="N487" s="37"/>
      <c r="O487" s="36">
        <f>COUNTIF(Table487[[#This Row],[CMMI Comprehensive Primary Care Plus (CPC+)
Version Date: CY 2021]:[CMS Medicare Hospital Compare
Version Date: January 2021]],"*yes*")</f>
        <v>0</v>
      </c>
      <c r="P487" s="150"/>
      <c r="Q487" s="150"/>
      <c r="R487" s="150"/>
      <c r="S487" s="150"/>
      <c r="T487" s="150"/>
      <c r="U487" s="150"/>
      <c r="V487" s="150"/>
      <c r="W487" s="150"/>
      <c r="X487" s="150"/>
      <c r="Y487" s="150"/>
      <c r="Z487" s="150"/>
      <c r="AA487" s="150"/>
      <c r="AB487" s="150"/>
      <c r="AC487" s="150"/>
      <c r="AD487" s="150"/>
      <c r="AE487" s="150"/>
      <c r="AF487" s="150"/>
      <c r="AG487" s="150"/>
      <c r="AH487" s="150"/>
      <c r="AI487" s="150"/>
      <c r="AJ487" s="150"/>
      <c r="AK487" s="150"/>
    </row>
    <row r="488" spans="1:37" s="26" customFormat="1" ht="76.5" customHeight="1">
      <c r="A488" s="111" t="s">
        <v>369</v>
      </c>
      <c r="B488" s="45" t="s">
        <v>1256</v>
      </c>
      <c r="C488" s="45" t="s">
        <v>97</v>
      </c>
      <c r="D488" s="45" t="s">
        <v>97</v>
      </c>
      <c r="E488" s="137" t="s">
        <v>1639</v>
      </c>
      <c r="F488" s="52"/>
      <c r="G488" s="52"/>
      <c r="H488" s="132" t="s">
        <v>1765</v>
      </c>
      <c r="I488" s="37" t="s">
        <v>1889</v>
      </c>
      <c r="J488" s="37" t="s">
        <v>1890</v>
      </c>
      <c r="K488" s="37" t="s">
        <v>1879</v>
      </c>
      <c r="L488" s="37" t="s">
        <v>1885</v>
      </c>
      <c r="M488" s="37" t="s">
        <v>5</v>
      </c>
      <c r="N488" s="37"/>
      <c r="O488" s="36">
        <f>COUNTIF(Table487[[#This Row],[CMMI Comprehensive Primary Care Plus (CPC+)
Version Date: CY 2021]:[CMS Medicare Hospital Compare
Version Date: January 2021]],"*yes*")</f>
        <v>1</v>
      </c>
      <c r="P488" s="150"/>
      <c r="Q488" s="150"/>
      <c r="R488" s="150"/>
      <c r="S488" s="150"/>
      <c r="T488" s="150"/>
      <c r="U488" s="150"/>
      <c r="V488" s="150" t="s">
        <v>1561</v>
      </c>
      <c r="W488" s="150"/>
      <c r="X488" s="150"/>
      <c r="Y488" s="150"/>
      <c r="Z488" s="150"/>
      <c r="AA488" s="150"/>
      <c r="AB488" s="150"/>
      <c r="AC488" s="150"/>
      <c r="AD488" s="150"/>
      <c r="AE488" s="150"/>
      <c r="AF488" s="150"/>
      <c r="AG488" s="150"/>
      <c r="AH488" s="150"/>
      <c r="AI488" s="150"/>
      <c r="AJ488" s="150"/>
      <c r="AK488" s="150"/>
    </row>
    <row r="489" spans="1:37" s="26" customFormat="1" ht="76.5" customHeight="1">
      <c r="A489" s="111" t="s">
        <v>1371</v>
      </c>
      <c r="B489" s="45" t="s">
        <v>2409</v>
      </c>
      <c r="C489" s="45" t="s">
        <v>97</v>
      </c>
      <c r="D489" s="47" t="s">
        <v>97</v>
      </c>
      <c r="E489" s="137" t="s">
        <v>2410</v>
      </c>
      <c r="F489" s="52"/>
      <c r="G489" s="52"/>
      <c r="H489" s="132" t="s">
        <v>1466</v>
      </c>
      <c r="I489" s="37" t="s">
        <v>1906</v>
      </c>
      <c r="J489" s="37" t="s">
        <v>1890</v>
      </c>
      <c r="K489" s="37" t="s">
        <v>1879</v>
      </c>
      <c r="L489" s="37" t="s">
        <v>1880</v>
      </c>
      <c r="M489" s="37" t="s">
        <v>5</v>
      </c>
      <c r="N489" s="37"/>
      <c r="O489" s="36">
        <f>COUNTIF(Table487[[#This Row],[CMMI Comprehensive Primary Care Plus (CPC+)
Version Date: CY 2021]:[CMS Medicare Hospital Compare
Version Date: January 2021]],"*yes*")</f>
        <v>0</v>
      </c>
      <c r="P489" s="150"/>
      <c r="Q489" s="150"/>
      <c r="R489" s="150"/>
      <c r="S489" s="150"/>
      <c r="T489" s="150"/>
      <c r="U489" s="150"/>
      <c r="V489" s="150"/>
      <c r="W489" s="150"/>
      <c r="X489" s="150"/>
      <c r="Y489" s="150"/>
      <c r="Z489" s="150"/>
      <c r="AA489" s="150"/>
      <c r="AB489" s="150"/>
      <c r="AC489" s="150"/>
      <c r="AD489" s="150"/>
      <c r="AE489" s="150"/>
      <c r="AF489" s="150"/>
      <c r="AG489" s="150"/>
      <c r="AH489" s="150"/>
      <c r="AI489" s="150"/>
      <c r="AJ489" s="150"/>
      <c r="AK489" s="150"/>
    </row>
    <row r="490" spans="1:37" s="26" customFormat="1" ht="76.5" customHeight="1">
      <c r="A490" s="111" t="s">
        <v>1377</v>
      </c>
      <c r="B490" s="45" t="s">
        <v>207</v>
      </c>
      <c r="C490" s="45" t="s">
        <v>97</v>
      </c>
      <c r="D490" s="47" t="s">
        <v>97</v>
      </c>
      <c r="E490" s="137" t="s">
        <v>1960</v>
      </c>
      <c r="F490" s="52"/>
      <c r="G490" s="52"/>
      <c r="H490" s="132" t="s">
        <v>1465</v>
      </c>
      <c r="I490" s="37" t="s">
        <v>1906</v>
      </c>
      <c r="J490" s="37" t="s">
        <v>97</v>
      </c>
      <c r="K490" s="37" t="s">
        <v>1900</v>
      </c>
      <c r="L490" s="37" t="s">
        <v>1916</v>
      </c>
      <c r="M490" s="37" t="s">
        <v>5</v>
      </c>
      <c r="N490" s="37"/>
      <c r="O490" s="36">
        <f>COUNTIF(Table487[[#This Row],[CMMI Comprehensive Primary Care Plus (CPC+)
Version Date: CY 2021]:[CMS Medicare Hospital Compare
Version Date: January 2021]],"*yes*")</f>
        <v>2</v>
      </c>
      <c r="P490" s="150"/>
      <c r="Q490" s="150" t="s">
        <v>2408</v>
      </c>
      <c r="R490" s="150"/>
      <c r="S490" s="150"/>
      <c r="T490" s="150" t="s">
        <v>1993</v>
      </c>
      <c r="U490" s="150"/>
      <c r="V490" s="150"/>
      <c r="W490" s="150"/>
      <c r="X490" s="150"/>
      <c r="Y490" s="150"/>
      <c r="Z490" s="150"/>
      <c r="AA490" s="150"/>
      <c r="AB490" s="150"/>
      <c r="AC490" s="150"/>
      <c r="AD490" s="150" t="s">
        <v>1993</v>
      </c>
      <c r="AE490" s="150"/>
      <c r="AF490" s="150"/>
      <c r="AG490" s="150"/>
      <c r="AH490" s="150" t="s">
        <v>1993</v>
      </c>
      <c r="AI490" s="150"/>
      <c r="AJ490" s="150"/>
      <c r="AK490" s="150"/>
    </row>
    <row r="491" spans="1:37" s="26" customFormat="1" ht="76.5" customHeight="1">
      <c r="A491" s="111" t="s">
        <v>1380</v>
      </c>
      <c r="B491" s="45" t="s">
        <v>3477</v>
      </c>
      <c r="C491" s="45" t="s">
        <v>97</v>
      </c>
      <c r="D491" s="45" t="s">
        <v>97</v>
      </c>
      <c r="E491" s="137" t="s">
        <v>574</v>
      </c>
      <c r="F491" s="52"/>
      <c r="G491" s="52"/>
      <c r="H491" s="132" t="s">
        <v>3478</v>
      </c>
      <c r="I491" s="37" t="s">
        <v>1906</v>
      </c>
      <c r="J491" s="37" t="s">
        <v>1890</v>
      </c>
      <c r="K491" s="37" t="s">
        <v>1879</v>
      </c>
      <c r="L491" s="37" t="s">
        <v>1880</v>
      </c>
      <c r="M491" s="37" t="s">
        <v>5</v>
      </c>
      <c r="N491" s="37"/>
      <c r="O491" s="36">
        <f>COUNTIF(Table487[[#This Row],[CMMI Comprehensive Primary Care Plus (CPC+)
Version Date: CY 2021]:[CMS Medicare Hospital Compare
Version Date: January 2021]],"*yes*")</f>
        <v>1</v>
      </c>
      <c r="P491" s="150"/>
      <c r="Q491" s="150"/>
      <c r="R491" s="150"/>
      <c r="S491" s="150"/>
      <c r="T491" s="150"/>
      <c r="U491" s="150"/>
      <c r="V491" s="150" t="s">
        <v>3013</v>
      </c>
      <c r="W491" s="150"/>
      <c r="X491" s="150"/>
      <c r="Y491" s="150"/>
      <c r="Z491" s="150"/>
      <c r="AA491" s="150"/>
      <c r="AB491" s="150"/>
      <c r="AC491" s="150"/>
      <c r="AD491" s="150"/>
      <c r="AE491" s="150"/>
      <c r="AF491" s="150"/>
      <c r="AG491" s="150"/>
      <c r="AH491" s="150"/>
      <c r="AI491" s="150"/>
      <c r="AJ491" s="150"/>
      <c r="AK491" s="150"/>
    </row>
    <row r="492" spans="1:37" s="26" customFormat="1" ht="76.5" customHeight="1">
      <c r="A492" s="111" t="s">
        <v>1382</v>
      </c>
      <c r="B492" s="45" t="s">
        <v>949</v>
      </c>
      <c r="C492" s="45" t="s">
        <v>97</v>
      </c>
      <c r="D492" s="45" t="s">
        <v>97</v>
      </c>
      <c r="E492" s="137" t="s">
        <v>1965</v>
      </c>
      <c r="F492" s="48" t="s">
        <v>2587</v>
      </c>
      <c r="G492" s="48"/>
      <c r="H492" s="132" t="s">
        <v>1516</v>
      </c>
      <c r="I492" s="37" t="s">
        <v>2297</v>
      </c>
      <c r="J492" s="37" t="s">
        <v>1895</v>
      </c>
      <c r="K492" s="37" t="s">
        <v>1879</v>
      </c>
      <c r="L492" s="37" t="s">
        <v>1880</v>
      </c>
      <c r="M492" s="37" t="s">
        <v>1746</v>
      </c>
      <c r="N492" s="37" t="s">
        <v>1</v>
      </c>
      <c r="O492" s="36">
        <f>COUNTIF(Table487[[#This Row],[CMMI Comprehensive Primary Care Plus (CPC+)
Version Date: CY 2021]:[CMS Medicare Hospital Compare
Version Date: January 2021]],"*yes*")</f>
        <v>1</v>
      </c>
      <c r="P492" s="150"/>
      <c r="Q492" s="150"/>
      <c r="R492" s="150"/>
      <c r="S492" s="150"/>
      <c r="T492" s="37"/>
      <c r="U492" s="150"/>
      <c r="V492" s="150"/>
      <c r="W492" s="150"/>
      <c r="X492" s="150" t="s">
        <v>2505</v>
      </c>
      <c r="Y492" s="150"/>
      <c r="Z492" s="150"/>
      <c r="AA492" s="150"/>
      <c r="AB492" s="37"/>
      <c r="AC492" s="150"/>
      <c r="AD492" s="150"/>
      <c r="AE492" s="37"/>
      <c r="AF492" s="150"/>
      <c r="AG492" s="150"/>
      <c r="AH492" s="37"/>
      <c r="AI492" s="150"/>
      <c r="AJ492" s="150"/>
      <c r="AK492" s="150"/>
    </row>
    <row r="493" spans="1:37" s="26" customFormat="1" ht="76.5" customHeight="1">
      <c r="A493" s="111" t="s">
        <v>1385</v>
      </c>
      <c r="B493" s="45" t="s">
        <v>980</v>
      </c>
      <c r="C493" s="45" t="s">
        <v>97</v>
      </c>
      <c r="D493" s="45" t="s">
        <v>97</v>
      </c>
      <c r="E493" s="137" t="s">
        <v>1934</v>
      </c>
      <c r="F493" s="52" t="s">
        <v>2622</v>
      </c>
      <c r="G493" s="52"/>
      <c r="H493" s="132" t="s">
        <v>981</v>
      </c>
      <c r="I493" s="37" t="s">
        <v>1875</v>
      </c>
      <c r="J493" s="37" t="s">
        <v>1904</v>
      </c>
      <c r="K493" s="37" t="s">
        <v>1873</v>
      </c>
      <c r="L493" s="37" t="s">
        <v>1880</v>
      </c>
      <c r="M493" s="37" t="s">
        <v>1746</v>
      </c>
      <c r="N493" s="37"/>
      <c r="O493" s="36">
        <f>COUNTIF(Table487[[#This Row],[CMMI Comprehensive Primary Care Plus (CPC+)
Version Date: CY 2021]:[CMS Medicare Hospital Compare
Version Date: January 2021]],"*yes*")</f>
        <v>1</v>
      </c>
      <c r="P493" s="150"/>
      <c r="Q493" s="150"/>
      <c r="R493" s="150"/>
      <c r="S493" s="150"/>
      <c r="T493" s="150"/>
      <c r="U493" s="150"/>
      <c r="V493" s="150"/>
      <c r="W493" s="150" t="s">
        <v>1</v>
      </c>
      <c r="X493" s="150"/>
      <c r="Y493" s="150"/>
      <c r="Z493" s="150"/>
      <c r="AA493" s="150"/>
      <c r="AB493" s="150"/>
      <c r="AC493" s="150"/>
      <c r="AD493" s="150"/>
      <c r="AE493" s="150"/>
      <c r="AF493" s="150"/>
      <c r="AG493" s="150"/>
      <c r="AH493" s="150"/>
      <c r="AI493" s="150"/>
      <c r="AJ493" s="150"/>
      <c r="AK493" s="150" t="s">
        <v>1</v>
      </c>
    </row>
    <row r="494" spans="1:37" s="26" customFormat="1" ht="76.5" customHeight="1">
      <c r="A494" s="111" t="s">
        <v>1386</v>
      </c>
      <c r="B494" s="45" t="s">
        <v>959</v>
      </c>
      <c r="C494" s="45" t="s">
        <v>97</v>
      </c>
      <c r="D494" s="47" t="s">
        <v>97</v>
      </c>
      <c r="E494" s="137" t="s">
        <v>1931</v>
      </c>
      <c r="F494" s="48" t="s">
        <v>2603</v>
      </c>
      <c r="G494" s="48"/>
      <c r="H494" s="132" t="s">
        <v>960</v>
      </c>
      <c r="I494" s="37" t="s">
        <v>1889</v>
      </c>
      <c r="J494" s="37" t="s">
        <v>1895</v>
      </c>
      <c r="K494" s="37" t="s">
        <v>1879</v>
      </c>
      <c r="L494" s="37" t="s">
        <v>1880</v>
      </c>
      <c r="M494" s="37" t="s">
        <v>5</v>
      </c>
      <c r="N494" s="37"/>
      <c r="O494" s="36">
        <f>COUNTIF(Table487[[#This Row],[CMMI Comprehensive Primary Care Plus (CPC+)
Version Date: CY 2021]:[CMS Medicare Hospital Compare
Version Date: January 2021]],"*yes*")</f>
        <v>1</v>
      </c>
      <c r="P494" s="150"/>
      <c r="Q494" s="150"/>
      <c r="R494" s="150"/>
      <c r="S494" s="150"/>
      <c r="T494" s="150"/>
      <c r="U494" s="150"/>
      <c r="V494" s="150"/>
      <c r="W494" s="150" t="s">
        <v>1</v>
      </c>
      <c r="X494" s="150"/>
      <c r="Y494" s="150"/>
      <c r="Z494" s="150"/>
      <c r="AA494" s="150"/>
      <c r="AB494" s="150"/>
      <c r="AC494" s="150"/>
      <c r="AD494" s="150"/>
      <c r="AE494" s="150"/>
      <c r="AF494" s="150"/>
      <c r="AG494" s="150"/>
      <c r="AH494" s="150"/>
      <c r="AI494" s="150"/>
      <c r="AJ494" s="150" t="s">
        <v>1824</v>
      </c>
      <c r="AK494" s="150" t="s">
        <v>1</v>
      </c>
    </row>
    <row r="495" spans="1:37" s="26" customFormat="1" ht="76.5" customHeight="1">
      <c r="A495" s="111" t="s">
        <v>1562</v>
      </c>
      <c r="B495" s="45" t="s">
        <v>1659</v>
      </c>
      <c r="C495" s="45" t="s">
        <v>97</v>
      </c>
      <c r="D495" s="45" t="s">
        <v>97</v>
      </c>
      <c r="E495" s="137" t="s">
        <v>1624</v>
      </c>
      <c r="F495" s="171" t="s">
        <v>2713</v>
      </c>
      <c r="G495" s="171"/>
      <c r="H495" s="157" t="s">
        <v>1660</v>
      </c>
      <c r="I495" s="37" t="s">
        <v>1889</v>
      </c>
      <c r="J495" s="37" t="s">
        <v>1884</v>
      </c>
      <c r="K495" s="37" t="s">
        <v>1879</v>
      </c>
      <c r="L495" s="37" t="s">
        <v>1880</v>
      </c>
      <c r="M495" s="37" t="s">
        <v>314</v>
      </c>
      <c r="N495" s="37"/>
      <c r="O495" s="36">
        <f>COUNTIF(Table487[[#This Row],[CMMI Comprehensive Primary Care Plus (CPC+)
Version Date: CY 2021]:[CMS Medicare Hospital Compare
Version Date: January 2021]],"*yes*")</f>
        <v>1</v>
      </c>
      <c r="P495" s="150"/>
      <c r="Q495" s="150"/>
      <c r="R495" s="150"/>
      <c r="S495" s="150"/>
      <c r="T495" s="150"/>
      <c r="U495" s="150"/>
      <c r="V495" s="150"/>
      <c r="W495" s="150" t="s">
        <v>1</v>
      </c>
      <c r="X495" s="150"/>
      <c r="Y495" s="150"/>
      <c r="Z495" s="150"/>
      <c r="AA495" s="150"/>
      <c r="AB495" s="150"/>
      <c r="AC495" s="150"/>
      <c r="AD495" s="150"/>
      <c r="AE495" s="150"/>
      <c r="AF495" s="150"/>
      <c r="AG495" s="150"/>
      <c r="AH495" s="150"/>
      <c r="AI495" s="150"/>
      <c r="AJ495" s="150"/>
      <c r="AK495" s="150" t="s">
        <v>1</v>
      </c>
    </row>
    <row r="496" spans="1:37" s="26" customFormat="1" ht="76.5" customHeight="1">
      <c r="A496" s="111" t="s">
        <v>1595</v>
      </c>
      <c r="B496" s="45" t="s">
        <v>2361</v>
      </c>
      <c r="C496" s="45" t="s">
        <v>97</v>
      </c>
      <c r="D496" s="47" t="s">
        <v>97</v>
      </c>
      <c r="E496" s="137" t="s">
        <v>1960</v>
      </c>
      <c r="F496" s="48"/>
      <c r="G496" s="48"/>
      <c r="H496" s="132" t="s">
        <v>2362</v>
      </c>
      <c r="I496" s="37" t="s">
        <v>2297</v>
      </c>
      <c r="J496" s="37" t="s">
        <v>2237</v>
      </c>
      <c r="K496" s="37" t="s">
        <v>1877</v>
      </c>
      <c r="L496" s="37" t="s">
        <v>1874</v>
      </c>
      <c r="M496" s="37" t="s">
        <v>5</v>
      </c>
      <c r="N496" s="37"/>
      <c r="O496" s="36">
        <f>COUNTIF(Table487[[#This Row],[CMMI Comprehensive Primary Care Plus (CPC+)
Version Date: CY 2021]:[CMS Medicare Hospital Compare
Version Date: January 2021]],"*yes*")</f>
        <v>0</v>
      </c>
      <c r="P496" s="150"/>
      <c r="Q496" s="150"/>
      <c r="R496" s="150"/>
      <c r="S496" s="150"/>
      <c r="T496" s="150"/>
      <c r="U496" s="150"/>
      <c r="V496" s="150"/>
      <c r="W496" s="150"/>
      <c r="X496" s="150"/>
      <c r="Y496" s="150"/>
      <c r="Z496" s="150"/>
      <c r="AA496" s="150"/>
      <c r="AB496" s="150"/>
      <c r="AC496" s="150"/>
      <c r="AD496" s="150"/>
      <c r="AE496" s="150"/>
      <c r="AF496" s="150"/>
      <c r="AG496" s="150"/>
      <c r="AH496" s="150"/>
      <c r="AI496" s="150"/>
      <c r="AJ496" s="150"/>
      <c r="AK496" s="150"/>
    </row>
    <row r="497" spans="1:37" s="26" customFormat="1" ht="76.5" customHeight="1">
      <c r="A497" s="111" t="s">
        <v>1596</v>
      </c>
      <c r="B497" s="45" t="s">
        <v>982</v>
      </c>
      <c r="C497" s="45" t="s">
        <v>97</v>
      </c>
      <c r="D497" s="45" t="s">
        <v>97</v>
      </c>
      <c r="E497" s="137" t="s">
        <v>1640</v>
      </c>
      <c r="F497" s="48" t="s">
        <v>2623</v>
      </c>
      <c r="G497" s="48"/>
      <c r="H497" s="132" t="s">
        <v>983</v>
      </c>
      <c r="I497" s="37" t="s">
        <v>2297</v>
      </c>
      <c r="J497" s="186" t="s">
        <v>1872</v>
      </c>
      <c r="K497" s="37" t="s">
        <v>1873</v>
      </c>
      <c r="L497" s="37" t="s">
        <v>1916</v>
      </c>
      <c r="M497" s="37" t="s">
        <v>1746</v>
      </c>
      <c r="N497" s="37"/>
      <c r="O497" s="36">
        <f>COUNTIF(Table487[[#This Row],[CMMI Comprehensive Primary Care Plus (CPC+)
Version Date: CY 2021]:[CMS Medicare Hospital Compare
Version Date: January 2021]],"*yes*")</f>
        <v>1</v>
      </c>
      <c r="P497" s="150"/>
      <c r="Q497" s="150"/>
      <c r="R497" s="150"/>
      <c r="S497" s="150"/>
      <c r="T497" s="150"/>
      <c r="U497" s="150"/>
      <c r="V497" s="150"/>
      <c r="W497" s="150" t="s">
        <v>1</v>
      </c>
      <c r="X497" s="150"/>
      <c r="Y497" s="150"/>
      <c r="Z497" s="150"/>
      <c r="AA497" s="150"/>
      <c r="AB497" s="150"/>
      <c r="AC497" s="150"/>
      <c r="AD497" s="150"/>
      <c r="AE497" s="150"/>
      <c r="AF497" s="150"/>
      <c r="AG497" s="150"/>
      <c r="AH497" s="150"/>
      <c r="AI497" s="150"/>
      <c r="AJ497" s="150"/>
      <c r="AK497" s="150"/>
    </row>
    <row r="498" spans="1:37" s="26" customFormat="1" ht="76.5" customHeight="1">
      <c r="A498" s="111" t="s">
        <v>1604</v>
      </c>
      <c r="B498" s="45" t="s">
        <v>3479</v>
      </c>
      <c r="C498" s="45" t="s">
        <v>97</v>
      </c>
      <c r="D498" s="45" t="s">
        <v>97</v>
      </c>
      <c r="E498" s="137" t="s">
        <v>1960</v>
      </c>
      <c r="F498" s="48"/>
      <c r="G498" s="48"/>
      <c r="H498" s="132" t="s">
        <v>3480</v>
      </c>
      <c r="I498" s="37" t="s">
        <v>1928</v>
      </c>
      <c r="J498" s="37" t="s">
        <v>97</v>
      </c>
      <c r="K498" s="37" t="s">
        <v>1900</v>
      </c>
      <c r="L498" s="37" t="s">
        <v>1916</v>
      </c>
      <c r="M498" s="37" t="s">
        <v>5</v>
      </c>
      <c r="N498" s="37"/>
      <c r="O498" s="36">
        <f>COUNTIF(Table487[[#This Row],[CMMI Comprehensive Primary Care Plus (CPC+)
Version Date: CY 2021]:[CMS Medicare Hospital Compare
Version Date: January 2021]],"*yes*")</f>
        <v>0</v>
      </c>
      <c r="P498" s="150"/>
      <c r="Q498" s="150"/>
      <c r="R498" s="150"/>
      <c r="S498" s="150"/>
      <c r="T498" s="150"/>
      <c r="U498" s="150"/>
      <c r="V498" s="150"/>
      <c r="W498" s="150"/>
      <c r="X498" s="150"/>
      <c r="Y498" s="150"/>
      <c r="Z498" s="150"/>
      <c r="AA498" s="150"/>
      <c r="AB498" s="150"/>
      <c r="AC498" s="150"/>
      <c r="AD498" s="150"/>
      <c r="AE498" s="150"/>
      <c r="AF498" s="150"/>
      <c r="AG498" s="150"/>
      <c r="AH498" s="150"/>
      <c r="AI498" s="150"/>
      <c r="AJ498" s="150"/>
      <c r="AK498" s="150"/>
    </row>
    <row r="499" spans="1:37" s="26" customFormat="1" ht="76.5" customHeight="1">
      <c r="A499" s="111" t="s">
        <v>370</v>
      </c>
      <c r="B499" s="45" t="s">
        <v>685</v>
      </c>
      <c r="C499" s="45" t="s">
        <v>97</v>
      </c>
      <c r="D499" s="45" t="s">
        <v>97</v>
      </c>
      <c r="E499" s="137" t="s">
        <v>1639</v>
      </c>
      <c r="F499" s="48"/>
      <c r="G499" s="48"/>
      <c r="H499" s="132" t="s">
        <v>2036</v>
      </c>
      <c r="I499" s="37" t="s">
        <v>1908</v>
      </c>
      <c r="J499" s="37" t="s">
        <v>97</v>
      </c>
      <c r="K499" s="37" t="s">
        <v>1879</v>
      </c>
      <c r="L499" s="37" t="s">
        <v>97</v>
      </c>
      <c r="M499" s="37" t="s">
        <v>2010</v>
      </c>
      <c r="N499" s="37"/>
      <c r="O499" s="36">
        <f>COUNTIF(Table487[[#This Row],[CMMI Comprehensive Primary Care Plus (CPC+)
Version Date: CY 2021]:[CMS Medicare Hospital Compare
Version Date: January 2021]],"*yes*")</f>
        <v>1</v>
      </c>
      <c r="P499" s="150"/>
      <c r="Q499" s="150"/>
      <c r="R499" s="150"/>
      <c r="S499" s="150"/>
      <c r="T499" s="150"/>
      <c r="U499" s="150" t="s">
        <v>2179</v>
      </c>
      <c r="V499" s="150"/>
      <c r="W499" s="150"/>
      <c r="X499" s="150"/>
      <c r="Y499" s="150"/>
      <c r="Z499" s="150"/>
      <c r="AA499" s="150"/>
      <c r="AB499" s="150"/>
      <c r="AC499" s="150"/>
      <c r="AD499" s="150"/>
      <c r="AE499" s="150"/>
      <c r="AF499" s="150"/>
      <c r="AG499" s="150"/>
      <c r="AH499" s="150"/>
      <c r="AI499" s="150"/>
      <c r="AJ499" s="150"/>
      <c r="AK499" s="150" t="s">
        <v>1</v>
      </c>
    </row>
    <row r="500" spans="1:37" s="26" customFormat="1" ht="76.5" customHeight="1">
      <c r="A500" s="111" t="s">
        <v>1605</v>
      </c>
      <c r="B500" s="45" t="s">
        <v>1579</v>
      </c>
      <c r="C500" s="45" t="s">
        <v>97</v>
      </c>
      <c r="D500" s="47" t="s">
        <v>97</v>
      </c>
      <c r="E500" s="137" t="s">
        <v>1639</v>
      </c>
      <c r="F500" s="48"/>
      <c r="G500" s="48"/>
      <c r="H500" s="132" t="s">
        <v>1491</v>
      </c>
      <c r="I500" s="37" t="s">
        <v>1908</v>
      </c>
      <c r="J500" s="37" t="s">
        <v>97</v>
      </c>
      <c r="K500" s="37" t="s">
        <v>1879</v>
      </c>
      <c r="L500" s="37" t="s">
        <v>97</v>
      </c>
      <c r="M500" s="37" t="s">
        <v>2010</v>
      </c>
      <c r="N500" s="37"/>
      <c r="O500" s="172">
        <f>COUNTIF(Table487[[#This Row],[CMMI Comprehensive Primary Care Plus (CPC+)
Version Date: CY 2021]:[CMS Medicare Hospital Compare
Version Date: January 2021]],"*yes*")</f>
        <v>1</v>
      </c>
      <c r="P500" s="150"/>
      <c r="Q500" s="150"/>
      <c r="R500" s="150"/>
      <c r="S500" s="150"/>
      <c r="T500" s="150"/>
      <c r="U500" s="150" t="s">
        <v>2180</v>
      </c>
      <c r="V500" s="150"/>
      <c r="W500" s="150"/>
      <c r="X500" s="150"/>
      <c r="Y500" s="150"/>
      <c r="Z500" s="150"/>
      <c r="AA500" s="150"/>
      <c r="AB500" s="150"/>
      <c r="AC500" s="150"/>
      <c r="AD500" s="150"/>
      <c r="AE500" s="150"/>
      <c r="AF500" s="150"/>
      <c r="AG500" s="150"/>
      <c r="AH500" s="150"/>
      <c r="AI500" s="150"/>
      <c r="AJ500" s="150"/>
      <c r="AK500" s="150"/>
    </row>
    <row r="501" spans="1:37" s="26" customFormat="1" ht="76.5" customHeight="1">
      <c r="A501" s="111" t="s">
        <v>1606</v>
      </c>
      <c r="B501" s="45" t="s">
        <v>2736</v>
      </c>
      <c r="C501" s="45" t="s">
        <v>97</v>
      </c>
      <c r="D501" s="45" t="s">
        <v>97</v>
      </c>
      <c r="E501" s="137" t="s">
        <v>2906</v>
      </c>
      <c r="F501" s="48" t="s">
        <v>2737</v>
      </c>
      <c r="G501" s="48"/>
      <c r="H501" s="132" t="s">
        <v>1689</v>
      </c>
      <c r="I501" s="37" t="s">
        <v>2212</v>
      </c>
      <c r="J501" s="37" t="s">
        <v>1890</v>
      </c>
      <c r="K501" s="37" t="s">
        <v>1873</v>
      </c>
      <c r="L501" s="37" t="s">
        <v>1880</v>
      </c>
      <c r="M501" s="37" t="s">
        <v>314</v>
      </c>
      <c r="N501" s="37"/>
      <c r="O501" s="36">
        <f>COUNTIF(Table487[[#This Row],[CMMI Comprehensive Primary Care Plus (CPC+)
Version Date: CY 2021]:[CMS Medicare Hospital Compare
Version Date: January 2021]],"*yes*")</f>
        <v>1</v>
      </c>
      <c r="P501" s="150"/>
      <c r="Q501" s="150"/>
      <c r="R501" s="150"/>
      <c r="S501" s="150"/>
      <c r="T501" s="150"/>
      <c r="U501" s="150"/>
      <c r="V501" s="150"/>
      <c r="W501" s="150" t="s">
        <v>1</v>
      </c>
      <c r="X501" s="150"/>
      <c r="Y501" s="150"/>
      <c r="Z501" s="150"/>
      <c r="AA501" s="150"/>
      <c r="AB501" s="150"/>
      <c r="AC501" s="150"/>
      <c r="AD501" s="150"/>
      <c r="AE501" s="150"/>
      <c r="AF501" s="150"/>
      <c r="AG501" s="150"/>
      <c r="AH501" s="150"/>
      <c r="AI501" s="150"/>
      <c r="AJ501" s="150"/>
      <c r="AK501" s="150"/>
    </row>
    <row r="502" spans="1:37" s="26" customFormat="1" ht="76.5" customHeight="1">
      <c r="A502" s="111" t="s">
        <v>1607</v>
      </c>
      <c r="B502" s="45" t="s">
        <v>2105</v>
      </c>
      <c r="C502" s="45" t="s">
        <v>97</v>
      </c>
      <c r="D502" s="47" t="s">
        <v>97</v>
      </c>
      <c r="E502" s="137" t="s">
        <v>1638</v>
      </c>
      <c r="F502" s="48" t="s">
        <v>2714</v>
      </c>
      <c r="G502" s="48"/>
      <c r="H502" s="132" t="s">
        <v>1910</v>
      </c>
      <c r="I502" s="37" t="s">
        <v>97</v>
      </c>
      <c r="J502" s="37" t="s">
        <v>1883</v>
      </c>
      <c r="K502" s="37" t="s">
        <v>1873</v>
      </c>
      <c r="L502" s="37" t="s">
        <v>1880</v>
      </c>
      <c r="M502" s="37" t="s">
        <v>1746</v>
      </c>
      <c r="N502" s="37"/>
      <c r="O502" s="36">
        <f>COUNTIF(Table487[[#This Row],[CMMI Comprehensive Primary Care Plus (CPC+)
Version Date: CY 2021]:[CMS Medicare Hospital Compare
Version Date: January 2021]],"*yes*")</f>
        <v>1</v>
      </c>
      <c r="P502" s="150"/>
      <c r="Q502" s="150"/>
      <c r="R502" s="150"/>
      <c r="S502" s="150"/>
      <c r="T502" s="150"/>
      <c r="U502" s="150"/>
      <c r="V502" s="150"/>
      <c r="W502" s="150" t="s">
        <v>1</v>
      </c>
      <c r="X502" s="150"/>
      <c r="Y502" s="150"/>
      <c r="Z502" s="150"/>
      <c r="AA502" s="150"/>
      <c r="AB502" s="150"/>
      <c r="AC502" s="150"/>
      <c r="AD502" s="150"/>
      <c r="AE502" s="150"/>
      <c r="AF502" s="150"/>
      <c r="AG502" s="150"/>
      <c r="AH502" s="150"/>
      <c r="AI502" s="150"/>
      <c r="AJ502" s="150"/>
      <c r="AK502" s="150"/>
    </row>
    <row r="503" spans="1:37" s="26" customFormat="1" ht="76.5" customHeight="1">
      <c r="A503" s="111" t="s">
        <v>1608</v>
      </c>
      <c r="B503" s="45" t="s">
        <v>2794</v>
      </c>
      <c r="C503" s="45" t="s">
        <v>97</v>
      </c>
      <c r="D503" s="47" t="s">
        <v>97</v>
      </c>
      <c r="E503" s="137" t="s">
        <v>1638</v>
      </c>
      <c r="F503" s="48" t="s">
        <v>2795</v>
      </c>
      <c r="G503" s="48"/>
      <c r="H503" s="132" t="s">
        <v>2796</v>
      </c>
      <c r="I503" s="37" t="s">
        <v>97</v>
      </c>
      <c r="J503" s="37" t="s">
        <v>1883</v>
      </c>
      <c r="K503" s="37" t="s">
        <v>1873</v>
      </c>
      <c r="L503" s="37" t="s">
        <v>1880</v>
      </c>
      <c r="M503" s="37" t="s">
        <v>1746</v>
      </c>
      <c r="N503" s="37"/>
      <c r="O503" s="36">
        <f>COUNTIF(Table487[[#This Row],[CMMI Comprehensive Primary Care Plus (CPC+)
Version Date: CY 2021]:[CMS Medicare Hospital Compare
Version Date: January 2021]],"*yes*")</f>
        <v>1</v>
      </c>
      <c r="P503" s="150"/>
      <c r="Q503" s="150"/>
      <c r="R503" s="150"/>
      <c r="S503" s="150"/>
      <c r="T503" s="150"/>
      <c r="U503" s="150"/>
      <c r="V503" s="150"/>
      <c r="W503" s="150" t="s">
        <v>1</v>
      </c>
      <c r="X503" s="150"/>
      <c r="Y503" s="150"/>
      <c r="Z503" s="150"/>
      <c r="AA503" s="150"/>
      <c r="AB503" s="150"/>
      <c r="AC503" s="150"/>
      <c r="AD503" s="150"/>
      <c r="AE503" s="150"/>
      <c r="AF503" s="150"/>
      <c r="AG503" s="150"/>
      <c r="AH503" s="150"/>
      <c r="AI503" s="150"/>
      <c r="AJ503" s="150"/>
      <c r="AK503" s="150"/>
    </row>
    <row r="504" spans="1:37" s="26" customFormat="1" ht="76.5" customHeight="1">
      <c r="A504" s="111" t="s">
        <v>1609</v>
      </c>
      <c r="B504" s="45" t="s">
        <v>3481</v>
      </c>
      <c r="C504" s="45" t="s">
        <v>97</v>
      </c>
      <c r="D504" s="45" t="s">
        <v>97</v>
      </c>
      <c r="E504" s="137" t="s">
        <v>1945</v>
      </c>
      <c r="F504" s="48"/>
      <c r="G504" s="48"/>
      <c r="H504" s="132" t="s">
        <v>3482</v>
      </c>
      <c r="I504" s="37" t="s">
        <v>1917</v>
      </c>
      <c r="J504" s="37" t="s">
        <v>97</v>
      </c>
      <c r="K504" s="37" t="s">
        <v>1873</v>
      </c>
      <c r="L504" s="37" t="s">
        <v>1916</v>
      </c>
      <c r="M504" s="37" t="s">
        <v>6</v>
      </c>
      <c r="N504" s="37"/>
      <c r="O504" s="36">
        <f>COUNTIF(Table487[[#This Row],[CMMI Comprehensive Primary Care Plus (CPC+)
Version Date: CY 2021]:[CMS Medicare Hospital Compare
Version Date: January 2021]],"*yes*")</f>
        <v>0</v>
      </c>
      <c r="P504" s="150"/>
      <c r="Q504" s="150"/>
      <c r="R504" s="150"/>
      <c r="S504" s="150"/>
      <c r="T504" s="37"/>
      <c r="U504" s="150"/>
      <c r="V504" s="150"/>
      <c r="W504" s="150"/>
      <c r="X504" s="150"/>
      <c r="Y504" s="150"/>
      <c r="Z504" s="150"/>
      <c r="AA504" s="150"/>
      <c r="AB504" s="37"/>
      <c r="AC504" s="150"/>
      <c r="AD504" s="150"/>
      <c r="AE504" s="37"/>
      <c r="AF504" s="150"/>
      <c r="AG504" s="150"/>
      <c r="AH504" s="37"/>
      <c r="AI504" s="150" t="s">
        <v>1</v>
      </c>
      <c r="AJ504" s="150" t="s">
        <v>1827</v>
      </c>
      <c r="AK504" s="150" t="s">
        <v>1</v>
      </c>
    </row>
    <row r="505" spans="1:37" s="26" customFormat="1" ht="76.5" customHeight="1">
      <c r="A505" s="111" t="s">
        <v>1610</v>
      </c>
      <c r="B505" s="45" t="s">
        <v>1663</v>
      </c>
      <c r="C505" s="45" t="s">
        <v>97</v>
      </c>
      <c r="D505" s="47" t="s">
        <v>97</v>
      </c>
      <c r="E505" s="137" t="s">
        <v>1665</v>
      </c>
      <c r="F505" s="48" t="s">
        <v>2692</v>
      </c>
      <c r="G505" s="48"/>
      <c r="H505" s="132" t="s">
        <v>1664</v>
      </c>
      <c r="I505" s="37" t="s">
        <v>1889</v>
      </c>
      <c r="J505" s="37" t="s">
        <v>1872</v>
      </c>
      <c r="K505" s="37" t="s">
        <v>1873</v>
      </c>
      <c r="L505" s="37" t="s">
        <v>1916</v>
      </c>
      <c r="M505" s="37" t="s">
        <v>1746</v>
      </c>
      <c r="N505" s="37"/>
      <c r="O505" s="36">
        <f>COUNTIF(Table487[[#This Row],[CMMI Comprehensive Primary Care Plus (CPC+)
Version Date: CY 2021]:[CMS Medicare Hospital Compare
Version Date: January 2021]],"*yes*")</f>
        <v>0</v>
      </c>
      <c r="P505" s="150"/>
      <c r="Q505" s="150"/>
      <c r="R505" s="150"/>
      <c r="S505" s="150"/>
      <c r="T505" s="150"/>
      <c r="U505" s="150"/>
      <c r="V505" s="150"/>
      <c r="W505" s="150"/>
      <c r="X505" s="150"/>
      <c r="Y505" s="150"/>
      <c r="Z505" s="150"/>
      <c r="AA505" s="150"/>
      <c r="AB505" s="150"/>
      <c r="AC505" s="150"/>
      <c r="AD505" s="150"/>
      <c r="AE505" s="150"/>
      <c r="AF505" s="150"/>
      <c r="AG505" s="150"/>
      <c r="AH505" s="150"/>
      <c r="AI505" s="150"/>
      <c r="AJ505" s="150"/>
      <c r="AK505" s="150"/>
    </row>
    <row r="506" spans="1:37" s="26" customFormat="1" ht="76.5" customHeight="1">
      <c r="A506" s="111" t="s">
        <v>1611</v>
      </c>
      <c r="B506" s="45" t="s">
        <v>2679</v>
      </c>
      <c r="C506" s="45" t="s">
        <v>97</v>
      </c>
      <c r="D506" s="45" t="s">
        <v>97</v>
      </c>
      <c r="E506" s="137" t="s">
        <v>1639</v>
      </c>
      <c r="F506" s="48"/>
      <c r="G506" s="48"/>
      <c r="H506" s="132" t="s">
        <v>2680</v>
      </c>
      <c r="I506" s="37" t="s">
        <v>1889</v>
      </c>
      <c r="J506" s="37" t="s">
        <v>97</v>
      </c>
      <c r="K506" s="37" t="s">
        <v>1892</v>
      </c>
      <c r="L506" s="37" t="s">
        <v>1916</v>
      </c>
      <c r="M506" s="37" t="s">
        <v>5</v>
      </c>
      <c r="N506" s="37"/>
      <c r="O506" s="36">
        <f>COUNTIF(Table487[[#This Row],[CMMI Comprehensive Primary Care Plus (CPC+)
Version Date: CY 2021]:[CMS Medicare Hospital Compare
Version Date: January 2021]],"*yes*")</f>
        <v>0</v>
      </c>
      <c r="P506" s="150"/>
      <c r="Q506" s="150"/>
      <c r="R506" s="150"/>
      <c r="S506" s="150"/>
      <c r="T506" s="150"/>
      <c r="U506" s="150"/>
      <c r="V506" s="150"/>
      <c r="W506" s="150"/>
      <c r="X506" s="150"/>
      <c r="Y506" s="150"/>
      <c r="Z506" s="150"/>
      <c r="AA506" s="150"/>
      <c r="AB506" s="150"/>
      <c r="AC506" s="150"/>
      <c r="AD506" s="150"/>
      <c r="AE506" s="150"/>
      <c r="AF506" s="150"/>
      <c r="AG506" s="150"/>
      <c r="AH506" s="150"/>
      <c r="AI506" s="150"/>
      <c r="AJ506" s="150"/>
      <c r="AK506" s="150"/>
    </row>
    <row r="507" spans="1:37" s="26" customFormat="1" ht="76.5" customHeight="1">
      <c r="A507" s="111" t="s">
        <v>1612</v>
      </c>
      <c r="B507" s="45" t="s">
        <v>1721</v>
      </c>
      <c r="C507" s="45" t="s">
        <v>97</v>
      </c>
      <c r="D507" s="47" t="s">
        <v>97</v>
      </c>
      <c r="E507" s="137" t="s">
        <v>3483</v>
      </c>
      <c r="F507" s="48"/>
      <c r="G507" s="48"/>
      <c r="H507" s="132" t="s">
        <v>1723</v>
      </c>
      <c r="I507" s="37" t="s">
        <v>1920</v>
      </c>
      <c r="J507" s="37" t="s">
        <v>97</v>
      </c>
      <c r="K507" s="37" t="s">
        <v>1873</v>
      </c>
      <c r="L507" s="37" t="s">
        <v>97</v>
      </c>
      <c r="M507" s="37" t="s">
        <v>6</v>
      </c>
      <c r="N507" s="37"/>
      <c r="O507" s="36">
        <f>COUNTIF(Table487[[#This Row],[CMMI Comprehensive Primary Care Plus (CPC+)
Version Date: CY 2021]:[CMS Medicare Hospital Compare
Version Date: January 2021]],"*yes*")</f>
        <v>1</v>
      </c>
      <c r="P507" s="150"/>
      <c r="Q507" s="150"/>
      <c r="R507" s="150"/>
      <c r="S507" s="150"/>
      <c r="T507" s="150"/>
      <c r="U507" s="150"/>
      <c r="V507" s="150"/>
      <c r="W507" s="150"/>
      <c r="X507" s="150"/>
      <c r="Y507" s="150"/>
      <c r="Z507" s="150" t="s">
        <v>1</v>
      </c>
      <c r="AA507" s="150"/>
      <c r="AB507" s="150"/>
      <c r="AC507" s="150"/>
      <c r="AD507" s="150"/>
      <c r="AE507" s="150"/>
      <c r="AF507" s="150"/>
      <c r="AG507" s="150"/>
      <c r="AH507" s="150"/>
      <c r="AI507" s="150"/>
      <c r="AJ507" s="150"/>
      <c r="AK507" s="150"/>
    </row>
    <row r="508" spans="1:37" s="26" customFormat="1" ht="76.5" customHeight="1">
      <c r="A508" s="111" t="s">
        <v>1807</v>
      </c>
      <c r="B508" s="45" t="s">
        <v>2427</v>
      </c>
      <c r="C508" s="45" t="s">
        <v>97</v>
      </c>
      <c r="D508" s="45" t="s">
        <v>97</v>
      </c>
      <c r="E508" s="137" t="s">
        <v>1913</v>
      </c>
      <c r="F508" s="48"/>
      <c r="G508" s="48"/>
      <c r="H508" s="132" t="s">
        <v>2428</v>
      </c>
      <c r="I508" s="37" t="s">
        <v>2297</v>
      </c>
      <c r="J508" s="37" t="s">
        <v>97</v>
      </c>
      <c r="K508" s="37" t="s">
        <v>1873</v>
      </c>
      <c r="L508" s="37" t="s">
        <v>1874</v>
      </c>
      <c r="M508" s="37" t="s">
        <v>2012</v>
      </c>
      <c r="N508" s="37"/>
      <c r="O508" s="36">
        <f>COUNTIF(Table487[[#This Row],[CMMI Comprehensive Primary Care Plus (CPC+)
Version Date: CY 2021]:[CMS Medicare Hospital Compare
Version Date: January 2021]],"*yes*")</f>
        <v>0</v>
      </c>
      <c r="P508" s="150"/>
      <c r="Q508" s="150"/>
      <c r="R508" s="150"/>
      <c r="S508" s="150"/>
      <c r="T508" s="150"/>
      <c r="U508" s="150"/>
      <c r="V508" s="150"/>
      <c r="W508" s="150"/>
      <c r="X508" s="150"/>
      <c r="Y508" s="150"/>
      <c r="Z508" s="150"/>
      <c r="AA508" s="150"/>
      <c r="AB508" s="150"/>
      <c r="AC508" s="150"/>
      <c r="AD508" s="150"/>
      <c r="AE508" s="150"/>
      <c r="AF508" s="150" t="s">
        <v>1</v>
      </c>
      <c r="AG508" s="150"/>
      <c r="AH508" s="150"/>
      <c r="AI508" s="150"/>
      <c r="AJ508" s="150"/>
      <c r="AK508" s="150"/>
    </row>
    <row r="509" spans="1:37" s="26" customFormat="1" ht="76.5" customHeight="1">
      <c r="A509" s="111" t="s">
        <v>1613</v>
      </c>
      <c r="B509" s="45" t="s">
        <v>3001</v>
      </c>
      <c r="C509" s="45" t="s">
        <v>97</v>
      </c>
      <c r="D509" s="47" t="s">
        <v>97</v>
      </c>
      <c r="E509" s="137" t="s">
        <v>1675</v>
      </c>
      <c r="F509" s="48"/>
      <c r="G509" s="48"/>
      <c r="H509" s="132" t="s">
        <v>3484</v>
      </c>
      <c r="I509" s="37" t="s">
        <v>1875</v>
      </c>
      <c r="J509" s="37" t="s">
        <v>1884</v>
      </c>
      <c r="K509" s="37" t="s">
        <v>1873</v>
      </c>
      <c r="L509" s="37" t="s">
        <v>2250</v>
      </c>
      <c r="M509" s="37" t="s">
        <v>314</v>
      </c>
      <c r="N509" s="37"/>
      <c r="O509" s="36">
        <f>COUNTIF(Table487[[#This Row],[CMMI Comprehensive Primary Care Plus (CPC+)
Version Date: CY 2021]:[CMS Medicare Hospital Compare
Version Date: January 2021]],"*yes*")</f>
        <v>0</v>
      </c>
      <c r="P509" s="150"/>
      <c r="Q509" s="150"/>
      <c r="R509" s="150"/>
      <c r="S509" s="150"/>
      <c r="T509" s="150"/>
      <c r="U509" s="150"/>
      <c r="V509" s="150"/>
      <c r="W509" s="150"/>
      <c r="X509" s="150"/>
      <c r="Y509" s="150"/>
      <c r="Z509" s="150"/>
      <c r="AA509" s="150"/>
      <c r="AB509" s="150"/>
      <c r="AC509" s="150"/>
      <c r="AD509" s="150"/>
      <c r="AE509" s="150"/>
      <c r="AF509" s="150"/>
      <c r="AG509" s="150"/>
      <c r="AH509" s="150"/>
      <c r="AI509" s="150"/>
      <c r="AJ509" s="150"/>
      <c r="AK509" s="150"/>
    </row>
    <row r="510" spans="1:37" s="26" customFormat="1" ht="76.5" customHeight="1">
      <c r="A510" s="111" t="s">
        <v>371</v>
      </c>
      <c r="B510" s="45" t="s">
        <v>871</v>
      </c>
      <c r="C510" s="45" t="s">
        <v>97</v>
      </c>
      <c r="D510" s="45" t="s">
        <v>97</v>
      </c>
      <c r="E510" s="137" t="s">
        <v>1939</v>
      </c>
      <c r="F510" s="48" t="s">
        <v>2498</v>
      </c>
      <c r="G510" s="48"/>
      <c r="H510" s="132" t="s">
        <v>872</v>
      </c>
      <c r="I510" s="37" t="s">
        <v>1875</v>
      </c>
      <c r="J510" s="37" t="s">
        <v>1886</v>
      </c>
      <c r="K510" s="37" t="s">
        <v>1873</v>
      </c>
      <c r="L510" s="37" t="s">
        <v>1880</v>
      </c>
      <c r="M510" s="37" t="s">
        <v>1746</v>
      </c>
      <c r="N510" s="37"/>
      <c r="O510" s="36">
        <f>COUNTIF(Table487[[#This Row],[CMMI Comprehensive Primary Care Plus (CPC+)
Version Date: CY 2021]:[CMS Medicare Hospital Compare
Version Date: January 2021]],"*yes*")</f>
        <v>1</v>
      </c>
      <c r="P510" s="150"/>
      <c r="Q510" s="150"/>
      <c r="R510" s="150"/>
      <c r="S510" s="150"/>
      <c r="T510" s="37"/>
      <c r="U510" s="150"/>
      <c r="V510" s="150"/>
      <c r="W510" s="150" t="s">
        <v>1</v>
      </c>
      <c r="X510" s="150"/>
      <c r="Y510" s="150"/>
      <c r="Z510" s="150"/>
      <c r="AA510" s="150"/>
      <c r="AB510" s="37"/>
      <c r="AC510" s="150"/>
      <c r="AD510" s="150"/>
      <c r="AE510" s="37"/>
      <c r="AF510" s="150"/>
      <c r="AG510" s="150"/>
      <c r="AH510" s="37"/>
      <c r="AI510" s="150"/>
      <c r="AJ510" s="150"/>
      <c r="AK510" s="150"/>
    </row>
    <row r="511" spans="1:37" s="26" customFormat="1" ht="76.5" customHeight="1">
      <c r="A511" s="111" t="s">
        <v>1616</v>
      </c>
      <c r="B511" s="45" t="s">
        <v>3485</v>
      </c>
      <c r="C511" s="45" t="s">
        <v>97</v>
      </c>
      <c r="D511" s="45" t="s">
        <v>97</v>
      </c>
      <c r="E511" s="137" t="s">
        <v>1960</v>
      </c>
      <c r="F511" s="48"/>
      <c r="G511" s="48"/>
      <c r="H511" s="132" t="s">
        <v>3486</v>
      </c>
      <c r="I511" s="37" t="s">
        <v>2212</v>
      </c>
      <c r="J511" s="37" t="s">
        <v>1876</v>
      </c>
      <c r="K511" s="37" t="s">
        <v>1873</v>
      </c>
      <c r="L511" s="37" t="s">
        <v>1880</v>
      </c>
      <c r="M511" s="37" t="s">
        <v>5</v>
      </c>
      <c r="N511" s="37"/>
      <c r="O511" s="36">
        <f>COUNTIF(Table487[[#This Row],[CMMI Comprehensive Primary Care Plus (CPC+)
Version Date: CY 2021]:[CMS Medicare Hospital Compare
Version Date: January 2021]],"*yes*")</f>
        <v>0</v>
      </c>
      <c r="P511" s="150"/>
      <c r="Q511" s="150"/>
      <c r="R511" s="150"/>
      <c r="S511" s="150"/>
      <c r="T511" s="37"/>
      <c r="U511" s="150"/>
      <c r="V511" s="150"/>
      <c r="W511" s="150"/>
      <c r="X511" s="150"/>
      <c r="Y511" s="150"/>
      <c r="Z511" s="150"/>
      <c r="AA511" s="150"/>
      <c r="AB511" s="37"/>
      <c r="AC511" s="150"/>
      <c r="AD511" s="150"/>
      <c r="AE511" s="37"/>
      <c r="AF511" s="150"/>
      <c r="AG511" s="150"/>
      <c r="AH511" s="37"/>
      <c r="AI511" s="150"/>
      <c r="AJ511" s="150"/>
      <c r="AK511" s="150"/>
    </row>
    <row r="512" spans="1:37" s="26" customFormat="1" ht="76.5" customHeight="1">
      <c r="A512" s="111" t="s">
        <v>1619</v>
      </c>
      <c r="B512" s="45" t="s">
        <v>3487</v>
      </c>
      <c r="C512" s="45" t="s">
        <v>97</v>
      </c>
      <c r="D512" s="45" t="s">
        <v>97</v>
      </c>
      <c r="E512" s="137" t="s">
        <v>1639</v>
      </c>
      <c r="F512" s="48"/>
      <c r="G512" s="48"/>
      <c r="H512" s="132" t="s">
        <v>3488</v>
      </c>
      <c r="I512" s="37" t="s">
        <v>1929</v>
      </c>
      <c r="J512" s="37" t="s">
        <v>97</v>
      </c>
      <c r="K512" s="37" t="s">
        <v>1892</v>
      </c>
      <c r="L512" s="37" t="s">
        <v>1916</v>
      </c>
      <c r="M512" s="37" t="s">
        <v>314</v>
      </c>
      <c r="N512" s="37"/>
      <c r="O512" s="36">
        <f>COUNTIF(Table487[[#This Row],[CMMI Comprehensive Primary Care Plus (CPC+)
Version Date: CY 2021]:[CMS Medicare Hospital Compare
Version Date: January 2021]],"*yes*")</f>
        <v>0</v>
      </c>
      <c r="P512" s="150"/>
      <c r="Q512" s="150"/>
      <c r="R512" s="150"/>
      <c r="S512" s="150"/>
      <c r="T512" s="37"/>
      <c r="U512" s="150"/>
      <c r="V512" s="150"/>
      <c r="W512" s="150"/>
      <c r="X512" s="150"/>
      <c r="Y512" s="150"/>
      <c r="Z512" s="150"/>
      <c r="AA512" s="150"/>
      <c r="AB512" s="37"/>
      <c r="AC512" s="150"/>
      <c r="AD512" s="150"/>
      <c r="AE512" s="37"/>
      <c r="AF512" s="150"/>
      <c r="AG512" s="150"/>
      <c r="AH512" s="37"/>
      <c r="AI512" s="150"/>
      <c r="AJ512" s="150"/>
      <c r="AK512" s="150"/>
    </row>
    <row r="513" spans="1:37" s="26" customFormat="1" ht="76.5" customHeight="1">
      <c r="A513" s="111" t="s">
        <v>1621</v>
      </c>
      <c r="B513" s="45" t="s">
        <v>3489</v>
      </c>
      <c r="C513" s="45" t="s">
        <v>97</v>
      </c>
      <c r="D513" s="45" t="s">
        <v>97</v>
      </c>
      <c r="E513" s="137" t="s">
        <v>3490</v>
      </c>
      <c r="F513" s="48"/>
      <c r="G513" s="48"/>
      <c r="H513" s="132" t="s">
        <v>3491</v>
      </c>
      <c r="I513" s="37" t="s">
        <v>1906</v>
      </c>
      <c r="J513" s="37" t="s">
        <v>1893</v>
      </c>
      <c r="K513" s="37" t="s">
        <v>1900</v>
      </c>
      <c r="L513" s="37" t="s">
        <v>1916</v>
      </c>
      <c r="M513" s="37" t="s">
        <v>5</v>
      </c>
      <c r="N513" s="37"/>
      <c r="O513" s="36">
        <f>COUNTIF(Table487[[#This Row],[CMMI Comprehensive Primary Care Plus (CPC+)
Version Date: CY 2021]:[CMS Medicare Hospital Compare
Version Date: January 2021]],"*yes*")</f>
        <v>0</v>
      </c>
      <c r="P513" s="150"/>
      <c r="Q513" s="150"/>
      <c r="R513" s="150"/>
      <c r="S513" s="150"/>
      <c r="T513" s="150"/>
      <c r="U513" s="150"/>
      <c r="V513" s="150"/>
      <c r="W513" s="150"/>
      <c r="X513" s="150"/>
      <c r="Y513" s="150"/>
      <c r="Z513" s="150"/>
      <c r="AA513" s="150"/>
      <c r="AB513" s="150"/>
      <c r="AC513" s="150"/>
      <c r="AD513" s="150"/>
      <c r="AE513" s="150"/>
      <c r="AF513" s="150"/>
      <c r="AG513" s="150"/>
      <c r="AH513" s="150"/>
      <c r="AI513" s="150"/>
      <c r="AJ513" s="150"/>
      <c r="AK513" s="150"/>
    </row>
    <row r="514" spans="1:37" s="26" customFormat="1" ht="76.5" customHeight="1">
      <c r="A514" s="111" t="s">
        <v>1626</v>
      </c>
      <c r="B514" s="45" t="s">
        <v>3492</v>
      </c>
      <c r="C514" s="45" t="s">
        <v>97</v>
      </c>
      <c r="D514" s="45" t="s">
        <v>97</v>
      </c>
      <c r="E514" s="137" t="s">
        <v>1675</v>
      </c>
      <c r="F514" s="48" t="s">
        <v>2884</v>
      </c>
      <c r="G514" s="48"/>
      <c r="H514" s="132" t="s">
        <v>3493</v>
      </c>
      <c r="I514" s="37" t="s">
        <v>2212</v>
      </c>
      <c r="J514" s="37" t="s">
        <v>1886</v>
      </c>
      <c r="K514" s="37" t="s">
        <v>1879</v>
      </c>
      <c r="L514" s="37" t="s">
        <v>1880</v>
      </c>
      <c r="M514" s="37" t="s">
        <v>3288</v>
      </c>
      <c r="N514" s="37"/>
      <c r="O514" s="36">
        <f>COUNTIF(Table487[[#This Row],[CMMI Comprehensive Primary Care Plus (CPC+)
Version Date: CY 2021]:[CMS Medicare Hospital Compare
Version Date: January 2021]],"*yes*")</f>
        <v>2</v>
      </c>
      <c r="P514" s="150"/>
      <c r="Q514" s="150"/>
      <c r="R514" s="150"/>
      <c r="S514" s="150"/>
      <c r="T514" s="150"/>
      <c r="U514" s="150"/>
      <c r="V514" s="150"/>
      <c r="W514" s="150" t="s">
        <v>1</v>
      </c>
      <c r="X514" s="150" t="s">
        <v>2370</v>
      </c>
      <c r="Y514" s="150"/>
      <c r="Z514" s="150"/>
      <c r="AA514" s="150"/>
      <c r="AB514" s="150"/>
      <c r="AC514" s="150"/>
      <c r="AD514" s="150"/>
      <c r="AE514" s="150"/>
      <c r="AF514" s="150"/>
      <c r="AG514" s="150"/>
      <c r="AH514" s="150"/>
      <c r="AI514" s="150"/>
      <c r="AJ514" s="150"/>
      <c r="AK514" s="150"/>
    </row>
    <row r="515" spans="1:37" s="26" customFormat="1" ht="76.5" customHeight="1">
      <c r="A515" s="111" t="s">
        <v>1627</v>
      </c>
      <c r="B515" s="45" t="s">
        <v>3494</v>
      </c>
      <c r="C515" s="45" t="s">
        <v>97</v>
      </c>
      <c r="D515" s="45" t="s">
        <v>97</v>
      </c>
      <c r="E515" s="137" t="s">
        <v>1675</v>
      </c>
      <c r="F515" s="48" t="s">
        <v>2886</v>
      </c>
      <c r="G515" s="48"/>
      <c r="H515" s="132" t="s">
        <v>3495</v>
      </c>
      <c r="I515" s="37" t="s">
        <v>2212</v>
      </c>
      <c r="J515" s="37" t="s">
        <v>1886</v>
      </c>
      <c r="K515" s="37" t="s">
        <v>1879</v>
      </c>
      <c r="L515" s="37" t="s">
        <v>1880</v>
      </c>
      <c r="M515" s="37" t="s">
        <v>3288</v>
      </c>
      <c r="N515" s="37"/>
      <c r="O515" s="36">
        <f>COUNTIF(Table487[[#This Row],[CMMI Comprehensive Primary Care Plus (CPC+)
Version Date: CY 2021]:[CMS Medicare Hospital Compare
Version Date: January 2021]],"*yes*")</f>
        <v>2</v>
      </c>
      <c r="P515" s="150"/>
      <c r="Q515" s="150"/>
      <c r="R515" s="150"/>
      <c r="S515" s="150"/>
      <c r="T515" s="150"/>
      <c r="U515" s="150"/>
      <c r="V515" s="150"/>
      <c r="W515" s="150" t="s">
        <v>1</v>
      </c>
      <c r="X515" s="150" t="s">
        <v>2370</v>
      </c>
      <c r="Y515" s="150"/>
      <c r="Z515" s="150"/>
      <c r="AA515" s="150"/>
      <c r="AB515" s="150"/>
      <c r="AC515" s="150"/>
      <c r="AD515" s="150"/>
      <c r="AE515" s="150"/>
      <c r="AF515" s="150"/>
      <c r="AG515" s="150"/>
      <c r="AH515" s="150"/>
      <c r="AI515" s="150"/>
      <c r="AJ515" s="150"/>
      <c r="AK515" s="150"/>
    </row>
    <row r="516" spans="1:37" s="26" customFormat="1" ht="76.5" customHeight="1">
      <c r="A516" s="111" t="s">
        <v>1630</v>
      </c>
      <c r="B516" s="45" t="s">
        <v>160</v>
      </c>
      <c r="C516" s="45" t="s">
        <v>97</v>
      </c>
      <c r="D516" s="45" t="s">
        <v>97</v>
      </c>
      <c r="E516" s="137" t="s">
        <v>1944</v>
      </c>
      <c r="F516" s="48"/>
      <c r="G516" s="48"/>
      <c r="H516" s="132" t="s">
        <v>1467</v>
      </c>
      <c r="I516" s="37" t="s">
        <v>2297</v>
      </c>
      <c r="J516" s="37" t="s">
        <v>1901</v>
      </c>
      <c r="K516" s="37" t="s">
        <v>1873</v>
      </c>
      <c r="L516" s="37" t="s">
        <v>1880</v>
      </c>
      <c r="M516" s="37" t="s">
        <v>314</v>
      </c>
      <c r="N516" s="37"/>
      <c r="O516" s="36">
        <f>COUNTIF(Table487[[#This Row],[CMMI Comprehensive Primary Care Plus (CPC+)
Version Date: CY 2021]:[CMS Medicare Hospital Compare
Version Date: January 2021]],"*yes*")</f>
        <v>0</v>
      </c>
      <c r="P516" s="150"/>
      <c r="Q516" s="150"/>
      <c r="R516" s="150"/>
      <c r="S516" s="150"/>
      <c r="T516" s="150"/>
      <c r="U516" s="150"/>
      <c r="V516" s="150"/>
      <c r="W516" s="150"/>
      <c r="X516" s="150"/>
      <c r="Y516" s="150"/>
      <c r="Z516" s="150"/>
      <c r="AA516" s="150"/>
      <c r="AB516" s="150"/>
      <c r="AC516" s="150"/>
      <c r="AD516" s="150"/>
      <c r="AE516" s="150"/>
      <c r="AF516" s="150"/>
      <c r="AG516" s="150"/>
      <c r="AH516" s="150"/>
      <c r="AI516" s="150"/>
      <c r="AJ516" s="150"/>
      <c r="AK516" s="150"/>
    </row>
    <row r="517" spans="1:37" s="26" customFormat="1" ht="76.5" customHeight="1">
      <c r="A517" s="111" t="s">
        <v>1631</v>
      </c>
      <c r="B517" s="45" t="s">
        <v>1998</v>
      </c>
      <c r="C517" s="45" t="s">
        <v>97</v>
      </c>
      <c r="D517" s="45" t="s">
        <v>97</v>
      </c>
      <c r="E517" s="137" t="s">
        <v>1944</v>
      </c>
      <c r="F517" s="48"/>
      <c r="G517" s="48"/>
      <c r="H517" s="132" t="s">
        <v>2002</v>
      </c>
      <c r="I517" s="37" t="s">
        <v>2297</v>
      </c>
      <c r="J517" s="37" t="s">
        <v>1888</v>
      </c>
      <c r="K517" s="37" t="s">
        <v>1873</v>
      </c>
      <c r="L517" s="37" t="s">
        <v>1880</v>
      </c>
      <c r="M517" s="37" t="s">
        <v>314</v>
      </c>
      <c r="N517" s="37"/>
      <c r="O517" s="36">
        <f>COUNTIF(Table487[[#This Row],[CMMI Comprehensive Primary Care Plus (CPC+)
Version Date: CY 2021]:[CMS Medicare Hospital Compare
Version Date: January 2021]],"*yes*")</f>
        <v>0</v>
      </c>
      <c r="P517" s="150"/>
      <c r="Q517" s="150"/>
      <c r="R517" s="150"/>
      <c r="S517" s="150"/>
      <c r="T517" s="150"/>
      <c r="U517" s="150"/>
      <c r="V517" s="150"/>
      <c r="W517" s="150"/>
      <c r="X517" s="150"/>
      <c r="Y517" s="150"/>
      <c r="Z517" s="150"/>
      <c r="AA517" s="150"/>
      <c r="AB517" s="150"/>
      <c r="AC517" s="150"/>
      <c r="AD517" s="150"/>
      <c r="AE517" s="150"/>
      <c r="AF517" s="150"/>
      <c r="AG517" s="150" t="s">
        <v>1827</v>
      </c>
      <c r="AH517" s="150"/>
      <c r="AI517" s="150"/>
      <c r="AJ517" s="150"/>
      <c r="AK517" s="150"/>
    </row>
    <row r="518" spans="1:37" s="26" customFormat="1" ht="76.5" customHeight="1">
      <c r="A518" s="111" t="s">
        <v>1632</v>
      </c>
      <c r="B518" s="45" t="s">
        <v>1322</v>
      </c>
      <c r="C518" s="45" t="s">
        <v>97</v>
      </c>
      <c r="D518" s="45" t="s">
        <v>97</v>
      </c>
      <c r="E518" s="137" t="s">
        <v>1639</v>
      </c>
      <c r="F518" s="48"/>
      <c r="G518" s="48"/>
      <c r="H518" s="132" t="s">
        <v>1761</v>
      </c>
      <c r="I518" s="37" t="s">
        <v>1908</v>
      </c>
      <c r="J518" s="37" t="s">
        <v>97</v>
      </c>
      <c r="K518" s="37" t="s">
        <v>1879</v>
      </c>
      <c r="L518" s="37" t="s">
        <v>1885</v>
      </c>
      <c r="M518" s="37" t="s">
        <v>5</v>
      </c>
      <c r="N518" s="37"/>
      <c r="O518" s="36">
        <f>COUNTIF(Table487[[#This Row],[CMMI Comprehensive Primary Care Plus (CPC+)
Version Date: CY 2021]:[CMS Medicare Hospital Compare
Version Date: January 2021]],"*yes*")</f>
        <v>0</v>
      </c>
      <c r="P518" s="150"/>
      <c r="Q518" s="150"/>
      <c r="R518" s="150"/>
      <c r="S518" s="150"/>
      <c r="T518" s="150"/>
      <c r="U518" s="150"/>
      <c r="V518" s="150"/>
      <c r="W518" s="150"/>
      <c r="X518" s="150"/>
      <c r="Y518" s="150"/>
      <c r="Z518" s="150"/>
      <c r="AA518" s="150"/>
      <c r="AB518" s="150"/>
      <c r="AC518" s="150"/>
      <c r="AD518" s="150"/>
      <c r="AE518" s="150"/>
      <c r="AF518" s="150"/>
      <c r="AG518" s="150"/>
      <c r="AH518" s="150"/>
      <c r="AI518" s="150"/>
      <c r="AJ518" s="150"/>
      <c r="AK518" s="150"/>
    </row>
    <row r="519" spans="1:37" s="26" customFormat="1" ht="76.5" customHeight="1">
      <c r="A519" s="111" t="s">
        <v>1641</v>
      </c>
      <c r="B519" s="45" t="s">
        <v>2891</v>
      </c>
      <c r="C519" s="45" t="s">
        <v>97</v>
      </c>
      <c r="D519" s="45" t="s">
        <v>97</v>
      </c>
      <c r="E519" s="137" t="s">
        <v>2892</v>
      </c>
      <c r="F519" s="48" t="s">
        <v>2893</v>
      </c>
      <c r="G519" s="48" t="s">
        <v>3496</v>
      </c>
      <c r="H519" s="132" t="s">
        <v>2894</v>
      </c>
      <c r="I519" s="37" t="s">
        <v>1875</v>
      </c>
      <c r="J519" s="37" t="s">
        <v>1883</v>
      </c>
      <c r="K519" s="37" t="s">
        <v>1873</v>
      </c>
      <c r="L519" s="37" t="s">
        <v>1916</v>
      </c>
      <c r="M519" s="37" t="s">
        <v>314</v>
      </c>
      <c r="N519" s="37"/>
      <c r="O519" s="36">
        <f>COUNTIF(Table487[[#This Row],[CMMI Comprehensive Primary Care Plus (CPC+)
Version Date: CY 2021]:[CMS Medicare Hospital Compare
Version Date: January 2021]],"*yes*")</f>
        <v>2</v>
      </c>
      <c r="P519" s="150"/>
      <c r="Q519" s="150"/>
      <c r="R519" s="150"/>
      <c r="S519" s="150" t="s">
        <v>1</v>
      </c>
      <c r="T519" s="150"/>
      <c r="U519" s="150"/>
      <c r="V519" s="150"/>
      <c r="W519" s="150" t="s">
        <v>1</v>
      </c>
      <c r="X519" s="150"/>
      <c r="Y519" s="150"/>
      <c r="Z519" s="150"/>
      <c r="AA519" s="150"/>
      <c r="AB519" s="150"/>
      <c r="AC519" s="150"/>
      <c r="AD519" s="150"/>
      <c r="AE519" s="150"/>
      <c r="AF519" s="150"/>
      <c r="AG519" s="150"/>
      <c r="AH519" s="150"/>
      <c r="AI519" s="150"/>
      <c r="AJ519" s="150"/>
      <c r="AK519" s="150"/>
    </row>
    <row r="520" spans="1:37" s="26" customFormat="1" ht="76.5" customHeight="1">
      <c r="A520" s="111" t="s">
        <v>1642</v>
      </c>
      <c r="B520" s="45" t="s">
        <v>1826</v>
      </c>
      <c r="C520" s="45" t="s">
        <v>97</v>
      </c>
      <c r="D520" s="45" t="s">
        <v>97</v>
      </c>
      <c r="E520" s="137" t="s">
        <v>1960</v>
      </c>
      <c r="F520" s="48"/>
      <c r="G520" s="48"/>
      <c r="H520" s="132" t="s">
        <v>1786</v>
      </c>
      <c r="I520" s="37" t="s">
        <v>97</v>
      </c>
      <c r="J520" s="37" t="s">
        <v>97</v>
      </c>
      <c r="K520" s="37" t="s">
        <v>1877</v>
      </c>
      <c r="L520" s="37" t="s">
        <v>1916</v>
      </c>
      <c r="M520" s="37" t="s">
        <v>6</v>
      </c>
      <c r="N520" s="37"/>
      <c r="O520" s="36">
        <f>COUNTIF(Table487[[#This Row],[CMMI Comprehensive Primary Care Plus (CPC+)
Version Date: CY 2021]:[CMS Medicare Hospital Compare
Version Date: January 2021]],"*yes*")</f>
        <v>1</v>
      </c>
      <c r="P520" s="150" t="s">
        <v>1</v>
      </c>
      <c r="Q520" s="150"/>
      <c r="R520" s="150"/>
      <c r="S520" s="150"/>
      <c r="T520" s="150"/>
      <c r="U520" s="150"/>
      <c r="V520" s="150"/>
      <c r="W520" s="150"/>
      <c r="X520" s="150"/>
      <c r="Y520" s="150"/>
      <c r="Z520" s="150"/>
      <c r="AA520" s="150"/>
      <c r="AB520" s="150"/>
      <c r="AC520" s="150"/>
      <c r="AD520" s="150"/>
      <c r="AE520" s="150"/>
      <c r="AF520" s="150"/>
      <c r="AG520" s="150"/>
      <c r="AH520" s="150"/>
      <c r="AI520" s="150"/>
      <c r="AJ520" s="150"/>
      <c r="AK520" s="150"/>
    </row>
    <row r="521" spans="1:37" s="26" customFormat="1" ht="76.5" customHeight="1">
      <c r="A521" s="111" t="s">
        <v>372</v>
      </c>
      <c r="B521" s="45" t="s">
        <v>3497</v>
      </c>
      <c r="C521" s="45" t="s">
        <v>97</v>
      </c>
      <c r="D521" s="45" t="s">
        <v>97</v>
      </c>
      <c r="E521" s="137" t="s">
        <v>1960</v>
      </c>
      <c r="F521" s="52"/>
      <c r="G521" s="52"/>
      <c r="H521" s="132" t="s">
        <v>3498</v>
      </c>
      <c r="I521" s="37" t="s">
        <v>1917</v>
      </c>
      <c r="J521" s="37" t="s">
        <v>97</v>
      </c>
      <c r="K521" s="37" t="s">
        <v>1877</v>
      </c>
      <c r="L521" s="37" t="s">
        <v>2250</v>
      </c>
      <c r="M521" s="37" t="s">
        <v>6</v>
      </c>
      <c r="N521" s="37"/>
      <c r="O521" s="36">
        <f>COUNTIF(Table487[[#This Row],[CMMI Comprehensive Primary Care Plus (CPC+)
Version Date: CY 2021]:[CMS Medicare Hospital Compare
Version Date: January 2021]],"*yes*")</f>
        <v>0</v>
      </c>
      <c r="P521" s="150"/>
      <c r="Q521" s="150"/>
      <c r="R521" s="150"/>
      <c r="S521" s="150"/>
      <c r="T521" s="150"/>
      <c r="U521" s="150"/>
      <c r="V521" s="150"/>
      <c r="W521" s="150"/>
      <c r="X521" s="150"/>
      <c r="Y521" s="150"/>
      <c r="Z521" s="150"/>
      <c r="AA521" s="150"/>
      <c r="AB521" s="150"/>
      <c r="AC521" s="150"/>
      <c r="AD521" s="150"/>
      <c r="AE521" s="150"/>
      <c r="AF521" s="150"/>
      <c r="AG521" s="150"/>
      <c r="AH521" s="150"/>
      <c r="AI521" s="150"/>
      <c r="AJ521" s="150"/>
      <c r="AK521" s="150"/>
    </row>
    <row r="522" spans="1:37" s="26" customFormat="1" ht="76.5" customHeight="1">
      <c r="A522" s="111" t="s">
        <v>1643</v>
      </c>
      <c r="B522" s="45" t="s">
        <v>316</v>
      </c>
      <c r="C522" s="45" t="s">
        <v>97</v>
      </c>
      <c r="D522" s="45" t="s">
        <v>97</v>
      </c>
      <c r="E522" s="137" t="s">
        <v>1960</v>
      </c>
      <c r="F522" s="48"/>
      <c r="G522" s="48"/>
      <c r="H522" s="132" t="s">
        <v>1969</v>
      </c>
      <c r="I522" s="37" t="s">
        <v>97</v>
      </c>
      <c r="J522" s="37" t="s">
        <v>97</v>
      </c>
      <c r="K522" s="37" t="s">
        <v>1877</v>
      </c>
      <c r="L522" s="37" t="s">
        <v>1880</v>
      </c>
      <c r="M522" s="37" t="s">
        <v>6</v>
      </c>
      <c r="N522" s="37"/>
      <c r="O522" s="36">
        <f>COUNTIF(Table487[[#This Row],[CMMI Comprehensive Primary Care Plus (CPC+)
Version Date: CY 2021]:[CMS Medicare Hospital Compare
Version Date: January 2021]],"*yes*")</f>
        <v>1</v>
      </c>
      <c r="P522" s="150"/>
      <c r="Q522" s="150"/>
      <c r="R522" s="150" t="s">
        <v>3976</v>
      </c>
      <c r="S522" s="150"/>
      <c r="T522" s="150"/>
      <c r="U522" s="150"/>
      <c r="V522" s="150"/>
      <c r="W522" s="150"/>
      <c r="X522" s="150"/>
      <c r="Y522" s="150"/>
      <c r="Z522" s="150"/>
      <c r="AA522" s="150"/>
      <c r="AB522" s="150"/>
      <c r="AC522" s="150"/>
      <c r="AD522" s="150"/>
      <c r="AE522" s="150"/>
      <c r="AF522" s="150"/>
      <c r="AG522" s="150"/>
      <c r="AH522" s="150"/>
      <c r="AI522" s="150"/>
      <c r="AJ522" s="150"/>
      <c r="AK522" s="150"/>
    </row>
    <row r="523" spans="1:37" s="26" customFormat="1" ht="76.5" customHeight="1">
      <c r="A523" s="111" t="s">
        <v>1644</v>
      </c>
      <c r="B523" s="45" t="s">
        <v>315</v>
      </c>
      <c r="C523" s="45" t="s">
        <v>97</v>
      </c>
      <c r="D523" s="45" t="s">
        <v>97</v>
      </c>
      <c r="E523" s="137" t="s">
        <v>1960</v>
      </c>
      <c r="F523" s="48"/>
      <c r="G523" s="48"/>
      <c r="H523" s="132" t="s">
        <v>1970</v>
      </c>
      <c r="I523" s="37" t="s">
        <v>97</v>
      </c>
      <c r="J523" s="37" t="s">
        <v>97</v>
      </c>
      <c r="K523" s="37" t="s">
        <v>1877</v>
      </c>
      <c r="L523" s="37" t="s">
        <v>1874</v>
      </c>
      <c r="M523" s="37" t="s">
        <v>6</v>
      </c>
      <c r="N523" s="37"/>
      <c r="O523" s="36">
        <f>COUNTIF(Table487[[#This Row],[CMMI Comprehensive Primary Care Plus (CPC+)
Version Date: CY 2021]:[CMS Medicare Hospital Compare
Version Date: January 2021]],"*yes*")</f>
        <v>0</v>
      </c>
      <c r="P523" s="150"/>
      <c r="Q523" s="150"/>
      <c r="R523" s="150"/>
      <c r="S523" s="150"/>
      <c r="T523" s="150"/>
      <c r="U523" s="150"/>
      <c r="V523" s="150"/>
      <c r="W523" s="150"/>
      <c r="X523" s="150"/>
      <c r="Y523" s="150"/>
      <c r="Z523" s="150"/>
      <c r="AA523" s="150"/>
      <c r="AB523" s="150"/>
      <c r="AC523" s="150"/>
      <c r="AD523" s="150"/>
      <c r="AE523" s="150"/>
      <c r="AF523" s="150"/>
      <c r="AG523" s="150"/>
      <c r="AH523" s="150"/>
      <c r="AI523" s="150"/>
      <c r="AJ523" s="150"/>
      <c r="AK523" s="150"/>
    </row>
    <row r="524" spans="1:37" s="26" customFormat="1" ht="76.5" customHeight="1">
      <c r="A524" s="111" t="s">
        <v>1645</v>
      </c>
      <c r="B524" s="45" t="s">
        <v>1712</v>
      </c>
      <c r="C524" s="45" t="s">
        <v>97</v>
      </c>
      <c r="D524" s="45" t="s">
        <v>97</v>
      </c>
      <c r="E524" s="137" t="s">
        <v>1968</v>
      </c>
      <c r="F524" s="48" t="s">
        <v>3499</v>
      </c>
      <c r="G524" s="48"/>
      <c r="H524" s="132" t="s">
        <v>1972</v>
      </c>
      <c r="I524" s="37" t="s">
        <v>97</v>
      </c>
      <c r="J524" s="37" t="s">
        <v>97</v>
      </c>
      <c r="K524" s="37" t="s">
        <v>1877</v>
      </c>
      <c r="L524" s="37" t="s">
        <v>97</v>
      </c>
      <c r="M524" s="37" t="s">
        <v>6</v>
      </c>
      <c r="N524" s="37"/>
      <c r="O524" s="36">
        <f>COUNTIF(Table487[[#This Row],[CMMI Comprehensive Primary Care Plus (CPC+)
Version Date: CY 2021]:[CMS Medicare Hospital Compare
Version Date: January 2021]],"*yes*")</f>
        <v>1</v>
      </c>
      <c r="P524" s="150"/>
      <c r="Q524" s="150"/>
      <c r="R524" s="150"/>
      <c r="S524" s="150"/>
      <c r="T524" s="150"/>
      <c r="U524" s="150"/>
      <c r="V524" s="150"/>
      <c r="W524" s="150" t="s">
        <v>1</v>
      </c>
      <c r="X524" s="150"/>
      <c r="Y524" s="150"/>
      <c r="Z524" s="150"/>
      <c r="AA524" s="150"/>
      <c r="AB524" s="150"/>
      <c r="AC524" s="150"/>
      <c r="AD524" s="150"/>
      <c r="AE524" s="150"/>
      <c r="AF524" s="150"/>
      <c r="AG524" s="150"/>
      <c r="AH524" s="150"/>
      <c r="AI524" s="150"/>
      <c r="AJ524" s="150"/>
      <c r="AK524" s="150"/>
    </row>
    <row r="525" spans="1:37" s="26" customFormat="1" ht="76.5" customHeight="1">
      <c r="A525" s="111" t="s">
        <v>1646</v>
      </c>
      <c r="B525" s="45" t="s">
        <v>1323</v>
      </c>
      <c r="C525" s="45" t="s">
        <v>97</v>
      </c>
      <c r="D525" s="45" t="s">
        <v>97</v>
      </c>
      <c r="E525" s="137" t="s">
        <v>1639</v>
      </c>
      <c r="F525" s="48"/>
      <c r="G525" s="48"/>
      <c r="H525" s="132" t="s">
        <v>2045</v>
      </c>
      <c r="I525" s="37" t="s">
        <v>1908</v>
      </c>
      <c r="J525" s="37" t="s">
        <v>97</v>
      </c>
      <c r="K525" s="37" t="s">
        <v>1873</v>
      </c>
      <c r="L525" s="37" t="s">
        <v>1885</v>
      </c>
      <c r="M525" s="37" t="s">
        <v>2009</v>
      </c>
      <c r="N525" s="37"/>
      <c r="O525" s="36">
        <f>COUNTIF(Table487[[#This Row],[CMMI Comprehensive Primary Care Plus (CPC+)
Version Date: CY 2021]:[CMS Medicare Hospital Compare
Version Date: January 2021]],"*yes*")</f>
        <v>1</v>
      </c>
      <c r="P525" s="150"/>
      <c r="Q525" s="150"/>
      <c r="R525" s="150"/>
      <c r="S525" s="150"/>
      <c r="T525" s="150"/>
      <c r="U525" s="150" t="s">
        <v>3977</v>
      </c>
      <c r="V525" s="150"/>
      <c r="W525" s="150"/>
      <c r="X525" s="150"/>
      <c r="Y525" s="150"/>
      <c r="Z525" s="150"/>
      <c r="AA525" s="150"/>
      <c r="AB525" s="150"/>
      <c r="AC525" s="150"/>
      <c r="AD525" s="150"/>
      <c r="AE525" s="150"/>
      <c r="AF525" s="150"/>
      <c r="AG525" s="150"/>
      <c r="AH525" s="150"/>
      <c r="AI525" s="150"/>
      <c r="AJ525" s="150"/>
      <c r="AK525" s="150"/>
    </row>
    <row r="526" spans="1:37" s="26" customFormat="1" ht="76.5" customHeight="1">
      <c r="A526" s="111" t="s">
        <v>1647</v>
      </c>
      <c r="B526" s="45" t="s">
        <v>3500</v>
      </c>
      <c r="C526" s="45" t="s">
        <v>97</v>
      </c>
      <c r="D526" s="47" t="s">
        <v>97</v>
      </c>
      <c r="E526" s="137" t="s">
        <v>1960</v>
      </c>
      <c r="F526" s="48"/>
      <c r="G526" s="48"/>
      <c r="H526" s="132" t="s">
        <v>3501</v>
      </c>
      <c r="I526" s="37" t="s">
        <v>1875</v>
      </c>
      <c r="J526" s="37" t="s">
        <v>1878</v>
      </c>
      <c r="K526" s="37" t="s">
        <v>1873</v>
      </c>
      <c r="L526" s="37" t="s">
        <v>1880</v>
      </c>
      <c r="M526" s="37" t="s">
        <v>5</v>
      </c>
      <c r="N526" s="37"/>
      <c r="O526" s="36">
        <f>COUNTIF(Table487[[#This Row],[CMMI Comprehensive Primary Care Plus (CPC+)
Version Date: CY 2021]:[CMS Medicare Hospital Compare
Version Date: January 2021]],"*yes*")</f>
        <v>0</v>
      </c>
      <c r="P526" s="150"/>
      <c r="Q526" s="150"/>
      <c r="R526" s="150"/>
      <c r="S526" s="150"/>
      <c r="T526" s="150"/>
      <c r="U526" s="150"/>
      <c r="V526" s="150"/>
      <c r="W526" s="150"/>
      <c r="X526" s="150"/>
      <c r="Y526" s="150"/>
      <c r="Z526" s="150"/>
      <c r="AA526" s="150"/>
      <c r="AB526" s="150"/>
      <c r="AC526" s="150"/>
      <c r="AD526" s="150"/>
      <c r="AE526" s="150"/>
      <c r="AF526" s="150"/>
      <c r="AG526" s="150"/>
      <c r="AH526" s="150"/>
      <c r="AI526" s="150"/>
      <c r="AJ526" s="150"/>
      <c r="AK526" s="150"/>
    </row>
    <row r="527" spans="1:37" s="26" customFormat="1" ht="76.5" customHeight="1">
      <c r="A527" s="111" t="s">
        <v>1648</v>
      </c>
      <c r="B527" s="45" t="s">
        <v>1272</v>
      </c>
      <c r="C527" s="45" t="s">
        <v>97</v>
      </c>
      <c r="D527" s="45" t="s">
        <v>97</v>
      </c>
      <c r="E527" s="137" t="s">
        <v>1940</v>
      </c>
      <c r="F527" s="48"/>
      <c r="G527" s="48"/>
      <c r="H527" s="132" t="s">
        <v>1768</v>
      </c>
      <c r="I527" s="37" t="s">
        <v>1875</v>
      </c>
      <c r="J527" s="37" t="s">
        <v>1878</v>
      </c>
      <c r="K527" s="37" t="s">
        <v>1873</v>
      </c>
      <c r="L527" s="37" t="s">
        <v>1880</v>
      </c>
      <c r="M527" s="37" t="s">
        <v>5</v>
      </c>
      <c r="N527" s="37"/>
      <c r="O527" s="36">
        <f>COUNTIF(Table487[[#This Row],[CMMI Comprehensive Primary Care Plus (CPC+)
Version Date: CY 2021]:[CMS Medicare Hospital Compare
Version Date: January 2021]],"*yes*")</f>
        <v>0</v>
      </c>
      <c r="P527" s="150"/>
      <c r="Q527" s="150"/>
      <c r="R527" s="150"/>
      <c r="S527" s="150"/>
      <c r="T527" s="150"/>
      <c r="U527" s="150"/>
      <c r="V527" s="150"/>
      <c r="W527" s="150"/>
      <c r="X527" s="150"/>
      <c r="Y527" s="150"/>
      <c r="Z527" s="150"/>
      <c r="AA527" s="150"/>
      <c r="AB527" s="150"/>
      <c r="AC527" s="150"/>
      <c r="AD527" s="150"/>
      <c r="AE527" s="150"/>
      <c r="AF527" s="150"/>
      <c r="AG527" s="150"/>
      <c r="AH527" s="150"/>
      <c r="AI527" s="150"/>
      <c r="AJ527" s="150"/>
      <c r="AK527" s="150"/>
    </row>
    <row r="528" spans="1:37" s="26" customFormat="1" ht="76.5" customHeight="1">
      <c r="A528" s="111" t="s">
        <v>1654</v>
      </c>
      <c r="B528" s="45" t="s">
        <v>686</v>
      </c>
      <c r="C528" s="45" t="s">
        <v>97</v>
      </c>
      <c r="D528" s="45" t="s">
        <v>97</v>
      </c>
      <c r="E528" s="137" t="s">
        <v>1968</v>
      </c>
      <c r="F528" s="48"/>
      <c r="G528" s="48"/>
      <c r="H528" s="132" t="s">
        <v>1601</v>
      </c>
      <c r="I528" s="37" t="s">
        <v>1908</v>
      </c>
      <c r="J528" s="37" t="s">
        <v>97</v>
      </c>
      <c r="K528" s="37" t="s">
        <v>1877</v>
      </c>
      <c r="L528" s="37" t="s">
        <v>97</v>
      </c>
      <c r="M528" s="37" t="s">
        <v>6</v>
      </c>
      <c r="N528" s="37"/>
      <c r="O528" s="36">
        <f>COUNTIF(Table487[[#This Row],[CMMI Comprehensive Primary Care Plus (CPC+)
Version Date: CY 2021]:[CMS Medicare Hospital Compare
Version Date: January 2021]],"*yes*")</f>
        <v>1</v>
      </c>
      <c r="P528" s="150"/>
      <c r="Q528" s="150"/>
      <c r="R528" s="150"/>
      <c r="S528" s="150"/>
      <c r="T528" s="150"/>
      <c r="U528" s="150" t="s">
        <v>3978</v>
      </c>
      <c r="V528" s="150" t="s">
        <v>3979</v>
      </c>
      <c r="W528" s="150"/>
      <c r="X528" s="150"/>
      <c r="Y528" s="150"/>
      <c r="Z528" s="150"/>
      <c r="AA528" s="150"/>
      <c r="AB528" s="150"/>
      <c r="AC528" s="150"/>
      <c r="AD528" s="150" t="s">
        <v>1</v>
      </c>
      <c r="AE528" s="150"/>
      <c r="AF528" s="150"/>
      <c r="AG528" s="150"/>
      <c r="AH528" s="150"/>
      <c r="AI528" s="150"/>
      <c r="AJ528" s="150"/>
      <c r="AK528" s="150"/>
    </row>
    <row r="529" spans="1:37" s="26" customFormat="1" ht="76.5" customHeight="1">
      <c r="A529" s="111" t="s">
        <v>1658</v>
      </c>
      <c r="B529" s="45" t="s">
        <v>3502</v>
      </c>
      <c r="C529" s="45" t="s">
        <v>97</v>
      </c>
      <c r="D529" s="45" t="s">
        <v>97</v>
      </c>
      <c r="E529" s="137" t="s">
        <v>574</v>
      </c>
      <c r="F529" s="48"/>
      <c r="G529" s="48"/>
      <c r="H529" s="132" t="s">
        <v>3503</v>
      </c>
      <c r="I529" s="37" t="s">
        <v>1917</v>
      </c>
      <c r="J529" s="37" t="s">
        <v>97</v>
      </c>
      <c r="K529" s="37" t="s">
        <v>1877</v>
      </c>
      <c r="L529" s="37" t="s">
        <v>1880</v>
      </c>
      <c r="M529" s="37" t="s">
        <v>6</v>
      </c>
      <c r="N529" s="37"/>
      <c r="O529" s="36">
        <f>COUNTIF(Table487[[#This Row],[CMMI Comprehensive Primary Care Plus (CPC+)
Version Date: CY 2021]:[CMS Medicare Hospital Compare
Version Date: January 2021]],"*yes*")</f>
        <v>0</v>
      </c>
      <c r="P529" s="150"/>
      <c r="Q529" s="150"/>
      <c r="R529" s="150"/>
      <c r="S529" s="150"/>
      <c r="T529" s="150"/>
      <c r="U529" s="150"/>
      <c r="V529" s="150"/>
      <c r="W529" s="150"/>
      <c r="X529" s="150"/>
      <c r="Y529" s="150"/>
      <c r="Z529" s="150"/>
      <c r="AA529" s="150"/>
      <c r="AB529" s="150"/>
      <c r="AC529" s="150"/>
      <c r="AD529" s="150"/>
      <c r="AE529" s="150"/>
      <c r="AF529" s="150"/>
      <c r="AG529" s="150"/>
      <c r="AH529" s="150"/>
      <c r="AI529" s="150"/>
      <c r="AJ529" s="150"/>
      <c r="AK529" s="150"/>
    </row>
    <row r="530" spans="1:37" s="26" customFormat="1" ht="76.5" customHeight="1">
      <c r="A530" s="111" t="s">
        <v>1661</v>
      </c>
      <c r="B530" s="45" t="s">
        <v>3504</v>
      </c>
      <c r="C530" s="45" t="s">
        <v>97</v>
      </c>
      <c r="D530" s="45" t="s">
        <v>97</v>
      </c>
      <c r="E530" s="137" t="s">
        <v>1960</v>
      </c>
      <c r="F530" s="48"/>
      <c r="G530" s="48"/>
      <c r="H530" s="132" t="s">
        <v>2037</v>
      </c>
      <c r="I530" s="37" t="s">
        <v>1875</v>
      </c>
      <c r="J530" s="37" t="s">
        <v>97</v>
      </c>
      <c r="K530" s="37" t="s">
        <v>1873</v>
      </c>
      <c r="L530" s="37" t="s">
        <v>1885</v>
      </c>
      <c r="M530" s="37" t="s">
        <v>314</v>
      </c>
      <c r="N530" s="37"/>
      <c r="O530" s="36">
        <f>COUNTIF(Table487[[#This Row],[CMMI Comprehensive Primary Care Plus (CPC+)
Version Date: CY 2021]:[CMS Medicare Hospital Compare
Version Date: January 2021]],"*yes*")</f>
        <v>1</v>
      </c>
      <c r="P530" s="150"/>
      <c r="Q530" s="150"/>
      <c r="R530" s="150"/>
      <c r="S530" s="150"/>
      <c r="T530" s="150"/>
      <c r="U530" s="150" t="s">
        <v>2181</v>
      </c>
      <c r="V530" s="150"/>
      <c r="W530" s="150"/>
      <c r="X530" s="150"/>
      <c r="Y530" s="150"/>
      <c r="Z530" s="150"/>
      <c r="AA530" s="150"/>
      <c r="AB530" s="150"/>
      <c r="AC530" s="150"/>
      <c r="AD530" s="150"/>
      <c r="AE530" s="150"/>
      <c r="AF530" s="150"/>
      <c r="AG530" s="150"/>
      <c r="AH530" s="150"/>
      <c r="AI530" s="150"/>
      <c r="AJ530" s="150"/>
      <c r="AK530" s="150"/>
    </row>
    <row r="531" spans="1:37" s="26" customFormat="1" ht="76.5" customHeight="1">
      <c r="A531" s="111" t="s">
        <v>1662</v>
      </c>
      <c r="B531" s="45" t="s">
        <v>2083</v>
      </c>
      <c r="C531" s="45" t="s">
        <v>97</v>
      </c>
      <c r="D531" s="47" t="s">
        <v>97</v>
      </c>
      <c r="E531" s="137" t="s">
        <v>1960</v>
      </c>
      <c r="F531" s="48"/>
      <c r="G531" s="48"/>
      <c r="H531" s="132" t="s">
        <v>2038</v>
      </c>
      <c r="I531" s="37" t="s">
        <v>1875</v>
      </c>
      <c r="J531" s="37" t="s">
        <v>97</v>
      </c>
      <c r="K531" s="37" t="s">
        <v>1873</v>
      </c>
      <c r="L531" s="37" t="s">
        <v>1885</v>
      </c>
      <c r="M531" s="37" t="s">
        <v>1746</v>
      </c>
      <c r="N531" s="37"/>
      <c r="O531" s="36">
        <f>COUNTIF(Table487[[#This Row],[CMMI Comprehensive Primary Care Plus (CPC+)
Version Date: CY 2021]:[CMS Medicare Hospital Compare
Version Date: January 2021]],"*yes*")</f>
        <v>1</v>
      </c>
      <c r="P531" s="150"/>
      <c r="Q531" s="150"/>
      <c r="R531" s="150"/>
      <c r="S531" s="150"/>
      <c r="T531" s="150"/>
      <c r="U531" s="150" t="s">
        <v>2182</v>
      </c>
      <c r="V531" s="150"/>
      <c r="W531" s="150"/>
      <c r="X531" s="150"/>
      <c r="Y531" s="150"/>
      <c r="Z531" s="150"/>
      <c r="AA531" s="150"/>
      <c r="AB531" s="150"/>
      <c r="AC531" s="150"/>
      <c r="AD531" s="150"/>
      <c r="AE531" s="150"/>
      <c r="AF531" s="150"/>
      <c r="AG531" s="150"/>
      <c r="AH531" s="150"/>
      <c r="AI531" s="150"/>
      <c r="AJ531" s="150"/>
      <c r="AK531" s="150"/>
    </row>
    <row r="532" spans="1:37" s="26" customFormat="1" ht="76.5" customHeight="1">
      <c r="A532" s="111" t="s">
        <v>373</v>
      </c>
      <c r="B532" s="45" t="s">
        <v>3505</v>
      </c>
      <c r="C532" s="45" t="s">
        <v>97</v>
      </c>
      <c r="D532" s="45" t="s">
        <v>97</v>
      </c>
      <c r="E532" s="137" t="s">
        <v>1932</v>
      </c>
      <c r="F532" s="52" t="s">
        <v>2624</v>
      </c>
      <c r="G532" s="52"/>
      <c r="H532" s="132" t="s">
        <v>3506</v>
      </c>
      <c r="I532" s="37" t="s">
        <v>2212</v>
      </c>
      <c r="J532" s="37" t="s">
        <v>1891</v>
      </c>
      <c r="K532" s="37" t="s">
        <v>1879</v>
      </c>
      <c r="L532" s="37" t="s">
        <v>1880</v>
      </c>
      <c r="M532" s="37" t="s">
        <v>1746</v>
      </c>
      <c r="N532" s="37"/>
      <c r="O532" s="36">
        <f>COUNTIF(Table487[[#This Row],[CMMI Comprehensive Primary Care Plus (CPC+)
Version Date: CY 2021]:[CMS Medicare Hospital Compare
Version Date: January 2021]],"*yes*")</f>
        <v>0</v>
      </c>
      <c r="P532" s="150"/>
      <c r="Q532" s="150"/>
      <c r="R532" s="150"/>
      <c r="S532" s="150"/>
      <c r="T532" s="150"/>
      <c r="U532" s="150"/>
      <c r="V532" s="150"/>
      <c r="W532" s="150"/>
      <c r="X532" s="150"/>
      <c r="Y532" s="150"/>
      <c r="Z532" s="150"/>
      <c r="AA532" s="150"/>
      <c r="AB532" s="150"/>
      <c r="AC532" s="150"/>
      <c r="AD532" s="150"/>
      <c r="AE532" s="150"/>
      <c r="AF532" s="150"/>
      <c r="AG532" s="150"/>
      <c r="AH532" s="150"/>
      <c r="AI532" s="150"/>
      <c r="AJ532" s="150"/>
      <c r="AK532" s="150"/>
    </row>
    <row r="533" spans="1:37" s="26" customFormat="1" ht="76.5" customHeight="1">
      <c r="A533" s="111" t="s">
        <v>1695</v>
      </c>
      <c r="B533" s="45" t="s">
        <v>984</v>
      </c>
      <c r="C533" s="45" t="s">
        <v>97</v>
      </c>
      <c r="D533" s="45" t="s">
        <v>97</v>
      </c>
      <c r="E533" s="137" t="s">
        <v>1932</v>
      </c>
      <c r="F533" s="48" t="s">
        <v>2625</v>
      </c>
      <c r="G533" s="48"/>
      <c r="H533" s="132" t="s">
        <v>985</v>
      </c>
      <c r="I533" s="37" t="s">
        <v>2212</v>
      </c>
      <c r="J533" s="37" t="s">
        <v>1891</v>
      </c>
      <c r="K533" s="37" t="s">
        <v>1879</v>
      </c>
      <c r="L533" s="37" t="s">
        <v>1880</v>
      </c>
      <c r="M533" s="37" t="s">
        <v>1746</v>
      </c>
      <c r="N533" s="37"/>
      <c r="O533" s="36">
        <f>COUNTIF(Table487[[#This Row],[CMMI Comprehensive Primary Care Plus (CPC+)
Version Date: CY 2021]:[CMS Medicare Hospital Compare
Version Date: January 2021]],"*yes*")</f>
        <v>1</v>
      </c>
      <c r="P533" s="150"/>
      <c r="Q533" s="150"/>
      <c r="R533" s="150"/>
      <c r="S533" s="150"/>
      <c r="T533" s="150"/>
      <c r="U533" s="150"/>
      <c r="V533" s="150"/>
      <c r="W533" s="150" t="s">
        <v>1</v>
      </c>
      <c r="X533" s="150"/>
      <c r="Y533" s="150"/>
      <c r="Z533" s="150"/>
      <c r="AA533" s="150"/>
      <c r="AB533" s="150"/>
      <c r="AC533" s="150"/>
      <c r="AD533" s="150"/>
      <c r="AE533" s="150"/>
      <c r="AF533" s="150"/>
      <c r="AG533" s="150"/>
      <c r="AH533" s="150"/>
      <c r="AI533" s="150"/>
      <c r="AJ533" s="150"/>
      <c r="AK533" s="150"/>
    </row>
    <row r="534" spans="1:37" s="26" customFormat="1" ht="76.5" customHeight="1">
      <c r="A534" s="111" t="s">
        <v>1697</v>
      </c>
      <c r="B534" s="45" t="s">
        <v>932</v>
      </c>
      <c r="C534" s="45" t="s">
        <v>97</v>
      </c>
      <c r="D534" s="45" t="s">
        <v>97</v>
      </c>
      <c r="E534" s="137" t="s">
        <v>1935</v>
      </c>
      <c r="F534" s="48" t="s">
        <v>2565</v>
      </c>
      <c r="G534" s="48"/>
      <c r="H534" s="132" t="s">
        <v>933</v>
      </c>
      <c r="I534" s="37" t="s">
        <v>2212</v>
      </c>
      <c r="J534" s="37" t="s">
        <v>1891</v>
      </c>
      <c r="K534" s="37" t="s">
        <v>1877</v>
      </c>
      <c r="L534" s="37" t="s">
        <v>1880</v>
      </c>
      <c r="M534" s="37" t="s">
        <v>6</v>
      </c>
      <c r="N534" s="37"/>
      <c r="O534" s="36">
        <f>COUNTIF(Table487[[#This Row],[CMMI Comprehensive Primary Care Plus (CPC+)
Version Date: CY 2021]:[CMS Medicare Hospital Compare
Version Date: January 2021]],"*yes*")</f>
        <v>1</v>
      </c>
      <c r="P534" s="150"/>
      <c r="Q534" s="150"/>
      <c r="R534" s="150"/>
      <c r="S534" s="150"/>
      <c r="T534" s="150"/>
      <c r="U534" s="150"/>
      <c r="V534" s="150"/>
      <c r="W534" s="150" t="s">
        <v>1</v>
      </c>
      <c r="X534" s="150"/>
      <c r="Y534" s="150"/>
      <c r="Z534" s="150"/>
      <c r="AA534" s="150"/>
      <c r="AB534" s="150"/>
      <c r="AC534" s="150"/>
      <c r="AD534" s="150"/>
      <c r="AE534" s="150"/>
      <c r="AF534" s="150"/>
      <c r="AG534" s="150"/>
      <c r="AH534" s="150"/>
      <c r="AI534" s="150"/>
      <c r="AJ534" s="150"/>
      <c r="AK534" s="150"/>
    </row>
    <row r="535" spans="1:37" s="26" customFormat="1" ht="76.5" customHeight="1">
      <c r="A535" s="111" t="s">
        <v>1699</v>
      </c>
      <c r="B535" s="45" t="s">
        <v>3025</v>
      </c>
      <c r="C535" s="45" t="s">
        <v>97</v>
      </c>
      <c r="D535" s="45" t="s">
        <v>97</v>
      </c>
      <c r="E535" s="137" t="s">
        <v>574</v>
      </c>
      <c r="F535" s="48"/>
      <c r="G535" s="48"/>
      <c r="H535" s="132" t="s">
        <v>3507</v>
      </c>
      <c r="I535" s="37" t="s">
        <v>1906</v>
      </c>
      <c r="J535" s="37" t="s">
        <v>1890</v>
      </c>
      <c r="K535" s="37" t="s">
        <v>1879</v>
      </c>
      <c r="L535" s="37" t="s">
        <v>1880</v>
      </c>
      <c r="M535" s="37" t="s">
        <v>5</v>
      </c>
      <c r="N535" s="37"/>
      <c r="O535" s="36">
        <f>COUNTIF(Table487[[#This Row],[CMMI Comprehensive Primary Care Plus (CPC+)
Version Date: CY 2021]:[CMS Medicare Hospital Compare
Version Date: January 2021]],"*yes*")</f>
        <v>1</v>
      </c>
      <c r="P535" s="150"/>
      <c r="Q535" s="150"/>
      <c r="R535" s="150"/>
      <c r="S535" s="150"/>
      <c r="T535" s="150"/>
      <c r="U535" s="150"/>
      <c r="V535" s="150"/>
      <c r="W535" s="150"/>
      <c r="X535" s="150"/>
      <c r="Y535" s="150"/>
      <c r="Z535" s="150" t="s">
        <v>1</v>
      </c>
      <c r="AA535" s="150"/>
      <c r="AB535" s="150"/>
      <c r="AC535" s="150"/>
      <c r="AD535" s="150"/>
      <c r="AE535" s="150"/>
      <c r="AF535" s="150"/>
      <c r="AG535" s="150"/>
      <c r="AH535" s="150"/>
      <c r="AI535" s="150"/>
      <c r="AJ535" s="150"/>
      <c r="AK535" s="150"/>
    </row>
    <row r="536" spans="1:37" s="26" customFormat="1" ht="76.5" customHeight="1">
      <c r="A536" s="111" t="s">
        <v>1701</v>
      </c>
      <c r="B536" s="45" t="s">
        <v>2989</v>
      </c>
      <c r="C536" s="45" t="s">
        <v>97</v>
      </c>
      <c r="D536" s="45" t="s">
        <v>97</v>
      </c>
      <c r="E536" s="137" t="s">
        <v>3508</v>
      </c>
      <c r="F536" s="48"/>
      <c r="G536" s="48"/>
      <c r="H536" s="132" t="s">
        <v>3509</v>
      </c>
      <c r="I536" s="37" t="s">
        <v>1871</v>
      </c>
      <c r="J536" s="37" t="s">
        <v>1883</v>
      </c>
      <c r="K536" s="37" t="s">
        <v>1873</v>
      </c>
      <c r="L536" s="37" t="s">
        <v>1880</v>
      </c>
      <c r="M536" s="37" t="s">
        <v>1746</v>
      </c>
      <c r="N536" s="37"/>
      <c r="O536" s="36">
        <f>COUNTIF(Table487[[#This Row],[CMMI Comprehensive Primary Care Plus (CPC+)
Version Date: CY 2021]:[CMS Medicare Hospital Compare
Version Date: January 2021]],"*yes*")</f>
        <v>0</v>
      </c>
      <c r="P536" s="150"/>
      <c r="Q536" s="150"/>
      <c r="R536" s="150"/>
      <c r="S536" s="150"/>
      <c r="T536" s="150"/>
      <c r="U536" s="150"/>
      <c r="V536" s="150"/>
      <c r="W536" s="150"/>
      <c r="X536" s="150"/>
      <c r="Y536" s="150"/>
      <c r="Z536" s="150"/>
      <c r="AA536" s="150"/>
      <c r="AB536" s="150"/>
      <c r="AC536" s="150" t="s">
        <v>1</v>
      </c>
      <c r="AD536" s="150" t="s">
        <v>1</v>
      </c>
      <c r="AE536" s="150"/>
      <c r="AF536" s="150"/>
      <c r="AG536" s="150"/>
      <c r="AH536" s="150"/>
      <c r="AI536" s="150"/>
      <c r="AJ536" s="150"/>
      <c r="AK536" s="150"/>
    </row>
    <row r="537" spans="1:37" s="26" customFormat="1" ht="76.5" customHeight="1">
      <c r="A537" s="111" t="s">
        <v>1704</v>
      </c>
      <c r="B537" s="45" t="s">
        <v>3510</v>
      </c>
      <c r="C537" s="45" t="s">
        <v>97</v>
      </c>
      <c r="D537" s="45" t="s">
        <v>97</v>
      </c>
      <c r="E537" s="137" t="s">
        <v>574</v>
      </c>
      <c r="F537" s="48"/>
      <c r="G537" s="48"/>
      <c r="H537" s="132" t="s">
        <v>3511</v>
      </c>
      <c r="I537" s="37" t="s">
        <v>1889</v>
      </c>
      <c r="J537" s="37" t="s">
        <v>1901</v>
      </c>
      <c r="K537" s="37" t="s">
        <v>1879</v>
      </c>
      <c r="L537" s="37" t="s">
        <v>2252</v>
      </c>
      <c r="M537" s="37" t="s">
        <v>1746</v>
      </c>
      <c r="N537" s="37" t="s">
        <v>1</v>
      </c>
      <c r="O537" s="36">
        <f>COUNTIF(Table487[[#This Row],[CMMI Comprehensive Primary Care Plus (CPC+)
Version Date: CY 2021]:[CMS Medicare Hospital Compare
Version Date: January 2021]],"*yes*")</f>
        <v>0</v>
      </c>
      <c r="P537" s="150"/>
      <c r="Q537" s="150"/>
      <c r="R537" s="150"/>
      <c r="S537" s="150"/>
      <c r="T537" s="150"/>
      <c r="U537" s="150"/>
      <c r="V537" s="150"/>
      <c r="W537" s="150"/>
      <c r="X537" s="150"/>
      <c r="Y537" s="150"/>
      <c r="Z537" s="150"/>
      <c r="AA537" s="150"/>
      <c r="AB537" s="150"/>
      <c r="AC537" s="150"/>
      <c r="AD537" s="150"/>
      <c r="AE537" s="150"/>
      <c r="AF537" s="150"/>
      <c r="AG537" s="150"/>
      <c r="AH537" s="150"/>
      <c r="AI537" s="150"/>
      <c r="AJ537" s="150"/>
      <c r="AK537" s="150"/>
    </row>
    <row r="538" spans="1:37" s="26" customFormat="1" ht="76.5" customHeight="1">
      <c r="A538" s="111" t="s">
        <v>1707</v>
      </c>
      <c r="B538" s="45" t="s">
        <v>2204</v>
      </c>
      <c r="C538" s="45" t="s">
        <v>97</v>
      </c>
      <c r="D538" s="45" t="s">
        <v>97</v>
      </c>
      <c r="E538" s="137" t="s">
        <v>3512</v>
      </c>
      <c r="F538" s="48"/>
      <c r="G538" s="48"/>
      <c r="H538" s="132" t="s">
        <v>2213</v>
      </c>
      <c r="I538" s="37" t="s">
        <v>1889</v>
      </c>
      <c r="J538" s="37" t="s">
        <v>1901</v>
      </c>
      <c r="K538" s="37" t="s">
        <v>1879</v>
      </c>
      <c r="L538" s="37" t="s">
        <v>2252</v>
      </c>
      <c r="M538" s="37" t="s">
        <v>1746</v>
      </c>
      <c r="N538" s="37" t="s">
        <v>1</v>
      </c>
      <c r="O538" s="36">
        <f>COUNTIF(Table487[[#This Row],[CMMI Comprehensive Primary Care Plus (CPC+)
Version Date: CY 2021]:[CMS Medicare Hospital Compare
Version Date: January 2021]],"*yes*")</f>
        <v>0</v>
      </c>
      <c r="P538" s="150"/>
      <c r="Q538" s="150"/>
      <c r="R538" s="150"/>
      <c r="S538" s="150"/>
      <c r="T538" s="150"/>
      <c r="U538" s="150"/>
      <c r="V538" s="150"/>
      <c r="W538" s="150"/>
      <c r="X538" s="150"/>
      <c r="Y538" s="150"/>
      <c r="Z538" s="150"/>
      <c r="AA538" s="150"/>
      <c r="AB538" s="150"/>
      <c r="AC538" s="150"/>
      <c r="AD538" s="150"/>
      <c r="AE538" s="150"/>
      <c r="AF538" s="150"/>
      <c r="AG538" s="150"/>
      <c r="AH538" s="150"/>
      <c r="AI538" s="150"/>
      <c r="AJ538" s="150"/>
      <c r="AK538" s="150"/>
    </row>
    <row r="539" spans="1:37" s="26" customFormat="1" ht="76.5" customHeight="1">
      <c r="A539" s="111" t="s">
        <v>1713</v>
      </c>
      <c r="B539" s="45" t="s">
        <v>3187</v>
      </c>
      <c r="C539" s="45" t="s">
        <v>97</v>
      </c>
      <c r="D539" s="45" t="s">
        <v>97</v>
      </c>
      <c r="E539" s="137" t="s">
        <v>1960</v>
      </c>
      <c r="F539" s="48"/>
      <c r="G539" s="48"/>
      <c r="H539" s="132" t="s">
        <v>3513</v>
      </c>
      <c r="I539" s="37" t="s">
        <v>2297</v>
      </c>
      <c r="J539" s="37" t="s">
        <v>97</v>
      </c>
      <c r="K539" s="37" t="s">
        <v>1873</v>
      </c>
      <c r="L539" s="37" t="s">
        <v>2360</v>
      </c>
      <c r="M539" s="37" t="s">
        <v>5</v>
      </c>
      <c r="N539" s="37"/>
      <c r="O539" s="36">
        <f>COUNTIF(Table487[[#This Row],[CMMI Comprehensive Primary Care Plus (CPC+)
Version Date: CY 2021]:[CMS Medicare Hospital Compare
Version Date: January 2021]],"*yes*")</f>
        <v>1</v>
      </c>
      <c r="P539" s="150"/>
      <c r="Q539" s="150" t="s">
        <v>3926</v>
      </c>
      <c r="R539" s="150"/>
      <c r="S539" s="150"/>
      <c r="T539" s="150"/>
      <c r="U539" s="150"/>
      <c r="V539" s="150"/>
      <c r="W539" s="150"/>
      <c r="X539" s="150"/>
      <c r="Y539" s="150"/>
      <c r="Z539" s="150"/>
      <c r="AA539" s="150"/>
      <c r="AB539" s="150"/>
      <c r="AC539" s="150"/>
      <c r="AD539" s="150" t="s">
        <v>1</v>
      </c>
      <c r="AE539" s="150"/>
      <c r="AF539" s="150"/>
      <c r="AG539" s="150" t="s">
        <v>3980</v>
      </c>
      <c r="AH539" s="150" t="s">
        <v>1</v>
      </c>
      <c r="AI539" s="150"/>
      <c r="AJ539" s="150"/>
      <c r="AK539" s="150"/>
    </row>
    <row r="540" spans="1:37" s="26" customFormat="1" ht="76.5" customHeight="1">
      <c r="A540" s="111" t="s">
        <v>1714</v>
      </c>
      <c r="B540" s="45" t="s">
        <v>1574</v>
      </c>
      <c r="C540" s="45" t="s">
        <v>97</v>
      </c>
      <c r="D540" s="45" t="s">
        <v>97</v>
      </c>
      <c r="E540" s="137" t="s">
        <v>1960</v>
      </c>
      <c r="F540" s="48"/>
      <c r="G540" s="48"/>
      <c r="H540" s="132" t="s">
        <v>1468</v>
      </c>
      <c r="I540" s="37" t="s">
        <v>2297</v>
      </c>
      <c r="J540" s="37" t="s">
        <v>97</v>
      </c>
      <c r="K540" s="37" t="s">
        <v>1873</v>
      </c>
      <c r="L540" s="37" t="s">
        <v>1874</v>
      </c>
      <c r="M540" s="37" t="s">
        <v>5</v>
      </c>
      <c r="N540" s="37"/>
      <c r="O540" s="36">
        <f>COUNTIF(Table487[[#This Row],[CMMI Comprehensive Primary Care Plus (CPC+)
Version Date: CY 2021]:[CMS Medicare Hospital Compare
Version Date: January 2021]],"*yes*")</f>
        <v>0</v>
      </c>
      <c r="P540" s="150"/>
      <c r="Q540" s="150"/>
      <c r="R540" s="150"/>
      <c r="S540" s="150"/>
      <c r="T540" s="150"/>
      <c r="U540" s="150"/>
      <c r="V540" s="150"/>
      <c r="W540" s="150"/>
      <c r="X540" s="150"/>
      <c r="Y540" s="150"/>
      <c r="Z540" s="150"/>
      <c r="AA540" s="150"/>
      <c r="AB540" s="150"/>
      <c r="AC540" s="150"/>
      <c r="AD540" s="150"/>
      <c r="AE540" s="150"/>
      <c r="AF540" s="150"/>
      <c r="AG540" s="150"/>
      <c r="AH540" s="150"/>
      <c r="AI540" s="150"/>
      <c r="AJ540" s="150"/>
      <c r="AK540" s="150" t="s">
        <v>1</v>
      </c>
    </row>
    <row r="541" spans="1:37" s="26" customFormat="1" ht="76.5" customHeight="1">
      <c r="A541" s="111" t="s">
        <v>1715</v>
      </c>
      <c r="B541" s="45" t="s">
        <v>2411</v>
      </c>
      <c r="C541" s="45" t="s">
        <v>97</v>
      </c>
      <c r="D541" s="45" t="s">
        <v>97</v>
      </c>
      <c r="E541" s="137" t="s">
        <v>3514</v>
      </c>
      <c r="F541" s="48" t="s">
        <v>2412</v>
      </c>
      <c r="G541" s="48" t="s">
        <v>3515</v>
      </c>
      <c r="H541" s="132" t="s">
        <v>1469</v>
      </c>
      <c r="I541" s="37" t="s">
        <v>2297</v>
      </c>
      <c r="J541" s="37" t="s">
        <v>2237</v>
      </c>
      <c r="K541" s="37" t="s">
        <v>1879</v>
      </c>
      <c r="L541" s="37" t="s">
        <v>1874</v>
      </c>
      <c r="M541" s="37" t="s">
        <v>5</v>
      </c>
      <c r="N541" s="37"/>
      <c r="O541" s="36">
        <f>COUNTIF(Table487[[#This Row],[CMMI Comprehensive Primary Care Plus (CPC+)
Version Date: CY 2021]:[CMS Medicare Hospital Compare
Version Date: January 2021]],"*yes*")</f>
        <v>2</v>
      </c>
      <c r="P541" s="150"/>
      <c r="Q541" s="150"/>
      <c r="R541" s="150"/>
      <c r="S541" s="150" t="s">
        <v>1</v>
      </c>
      <c r="T541" s="150"/>
      <c r="U541" s="150"/>
      <c r="V541" s="150"/>
      <c r="W541" s="150" t="s">
        <v>1</v>
      </c>
      <c r="X541" s="150"/>
      <c r="Y541" s="150"/>
      <c r="Z541" s="150"/>
      <c r="AA541" s="150"/>
      <c r="AB541" s="150"/>
      <c r="AC541" s="150"/>
      <c r="AD541" s="150"/>
      <c r="AE541" s="150"/>
      <c r="AF541" s="150"/>
      <c r="AG541" s="150"/>
      <c r="AH541" s="150"/>
      <c r="AI541" s="150"/>
      <c r="AJ541" s="150"/>
      <c r="AK541" s="150" t="s">
        <v>1703</v>
      </c>
    </row>
    <row r="542" spans="1:37" s="26" customFormat="1" ht="76.5" customHeight="1">
      <c r="A542" s="111" t="s">
        <v>1719</v>
      </c>
      <c r="B542" s="45" t="s">
        <v>2826</v>
      </c>
      <c r="C542" s="45" t="s">
        <v>97</v>
      </c>
      <c r="D542" s="45" t="s">
        <v>97</v>
      </c>
      <c r="E542" s="137" t="s">
        <v>1960</v>
      </c>
      <c r="F542" s="48" t="s">
        <v>2827</v>
      </c>
      <c r="G542" s="48"/>
      <c r="H542" s="132" t="s">
        <v>2828</v>
      </c>
      <c r="I542" s="37" t="s">
        <v>2297</v>
      </c>
      <c r="J542" s="37" t="s">
        <v>97</v>
      </c>
      <c r="K542" s="37" t="s">
        <v>1873</v>
      </c>
      <c r="L542" s="37" t="s">
        <v>1874</v>
      </c>
      <c r="M542" s="37" t="s">
        <v>1746</v>
      </c>
      <c r="N542" s="37" t="s">
        <v>1</v>
      </c>
      <c r="O542" s="36">
        <f>COUNTIF(Table487[[#This Row],[CMMI Comprehensive Primary Care Plus (CPC+)
Version Date: CY 2021]:[CMS Medicare Hospital Compare
Version Date: January 2021]],"*yes*")</f>
        <v>0</v>
      </c>
      <c r="P542" s="150"/>
      <c r="Q542" s="150"/>
      <c r="R542" s="150"/>
      <c r="S542" s="150"/>
      <c r="T542" s="150"/>
      <c r="U542" s="150"/>
      <c r="V542" s="150"/>
      <c r="W542" s="150"/>
      <c r="X542" s="150"/>
      <c r="Y542" s="150"/>
      <c r="Z542" s="150"/>
      <c r="AA542" s="150"/>
      <c r="AB542" s="150"/>
      <c r="AC542" s="150"/>
      <c r="AD542" s="150"/>
      <c r="AE542" s="150"/>
      <c r="AF542" s="150"/>
      <c r="AG542" s="150"/>
      <c r="AH542" s="150"/>
      <c r="AI542" s="150"/>
      <c r="AJ542" s="150"/>
      <c r="AK542" s="150" t="s">
        <v>1</v>
      </c>
    </row>
    <row r="543" spans="1:37" s="26" customFormat="1" ht="76.5" customHeight="1">
      <c r="A543" s="111" t="s">
        <v>374</v>
      </c>
      <c r="B543" s="45" t="s">
        <v>1711</v>
      </c>
      <c r="C543" s="45" t="s">
        <v>97</v>
      </c>
      <c r="D543" s="45" t="s">
        <v>97</v>
      </c>
      <c r="E543" s="137" t="s">
        <v>1960</v>
      </c>
      <c r="F543" s="52"/>
      <c r="G543" s="52"/>
      <c r="H543" s="132" t="s">
        <v>3516</v>
      </c>
      <c r="I543" s="37" t="s">
        <v>1875</v>
      </c>
      <c r="J543" s="37" t="s">
        <v>1878</v>
      </c>
      <c r="K543" s="37" t="s">
        <v>1879</v>
      </c>
      <c r="L543" s="37" t="s">
        <v>1880</v>
      </c>
      <c r="M543" s="37" t="s">
        <v>1746</v>
      </c>
      <c r="N543" s="37"/>
      <c r="O543" s="36">
        <f>COUNTIF(Table487[[#This Row],[CMMI Comprehensive Primary Care Plus (CPC+)
Version Date: CY 2021]:[CMS Medicare Hospital Compare
Version Date: January 2021]],"*yes*")</f>
        <v>0</v>
      </c>
      <c r="P543" s="150"/>
      <c r="Q543" s="150"/>
      <c r="R543" s="150"/>
      <c r="S543" s="150"/>
      <c r="T543" s="150"/>
      <c r="U543" s="150"/>
      <c r="V543" s="150"/>
      <c r="W543" s="150"/>
      <c r="X543" s="150"/>
      <c r="Y543" s="150"/>
      <c r="Z543" s="150"/>
      <c r="AA543" s="150"/>
      <c r="AB543" s="150"/>
      <c r="AC543" s="150"/>
      <c r="AD543" s="150"/>
      <c r="AE543" s="150"/>
      <c r="AF543" s="150"/>
      <c r="AG543" s="150"/>
      <c r="AH543" s="150"/>
      <c r="AI543" s="150"/>
      <c r="AJ543" s="150"/>
      <c r="AK543" s="150" t="s">
        <v>1703</v>
      </c>
    </row>
    <row r="544" spans="1:37" s="26" customFormat="1" ht="76.5" customHeight="1">
      <c r="A544" s="133" t="s">
        <v>1808</v>
      </c>
      <c r="B544" s="45" t="s">
        <v>2438</v>
      </c>
      <c r="C544" s="45" t="s">
        <v>97</v>
      </c>
      <c r="D544" s="45" t="s">
        <v>97</v>
      </c>
      <c r="E544" s="137" t="s">
        <v>574</v>
      </c>
      <c r="F544" s="48"/>
      <c r="G544" s="48"/>
      <c r="H544" s="132" t="s">
        <v>1479</v>
      </c>
      <c r="I544" s="37" t="s">
        <v>1906</v>
      </c>
      <c r="J544" s="37" t="s">
        <v>1890</v>
      </c>
      <c r="K544" s="37" t="s">
        <v>1879</v>
      </c>
      <c r="L544" s="37" t="s">
        <v>1880</v>
      </c>
      <c r="M544" s="37" t="s">
        <v>5</v>
      </c>
      <c r="N544" s="37"/>
      <c r="O544" s="36">
        <f>COUNTIF(Table487[[#This Row],[CMMI Comprehensive Primary Care Plus (CPC+)
Version Date: CY 2021]:[CMS Medicare Hospital Compare
Version Date: January 2021]],"*yes*")</f>
        <v>1</v>
      </c>
      <c r="P544" s="150"/>
      <c r="Q544" s="150"/>
      <c r="R544" s="150"/>
      <c r="S544" s="150"/>
      <c r="T544" s="150" t="s">
        <v>1</v>
      </c>
      <c r="U544" s="150"/>
      <c r="V544" s="150"/>
      <c r="W544" s="150"/>
      <c r="X544" s="150"/>
      <c r="Y544" s="150"/>
      <c r="Z544" s="150"/>
      <c r="AA544" s="150"/>
      <c r="AB544" s="150"/>
      <c r="AC544" s="150"/>
      <c r="AD544" s="150"/>
      <c r="AE544" s="150"/>
      <c r="AF544" s="150"/>
      <c r="AG544" s="150"/>
      <c r="AH544" s="150"/>
      <c r="AI544" s="150"/>
      <c r="AJ544" s="150" t="s">
        <v>2442</v>
      </c>
      <c r="AK544" s="150"/>
    </row>
    <row r="545" spans="1:37" s="26" customFormat="1" ht="76.5" customHeight="1">
      <c r="A545" s="133" t="s">
        <v>1809</v>
      </c>
      <c r="B545" s="45" t="s">
        <v>2628</v>
      </c>
      <c r="C545" s="45" t="s">
        <v>97</v>
      </c>
      <c r="D545" s="45" t="s">
        <v>97</v>
      </c>
      <c r="E545" s="137" t="s">
        <v>1913</v>
      </c>
      <c r="F545" s="48"/>
      <c r="G545" s="48"/>
      <c r="H545" s="132" t="s">
        <v>3517</v>
      </c>
      <c r="I545" s="37" t="s">
        <v>1906</v>
      </c>
      <c r="J545" s="37" t="s">
        <v>1884</v>
      </c>
      <c r="K545" s="37" t="s">
        <v>1879</v>
      </c>
      <c r="L545" s="37" t="s">
        <v>2252</v>
      </c>
      <c r="M545" s="37" t="s">
        <v>314</v>
      </c>
      <c r="N545" s="37"/>
      <c r="O545" s="36">
        <f>COUNTIF(Table487[[#This Row],[CMMI Comprehensive Primary Care Plus (CPC+)
Version Date: CY 2021]:[CMS Medicare Hospital Compare
Version Date: January 2021]],"*yes*")</f>
        <v>0</v>
      </c>
      <c r="P545" s="150"/>
      <c r="Q545" s="150"/>
      <c r="R545" s="150"/>
      <c r="S545" s="150"/>
      <c r="T545" s="150"/>
      <c r="U545" s="150"/>
      <c r="V545" s="150"/>
      <c r="W545" s="150"/>
      <c r="X545" s="150"/>
      <c r="Y545" s="150"/>
      <c r="Z545" s="150"/>
      <c r="AA545" s="150"/>
      <c r="AB545" s="150"/>
      <c r="AC545" s="150"/>
      <c r="AD545" s="150"/>
      <c r="AE545" s="150"/>
      <c r="AF545" s="150" t="s">
        <v>1</v>
      </c>
      <c r="AG545" s="150"/>
      <c r="AH545" s="150"/>
      <c r="AI545" s="150"/>
      <c r="AJ545" s="150"/>
      <c r="AK545" s="150"/>
    </row>
    <row r="546" spans="1:37" s="26" customFormat="1" ht="76.5" customHeight="1">
      <c r="A546" s="111" t="s">
        <v>1810</v>
      </c>
      <c r="B546" s="45" t="s">
        <v>2628</v>
      </c>
      <c r="C546" s="45" t="s">
        <v>97</v>
      </c>
      <c r="D546" s="45" t="s">
        <v>97</v>
      </c>
      <c r="E546" s="137" t="s">
        <v>1913</v>
      </c>
      <c r="F546" s="48"/>
      <c r="G546" s="48"/>
      <c r="H546" s="132" t="s">
        <v>2629</v>
      </c>
      <c r="I546" s="37" t="s">
        <v>1906</v>
      </c>
      <c r="J546" s="37" t="s">
        <v>1884</v>
      </c>
      <c r="K546" s="37" t="s">
        <v>1879</v>
      </c>
      <c r="L546" s="37" t="s">
        <v>1880</v>
      </c>
      <c r="M546" s="37" t="s">
        <v>314</v>
      </c>
      <c r="N546" s="37"/>
      <c r="O546" s="36">
        <f>COUNTIF(Table487[[#This Row],[CMMI Comprehensive Primary Care Plus (CPC+)
Version Date: CY 2021]:[CMS Medicare Hospital Compare
Version Date: January 2021]],"*yes*")</f>
        <v>0</v>
      </c>
      <c r="P546" s="150"/>
      <c r="Q546" s="150"/>
      <c r="R546" s="150"/>
      <c r="S546" s="150"/>
      <c r="T546" s="150"/>
      <c r="U546" s="150"/>
      <c r="V546" s="150"/>
      <c r="W546" s="150"/>
      <c r="X546" s="150"/>
      <c r="Y546" s="150"/>
      <c r="Z546" s="150"/>
      <c r="AA546" s="150"/>
      <c r="AB546" s="150"/>
      <c r="AC546" s="150"/>
      <c r="AD546" s="150"/>
      <c r="AE546" s="150"/>
      <c r="AF546" s="150"/>
      <c r="AG546" s="150"/>
      <c r="AH546" s="150"/>
      <c r="AI546" s="150"/>
      <c r="AJ546" s="150"/>
      <c r="AK546" s="150"/>
    </row>
    <row r="547" spans="1:37" s="26" customFormat="1" ht="76.5" customHeight="1">
      <c r="A547" s="111" t="s">
        <v>1811</v>
      </c>
      <c r="B547" s="45" t="s">
        <v>2077</v>
      </c>
      <c r="C547" s="45" t="s">
        <v>97</v>
      </c>
      <c r="D547" s="45" t="s">
        <v>97</v>
      </c>
      <c r="E547" s="137" t="s">
        <v>1639</v>
      </c>
      <c r="F547" s="48"/>
      <c r="G547" s="48"/>
      <c r="H547" s="132" t="s">
        <v>1912</v>
      </c>
      <c r="I547" s="37" t="s">
        <v>1906</v>
      </c>
      <c r="J547" s="37" t="s">
        <v>97</v>
      </c>
      <c r="K547" s="37" t="s">
        <v>1900</v>
      </c>
      <c r="L547" s="37" t="s">
        <v>1885</v>
      </c>
      <c r="M547" s="37" t="s">
        <v>2010</v>
      </c>
      <c r="N547" s="37"/>
      <c r="O547" s="36">
        <f>COUNTIF(Table487[[#This Row],[CMMI Comprehensive Primary Care Plus (CPC+)
Version Date: CY 2021]:[CMS Medicare Hospital Compare
Version Date: January 2021]],"*yes*")</f>
        <v>0</v>
      </c>
      <c r="P547" s="150"/>
      <c r="Q547" s="150"/>
      <c r="R547" s="150"/>
      <c r="S547" s="150"/>
      <c r="T547" s="37"/>
      <c r="U547" s="150"/>
      <c r="V547" s="150"/>
      <c r="W547" s="150"/>
      <c r="X547" s="150"/>
      <c r="Y547" s="150"/>
      <c r="Z547" s="150"/>
      <c r="AA547" s="150"/>
      <c r="AB547" s="37"/>
      <c r="AC547" s="150"/>
      <c r="AD547" s="150"/>
      <c r="AE547" s="37"/>
      <c r="AF547" s="150"/>
      <c r="AG547" s="150"/>
      <c r="AH547" s="37"/>
      <c r="AI547" s="150"/>
      <c r="AJ547" s="150"/>
      <c r="AK547" s="150"/>
    </row>
    <row r="548" spans="1:37" s="26" customFormat="1" ht="76.5" customHeight="1">
      <c r="A548" s="111" t="s">
        <v>1812</v>
      </c>
      <c r="B548" s="45" t="s">
        <v>1668</v>
      </c>
      <c r="C548" s="45" t="s">
        <v>97</v>
      </c>
      <c r="D548" s="45" t="s">
        <v>97</v>
      </c>
      <c r="E548" s="137" t="s">
        <v>2906</v>
      </c>
      <c r="F548" s="48" t="s">
        <v>2724</v>
      </c>
      <c r="G548" s="48"/>
      <c r="H548" s="132" t="s">
        <v>1669</v>
      </c>
      <c r="I548" s="37" t="s">
        <v>1875</v>
      </c>
      <c r="J548" s="37" t="s">
        <v>1904</v>
      </c>
      <c r="K548" s="37" t="s">
        <v>1879</v>
      </c>
      <c r="L548" s="37" t="s">
        <v>1880</v>
      </c>
      <c r="M548" s="37" t="s">
        <v>314</v>
      </c>
      <c r="N548" s="37"/>
      <c r="O548" s="36">
        <f>COUNTIF(Table487[[#This Row],[CMMI Comprehensive Primary Care Plus (CPC+)
Version Date: CY 2021]:[CMS Medicare Hospital Compare
Version Date: January 2021]],"*yes*")</f>
        <v>1</v>
      </c>
      <c r="P548" s="150"/>
      <c r="Q548" s="150"/>
      <c r="R548" s="150"/>
      <c r="S548" s="150"/>
      <c r="T548" s="150"/>
      <c r="U548" s="150"/>
      <c r="V548" s="150"/>
      <c r="W548" s="150" t="s">
        <v>1</v>
      </c>
      <c r="X548" s="150"/>
      <c r="Y548" s="150"/>
      <c r="Z548" s="150"/>
      <c r="AA548" s="150"/>
      <c r="AB548" s="150"/>
      <c r="AC548" s="150"/>
      <c r="AD548" s="150"/>
      <c r="AE548" s="150"/>
      <c r="AF548" s="150"/>
      <c r="AG548" s="150"/>
      <c r="AH548" s="150"/>
      <c r="AI548" s="150"/>
      <c r="AJ548" s="150"/>
      <c r="AK548" s="150"/>
    </row>
    <row r="549" spans="1:37" s="26" customFormat="1" ht="76.5" customHeight="1">
      <c r="A549" s="111" t="s">
        <v>1813</v>
      </c>
      <c r="B549" s="45" t="s">
        <v>2067</v>
      </c>
      <c r="C549" s="45" t="s">
        <v>97</v>
      </c>
      <c r="D549" s="45" t="s">
        <v>97</v>
      </c>
      <c r="E549" s="137" t="s">
        <v>1639</v>
      </c>
      <c r="F549" s="48" t="s">
        <v>2414</v>
      </c>
      <c r="G549" s="48" t="s">
        <v>3518</v>
      </c>
      <c r="H549" s="132" t="s">
        <v>1470</v>
      </c>
      <c r="I549" s="37" t="s">
        <v>1929</v>
      </c>
      <c r="J549" s="37" t="s">
        <v>97</v>
      </c>
      <c r="K549" s="37" t="s">
        <v>1873</v>
      </c>
      <c r="L549" s="37" t="s">
        <v>1916</v>
      </c>
      <c r="M549" s="37" t="s">
        <v>314</v>
      </c>
      <c r="N549" s="37"/>
      <c r="O549" s="36">
        <f>COUNTIF(Table487[[#This Row],[CMMI Comprehensive Primary Care Plus (CPC+)
Version Date: CY 2021]:[CMS Medicare Hospital Compare
Version Date: January 2021]],"*yes*")</f>
        <v>2</v>
      </c>
      <c r="P549" s="150"/>
      <c r="Q549" s="150"/>
      <c r="R549" s="150"/>
      <c r="S549" s="150" t="s">
        <v>1</v>
      </c>
      <c r="T549" s="150"/>
      <c r="U549" s="150"/>
      <c r="V549" s="150"/>
      <c r="W549" s="150" t="s">
        <v>1</v>
      </c>
      <c r="X549" s="150"/>
      <c r="Y549" s="150"/>
      <c r="Z549" s="150"/>
      <c r="AA549" s="150"/>
      <c r="AB549" s="150"/>
      <c r="AC549" s="150"/>
      <c r="AD549" s="150"/>
      <c r="AE549" s="150"/>
      <c r="AF549" s="150"/>
      <c r="AG549" s="150"/>
      <c r="AH549" s="150"/>
      <c r="AI549" s="150"/>
      <c r="AJ549" s="150"/>
      <c r="AK549" s="150"/>
    </row>
    <row r="550" spans="1:37" s="26" customFormat="1" ht="76.5" customHeight="1">
      <c r="A550" s="111" t="s">
        <v>1814</v>
      </c>
      <c r="B550" s="45" t="s">
        <v>292</v>
      </c>
      <c r="C550" s="45" t="s">
        <v>97</v>
      </c>
      <c r="D550" s="45" t="s">
        <v>97</v>
      </c>
      <c r="E550" s="137" t="s">
        <v>1675</v>
      </c>
      <c r="F550" s="48"/>
      <c r="G550" s="48"/>
      <c r="H550" s="132" t="s">
        <v>3519</v>
      </c>
      <c r="I550" s="37" t="s">
        <v>2297</v>
      </c>
      <c r="J550" s="37" t="s">
        <v>1883</v>
      </c>
      <c r="K550" s="37" t="s">
        <v>1873</v>
      </c>
      <c r="L550" s="37" t="s">
        <v>1880</v>
      </c>
      <c r="M550" s="37" t="s">
        <v>1746</v>
      </c>
      <c r="N550" s="37" t="s">
        <v>1</v>
      </c>
      <c r="O550" s="36">
        <f>COUNTIF(Table487[[#This Row],[CMMI Comprehensive Primary Care Plus (CPC+)
Version Date: CY 2021]:[CMS Medicare Hospital Compare
Version Date: January 2021]],"*yes*")</f>
        <v>0</v>
      </c>
      <c r="P550" s="150"/>
      <c r="Q550" s="150"/>
      <c r="R550" s="150"/>
      <c r="S550" s="150"/>
      <c r="T550" s="150"/>
      <c r="U550" s="150"/>
      <c r="V550" s="150"/>
      <c r="W550" s="150"/>
      <c r="X550" s="150"/>
      <c r="Y550" s="150"/>
      <c r="Z550" s="150"/>
      <c r="AA550" s="150"/>
      <c r="AB550" s="150"/>
      <c r="AC550" s="150"/>
      <c r="AD550" s="150"/>
      <c r="AE550" s="150" t="s">
        <v>1</v>
      </c>
      <c r="AF550" s="150"/>
      <c r="AG550" s="150"/>
      <c r="AH550" s="150"/>
      <c r="AI550" s="150"/>
      <c r="AJ550" s="150"/>
      <c r="AK550" s="150"/>
    </row>
    <row r="551" spans="1:37" s="26" customFormat="1" ht="76.5" customHeight="1">
      <c r="A551" s="111" t="s">
        <v>1815</v>
      </c>
      <c r="B551" s="45" t="s">
        <v>2791</v>
      </c>
      <c r="C551" s="45" t="s">
        <v>97</v>
      </c>
      <c r="D551" s="45" t="s">
        <v>97</v>
      </c>
      <c r="E551" s="137" t="s">
        <v>1960</v>
      </c>
      <c r="F551" s="48"/>
      <c r="G551" s="48"/>
      <c r="H551" s="132" t="s">
        <v>2792</v>
      </c>
      <c r="I551" s="37" t="s">
        <v>1906</v>
      </c>
      <c r="J551" s="37" t="s">
        <v>1890</v>
      </c>
      <c r="K551" s="37" t="s">
        <v>1873</v>
      </c>
      <c r="L551" s="37" t="s">
        <v>1880</v>
      </c>
      <c r="M551" s="37" t="s">
        <v>5</v>
      </c>
      <c r="N551" s="37"/>
      <c r="O551" s="36">
        <f>COUNTIF(Table487[[#This Row],[CMMI Comprehensive Primary Care Plus (CPC+)
Version Date: CY 2021]:[CMS Medicare Hospital Compare
Version Date: January 2021]],"*yes*")</f>
        <v>0</v>
      </c>
      <c r="P551" s="150"/>
      <c r="Q551" s="150"/>
      <c r="R551" s="150"/>
      <c r="S551" s="150"/>
      <c r="T551" s="37"/>
      <c r="U551" s="150"/>
      <c r="V551" s="150"/>
      <c r="W551" s="150"/>
      <c r="X551" s="150"/>
      <c r="Y551" s="150"/>
      <c r="Z551" s="150"/>
      <c r="AA551" s="150"/>
      <c r="AB551" s="37"/>
      <c r="AC551" s="150"/>
      <c r="AD551" s="150"/>
      <c r="AE551" s="37"/>
      <c r="AF551" s="150"/>
      <c r="AG551" s="150"/>
      <c r="AH551" s="37"/>
      <c r="AI551" s="150"/>
      <c r="AJ551" s="150"/>
      <c r="AK551" s="150"/>
    </row>
    <row r="552" spans="1:37" s="26" customFormat="1" ht="76.5" customHeight="1">
      <c r="A552" s="111" t="s">
        <v>1816</v>
      </c>
      <c r="B552" s="45" t="s">
        <v>2084</v>
      </c>
      <c r="C552" s="45" t="s">
        <v>97</v>
      </c>
      <c r="D552" s="45" t="s">
        <v>97</v>
      </c>
      <c r="E552" s="137" t="s">
        <v>1639</v>
      </c>
      <c r="F552" s="48"/>
      <c r="G552" s="48"/>
      <c r="H552" s="132" t="s">
        <v>1602</v>
      </c>
      <c r="I552" s="37" t="s">
        <v>1908</v>
      </c>
      <c r="J552" s="37" t="s">
        <v>97</v>
      </c>
      <c r="K552" s="37" t="s">
        <v>1879</v>
      </c>
      <c r="L552" s="37" t="s">
        <v>1885</v>
      </c>
      <c r="M552" s="37" t="s">
        <v>2008</v>
      </c>
      <c r="N552" s="37"/>
      <c r="O552" s="36">
        <f>COUNTIF(Table487[[#This Row],[CMMI Comprehensive Primary Care Plus (CPC+)
Version Date: CY 2021]:[CMS Medicare Hospital Compare
Version Date: January 2021]],"*yes*")</f>
        <v>1</v>
      </c>
      <c r="P552" s="150"/>
      <c r="Q552" s="150"/>
      <c r="R552" s="150"/>
      <c r="S552" s="150"/>
      <c r="T552" s="150"/>
      <c r="U552" s="150" t="s">
        <v>2183</v>
      </c>
      <c r="V552" s="150"/>
      <c r="W552" s="150"/>
      <c r="X552" s="150"/>
      <c r="Y552" s="150"/>
      <c r="Z552" s="150"/>
      <c r="AA552" s="150"/>
      <c r="AB552" s="150"/>
      <c r="AC552" s="150"/>
      <c r="AD552" s="150"/>
      <c r="AE552" s="150"/>
      <c r="AF552" s="150"/>
      <c r="AG552" s="150"/>
      <c r="AH552" s="150"/>
      <c r="AI552" s="150"/>
      <c r="AJ552" s="150"/>
      <c r="AK552" s="150"/>
    </row>
    <row r="553" spans="1:37" s="26" customFormat="1" ht="76.5" customHeight="1">
      <c r="A553" s="111" t="s">
        <v>1817</v>
      </c>
      <c r="B553" s="45" t="s">
        <v>2085</v>
      </c>
      <c r="C553" s="45" t="s">
        <v>97</v>
      </c>
      <c r="D553" s="47" t="s">
        <v>97</v>
      </c>
      <c r="E553" s="137" t="s">
        <v>1639</v>
      </c>
      <c r="F553" s="52"/>
      <c r="G553" s="52"/>
      <c r="H553" s="132" t="s">
        <v>1603</v>
      </c>
      <c r="I553" s="37" t="s">
        <v>1908</v>
      </c>
      <c r="J553" s="37" t="s">
        <v>97</v>
      </c>
      <c r="K553" s="37" t="s">
        <v>1879</v>
      </c>
      <c r="L553" s="37" t="s">
        <v>1885</v>
      </c>
      <c r="M553" s="37" t="s">
        <v>2008</v>
      </c>
      <c r="N553" s="37"/>
      <c r="O553" s="36">
        <f>COUNTIF(Table487[[#This Row],[CMMI Comprehensive Primary Care Plus (CPC+)
Version Date: CY 2021]:[CMS Medicare Hospital Compare
Version Date: January 2021]],"*yes*")</f>
        <v>1</v>
      </c>
      <c r="P553" s="150"/>
      <c r="Q553" s="150"/>
      <c r="R553" s="150"/>
      <c r="S553" s="150"/>
      <c r="T553" s="150"/>
      <c r="U553" s="150" t="s">
        <v>2171</v>
      </c>
      <c r="V553" s="150"/>
      <c r="W553" s="150"/>
      <c r="X553" s="150"/>
      <c r="Y553" s="150"/>
      <c r="Z553" s="150"/>
      <c r="AA553" s="150"/>
      <c r="AB553" s="150"/>
      <c r="AC553" s="150"/>
      <c r="AD553" s="150"/>
      <c r="AE553" s="150"/>
      <c r="AF553" s="150"/>
      <c r="AG553" s="150"/>
      <c r="AH553" s="150"/>
      <c r="AI553" s="150"/>
      <c r="AJ553" s="150"/>
      <c r="AK553" s="150"/>
    </row>
    <row r="554" spans="1:37" s="26" customFormat="1" ht="76.5" customHeight="1">
      <c r="A554" s="111" t="s">
        <v>322</v>
      </c>
      <c r="B554" s="45" t="s">
        <v>3386</v>
      </c>
      <c r="C554" s="45" t="s">
        <v>97</v>
      </c>
      <c r="D554" s="45" t="s">
        <v>97</v>
      </c>
      <c r="E554" s="137" t="s">
        <v>1639</v>
      </c>
      <c r="F554" s="48"/>
      <c r="G554" s="48"/>
      <c r="H554" s="132" t="s">
        <v>3520</v>
      </c>
      <c r="I554" s="37" t="s">
        <v>1875</v>
      </c>
      <c r="J554" s="37" t="s">
        <v>1887</v>
      </c>
      <c r="K554" s="37" t="s">
        <v>1873</v>
      </c>
      <c r="L554" s="37" t="s">
        <v>1880</v>
      </c>
      <c r="M554" s="37" t="s">
        <v>5</v>
      </c>
      <c r="N554" s="37" t="s">
        <v>1</v>
      </c>
      <c r="O554" s="36">
        <f>COUNTIF(Table487[[#This Row],[CMMI Comprehensive Primary Care Plus (CPC+)
Version Date: CY 2021]:[CMS Medicare Hospital Compare
Version Date: January 2021]],"*yes*")</f>
        <v>0</v>
      </c>
      <c r="P554" s="150"/>
      <c r="Q554" s="150"/>
      <c r="R554" s="150"/>
      <c r="S554" s="150"/>
      <c r="T554" s="37"/>
      <c r="U554" s="150"/>
      <c r="V554" s="150"/>
      <c r="W554" s="150"/>
      <c r="X554" s="150"/>
      <c r="Y554" s="150"/>
      <c r="Z554" s="150"/>
      <c r="AA554" s="150"/>
      <c r="AB554" s="37"/>
      <c r="AC554" s="150"/>
      <c r="AD554" s="150"/>
      <c r="AE554" s="37"/>
      <c r="AF554" s="150"/>
      <c r="AG554" s="150"/>
      <c r="AH554" s="37"/>
      <c r="AI554" s="150"/>
      <c r="AJ554" s="150"/>
      <c r="AK554" s="150"/>
    </row>
    <row r="555" spans="1:37" s="26" customFormat="1" ht="76.5" customHeight="1">
      <c r="A555" s="111" t="s">
        <v>375</v>
      </c>
      <c r="B555" s="45" t="s">
        <v>161</v>
      </c>
      <c r="C555" s="45" t="s">
        <v>97</v>
      </c>
      <c r="D555" s="45" t="s">
        <v>97</v>
      </c>
      <c r="E555" s="137" t="s">
        <v>1639</v>
      </c>
      <c r="F555" s="52"/>
      <c r="G555" s="52"/>
      <c r="H555" s="132" t="s">
        <v>1471</v>
      </c>
      <c r="I555" s="37" t="s">
        <v>1920</v>
      </c>
      <c r="J555" s="37" t="s">
        <v>97</v>
      </c>
      <c r="K555" s="37" t="s">
        <v>1879</v>
      </c>
      <c r="L555" s="37" t="s">
        <v>1885</v>
      </c>
      <c r="M555" s="37" t="s">
        <v>6</v>
      </c>
      <c r="N555" s="37"/>
      <c r="O555" s="36">
        <f>COUNTIF(Table487[[#This Row],[CMMI Comprehensive Primary Care Plus (CPC+)
Version Date: CY 2021]:[CMS Medicare Hospital Compare
Version Date: January 2021]],"*yes*")</f>
        <v>0</v>
      </c>
      <c r="P555" s="150"/>
      <c r="Q555" s="150"/>
      <c r="R555" s="150"/>
      <c r="S555" s="150"/>
      <c r="T555" s="150"/>
      <c r="U555" s="150"/>
      <c r="V555" s="150"/>
      <c r="W555" s="150"/>
      <c r="X555" s="150"/>
      <c r="Y555" s="150"/>
      <c r="Z555" s="150"/>
      <c r="AA555" s="150"/>
      <c r="AB555" s="150"/>
      <c r="AC555" s="150"/>
      <c r="AD555" s="150"/>
      <c r="AE555" s="150"/>
      <c r="AF555" s="150"/>
      <c r="AG555" s="150"/>
      <c r="AH555" s="150"/>
      <c r="AI555" s="150"/>
      <c r="AJ555" s="150"/>
      <c r="AK555" s="150"/>
    </row>
    <row r="556" spans="1:37" s="26" customFormat="1" ht="76.5" customHeight="1">
      <c r="A556" s="111" t="s">
        <v>1818</v>
      </c>
      <c r="B556" s="45" t="s">
        <v>2986</v>
      </c>
      <c r="C556" s="45" t="s">
        <v>97</v>
      </c>
      <c r="D556" s="45" t="s">
        <v>97</v>
      </c>
      <c r="E556" s="137" t="s">
        <v>3508</v>
      </c>
      <c r="F556" s="48"/>
      <c r="G556" s="48"/>
      <c r="H556" s="132" t="s">
        <v>2987</v>
      </c>
      <c r="I556" s="37" t="s">
        <v>1875</v>
      </c>
      <c r="J556" s="37" t="s">
        <v>1878</v>
      </c>
      <c r="K556" s="37" t="s">
        <v>1879</v>
      </c>
      <c r="L556" s="37" t="s">
        <v>1880</v>
      </c>
      <c r="M556" s="37" t="s">
        <v>1746</v>
      </c>
      <c r="N556" s="37" t="s">
        <v>1</v>
      </c>
      <c r="O556" s="36">
        <f>COUNTIF(Table487[[#This Row],[CMMI Comprehensive Primary Care Plus (CPC+)
Version Date: CY 2021]:[CMS Medicare Hospital Compare
Version Date: January 2021]],"*yes*")</f>
        <v>0</v>
      </c>
      <c r="P556" s="150"/>
      <c r="Q556" s="150"/>
      <c r="R556" s="150"/>
      <c r="S556" s="150"/>
      <c r="T556" s="150"/>
      <c r="U556" s="150"/>
      <c r="V556" s="150"/>
      <c r="W556" s="150"/>
      <c r="X556" s="150"/>
      <c r="Y556" s="150"/>
      <c r="Z556" s="150"/>
      <c r="AA556" s="150"/>
      <c r="AB556" s="150"/>
      <c r="AC556" s="150"/>
      <c r="AD556" s="150"/>
      <c r="AE556" s="150"/>
      <c r="AF556" s="150"/>
      <c r="AG556" s="150"/>
      <c r="AH556" s="150"/>
      <c r="AI556" s="150"/>
      <c r="AJ556" s="150"/>
      <c r="AK556" s="150"/>
    </row>
    <row r="557" spans="1:37" s="26" customFormat="1" ht="76.5" customHeight="1">
      <c r="A557" s="111" t="s">
        <v>1819</v>
      </c>
      <c r="B557" s="45" t="s">
        <v>29</v>
      </c>
      <c r="C557" s="45" t="s">
        <v>97</v>
      </c>
      <c r="D557" s="45" t="s">
        <v>97</v>
      </c>
      <c r="E557" s="137" t="s">
        <v>1960</v>
      </c>
      <c r="F557" s="48"/>
      <c r="G557" s="48"/>
      <c r="H557" s="132" t="s">
        <v>2759</v>
      </c>
      <c r="I557" s="37" t="s">
        <v>1875</v>
      </c>
      <c r="J557" s="37" t="s">
        <v>1878</v>
      </c>
      <c r="K557" s="37" t="s">
        <v>1879</v>
      </c>
      <c r="L557" s="37" t="s">
        <v>1880</v>
      </c>
      <c r="M557" s="37" t="s">
        <v>1746</v>
      </c>
      <c r="N557" s="37" t="s">
        <v>1</v>
      </c>
      <c r="O557" s="36">
        <f>COUNTIF(Table487[[#This Row],[CMMI Comprehensive Primary Care Plus (CPC+)
Version Date: CY 2021]:[CMS Medicare Hospital Compare
Version Date: January 2021]],"*yes*")</f>
        <v>0</v>
      </c>
      <c r="P557" s="150"/>
      <c r="Q557" s="150"/>
      <c r="R557" s="150"/>
      <c r="S557" s="150"/>
      <c r="T557" s="150"/>
      <c r="U557" s="150"/>
      <c r="V557" s="150"/>
      <c r="W557" s="150"/>
      <c r="X557" s="150"/>
      <c r="Y557" s="150"/>
      <c r="Z557" s="150"/>
      <c r="AA557" s="150"/>
      <c r="AB557" s="150"/>
      <c r="AC557" s="150"/>
      <c r="AD557" s="150"/>
      <c r="AE557" s="150"/>
      <c r="AF557" s="150"/>
      <c r="AG557" s="150"/>
      <c r="AH557" s="150"/>
      <c r="AI557" s="150"/>
      <c r="AJ557" s="150"/>
      <c r="AK557" s="150"/>
    </row>
    <row r="558" spans="1:37" s="26" customFormat="1" ht="76.5" customHeight="1">
      <c r="A558" s="111" t="s">
        <v>1820</v>
      </c>
      <c r="B558" s="45" t="s">
        <v>3521</v>
      </c>
      <c r="C558" s="45" t="s">
        <v>97</v>
      </c>
      <c r="D558" s="45" t="s">
        <v>97</v>
      </c>
      <c r="E558" s="137" t="s">
        <v>3522</v>
      </c>
      <c r="F558" s="48"/>
      <c r="G558" s="48"/>
      <c r="H558" s="132" t="s">
        <v>3523</v>
      </c>
      <c r="I558" s="37" t="s">
        <v>1889</v>
      </c>
      <c r="J558" s="37" t="s">
        <v>1884</v>
      </c>
      <c r="K558" s="37" t="s">
        <v>1873</v>
      </c>
      <c r="L558" s="37" t="s">
        <v>1880</v>
      </c>
      <c r="M558" s="37" t="s">
        <v>5</v>
      </c>
      <c r="N558" s="37"/>
      <c r="O558" s="36">
        <f>COUNTIF(Table487[[#This Row],[CMMI Comprehensive Primary Care Plus (CPC+)
Version Date: CY 2021]:[CMS Medicare Hospital Compare
Version Date: January 2021]],"*yes*")</f>
        <v>0</v>
      </c>
      <c r="P558" s="150"/>
      <c r="Q558" s="150"/>
      <c r="R558" s="150"/>
      <c r="S558" s="150"/>
      <c r="T558" s="150"/>
      <c r="U558" s="150"/>
      <c r="V558" s="150"/>
      <c r="W558" s="150"/>
      <c r="X558" s="150"/>
      <c r="Y558" s="150"/>
      <c r="Z558" s="150"/>
      <c r="AA558" s="150"/>
      <c r="AB558" s="150"/>
      <c r="AC558" s="150"/>
      <c r="AD558" s="150"/>
      <c r="AE558" s="150"/>
      <c r="AF558" s="150"/>
      <c r="AG558" s="150"/>
      <c r="AH558" s="150"/>
      <c r="AI558" s="150"/>
      <c r="AJ558" s="150"/>
      <c r="AK558" s="150"/>
    </row>
    <row r="559" spans="1:37" s="26" customFormat="1" ht="76.5" customHeight="1">
      <c r="A559" s="111" t="s">
        <v>1821</v>
      </c>
      <c r="B559" s="45" t="s">
        <v>689</v>
      </c>
      <c r="C559" s="45" t="s">
        <v>97</v>
      </c>
      <c r="D559" s="45" t="s">
        <v>97</v>
      </c>
      <c r="E559" s="137" t="s">
        <v>1639</v>
      </c>
      <c r="F559" s="48"/>
      <c r="G559" s="48"/>
      <c r="H559" s="132" t="s">
        <v>1494</v>
      </c>
      <c r="I559" s="37" t="s">
        <v>1908</v>
      </c>
      <c r="J559" s="37" t="s">
        <v>97</v>
      </c>
      <c r="K559" s="37" t="s">
        <v>1879</v>
      </c>
      <c r="L559" s="37" t="s">
        <v>1885</v>
      </c>
      <c r="M559" s="37" t="s">
        <v>714</v>
      </c>
      <c r="N559" s="37"/>
      <c r="O559" s="36">
        <f>COUNTIF(Table487[[#This Row],[CMMI Comprehensive Primary Care Plus (CPC+)
Version Date: CY 2021]:[CMS Medicare Hospital Compare
Version Date: January 2021]],"*yes*")</f>
        <v>1</v>
      </c>
      <c r="P559" s="150"/>
      <c r="Q559" s="150"/>
      <c r="R559" s="150"/>
      <c r="S559" s="150"/>
      <c r="T559" s="37"/>
      <c r="U559" s="150" t="s">
        <v>2189</v>
      </c>
      <c r="V559" s="150"/>
      <c r="W559" s="150"/>
      <c r="X559" s="150"/>
      <c r="Y559" s="150"/>
      <c r="Z559" s="150"/>
      <c r="AA559" s="150"/>
      <c r="AB559" s="37"/>
      <c r="AC559" s="150"/>
      <c r="AD559" s="150"/>
      <c r="AE559" s="37"/>
      <c r="AF559" s="150"/>
      <c r="AG559" s="150"/>
      <c r="AH559" s="37"/>
      <c r="AI559" s="150"/>
      <c r="AJ559" s="150"/>
      <c r="AK559" s="150"/>
    </row>
    <row r="560" spans="1:37" s="26" customFormat="1" ht="76.5" customHeight="1">
      <c r="A560" s="179" t="s">
        <v>1978</v>
      </c>
      <c r="B560" s="45" t="s">
        <v>3524</v>
      </c>
      <c r="C560" s="45" t="s">
        <v>97</v>
      </c>
      <c r="D560" s="45" t="s">
        <v>97</v>
      </c>
      <c r="E560" s="137" t="s">
        <v>1639</v>
      </c>
      <c r="F560" s="48"/>
      <c r="G560" s="149"/>
      <c r="H560" s="132" t="s">
        <v>3179</v>
      </c>
      <c r="I560" s="37" t="s">
        <v>1928</v>
      </c>
      <c r="J560" s="37" t="s">
        <v>1888</v>
      </c>
      <c r="K560" s="37" t="s">
        <v>1873</v>
      </c>
      <c r="L560" s="37" t="s">
        <v>1880</v>
      </c>
      <c r="M560" s="37" t="s">
        <v>1746</v>
      </c>
      <c r="N560" s="37"/>
      <c r="O560" s="36">
        <f>COUNTIF(Table487[[#This Row],[CMMI Comprehensive Primary Care Plus (CPC+)
Version Date: CY 2021]:[CMS Medicare Hospital Compare
Version Date: January 2021]],"*yes*")</f>
        <v>1</v>
      </c>
      <c r="P560" s="150"/>
      <c r="Q560" s="150"/>
      <c r="R560" s="150"/>
      <c r="S560" s="150"/>
      <c r="T560" s="37"/>
      <c r="U560" s="150"/>
      <c r="V560" s="150"/>
      <c r="W560" s="150"/>
      <c r="X560" s="150"/>
      <c r="Y560" s="150"/>
      <c r="Z560" s="150" t="s">
        <v>1</v>
      </c>
      <c r="AA560" s="150"/>
      <c r="AB560" s="37"/>
      <c r="AC560" s="150"/>
      <c r="AD560" s="150"/>
      <c r="AE560" s="37"/>
      <c r="AF560" s="150"/>
      <c r="AG560" s="150"/>
      <c r="AH560" s="37"/>
      <c r="AI560" s="150"/>
      <c r="AJ560" s="150"/>
      <c r="AK560" s="150"/>
    </row>
    <row r="561" spans="1:37 16363:16376" s="26" customFormat="1" ht="76.5" customHeight="1">
      <c r="A561" s="111" t="s">
        <v>1979</v>
      </c>
      <c r="B561" s="45" t="s">
        <v>869</v>
      </c>
      <c r="C561" s="45" t="s">
        <v>97</v>
      </c>
      <c r="D561" s="45" t="s">
        <v>97</v>
      </c>
      <c r="E561" s="137" t="s">
        <v>1939</v>
      </c>
      <c r="F561" s="48" t="s">
        <v>2497</v>
      </c>
      <c r="G561" s="48"/>
      <c r="H561" s="132" t="s">
        <v>870</v>
      </c>
      <c r="I561" s="37" t="s">
        <v>1875</v>
      </c>
      <c r="J561" s="37" t="s">
        <v>1886</v>
      </c>
      <c r="K561" s="37" t="s">
        <v>1873</v>
      </c>
      <c r="L561" s="37" t="s">
        <v>1880</v>
      </c>
      <c r="M561" s="37" t="s">
        <v>1746</v>
      </c>
      <c r="N561" s="37"/>
      <c r="O561" s="36">
        <f>COUNTIF(Table487[[#This Row],[CMMI Comprehensive Primary Care Plus (CPC+)
Version Date: CY 2021]:[CMS Medicare Hospital Compare
Version Date: January 2021]],"*yes*")</f>
        <v>0</v>
      </c>
      <c r="P561" s="150"/>
      <c r="Q561" s="150"/>
      <c r="R561" s="150"/>
      <c r="S561" s="150"/>
      <c r="T561" s="37"/>
      <c r="U561" s="150"/>
      <c r="V561" s="150"/>
      <c r="W561" s="150"/>
      <c r="X561" s="150"/>
      <c r="Y561" s="150"/>
      <c r="Z561" s="150"/>
      <c r="AA561" s="150"/>
      <c r="AB561" s="37"/>
      <c r="AC561" s="150"/>
      <c r="AD561" s="150"/>
      <c r="AE561" s="37"/>
      <c r="AF561" s="150"/>
      <c r="AG561" s="150"/>
      <c r="AH561" s="37"/>
      <c r="AI561" s="150"/>
      <c r="AJ561" s="150"/>
      <c r="AK561" s="150"/>
    </row>
    <row r="562" spans="1:37 16363:16376" s="26" customFormat="1" ht="76.5" customHeight="1">
      <c r="A562" s="111" t="s">
        <v>2052</v>
      </c>
      <c r="B562" s="45" t="s">
        <v>893</v>
      </c>
      <c r="C562" s="45" t="s">
        <v>97</v>
      </c>
      <c r="D562" s="45" t="s">
        <v>97</v>
      </c>
      <c r="E562" s="137" t="s">
        <v>1955</v>
      </c>
      <c r="F562" s="48" t="s">
        <v>2538</v>
      </c>
      <c r="G562" s="48"/>
      <c r="H562" s="132" t="s">
        <v>1511</v>
      </c>
      <c r="I562" s="37" t="s">
        <v>1875</v>
      </c>
      <c r="J562" s="37" t="s">
        <v>1883</v>
      </c>
      <c r="K562" s="37" t="s">
        <v>1873</v>
      </c>
      <c r="L562" s="37" t="s">
        <v>1880</v>
      </c>
      <c r="M562" s="37" t="s">
        <v>5</v>
      </c>
      <c r="N562" s="37"/>
      <c r="O562" s="36">
        <f>COUNTIF(Table487[[#This Row],[CMMI Comprehensive Primary Care Plus (CPC+)
Version Date: CY 2021]:[CMS Medicare Hospital Compare
Version Date: January 2021]],"*yes*")</f>
        <v>1</v>
      </c>
      <c r="P562" s="150"/>
      <c r="Q562" s="150"/>
      <c r="R562" s="150"/>
      <c r="S562" s="150"/>
      <c r="T562" s="37"/>
      <c r="U562" s="150"/>
      <c r="V562" s="150"/>
      <c r="W562" s="150" t="s">
        <v>1</v>
      </c>
      <c r="X562" s="150"/>
      <c r="Y562" s="150"/>
      <c r="Z562" s="150"/>
      <c r="AA562" s="150"/>
      <c r="AB562" s="37"/>
      <c r="AC562" s="150"/>
      <c r="AD562" s="150"/>
      <c r="AE562" s="37"/>
      <c r="AF562" s="150"/>
      <c r="AG562" s="150"/>
      <c r="AH562" s="37"/>
      <c r="AI562" s="150"/>
      <c r="AJ562" s="150"/>
      <c r="AK562" s="150"/>
    </row>
    <row r="563" spans="1:37 16363:16376" s="26" customFormat="1" ht="76.5" customHeight="1">
      <c r="A563" s="111" t="s">
        <v>2007</v>
      </c>
      <c r="B563" s="45" t="s">
        <v>3525</v>
      </c>
      <c r="C563" s="45" t="s">
        <v>97</v>
      </c>
      <c r="D563" s="45" t="s">
        <v>97</v>
      </c>
      <c r="E563" s="137" t="s">
        <v>3526</v>
      </c>
      <c r="F563" s="48" t="s">
        <v>97</v>
      </c>
      <c r="G563" s="48"/>
      <c r="H563" s="132" t="s">
        <v>3527</v>
      </c>
      <c r="I563" s="37" t="s">
        <v>2297</v>
      </c>
      <c r="J563" s="37" t="s">
        <v>2237</v>
      </c>
      <c r="K563" s="37" t="s">
        <v>1873</v>
      </c>
      <c r="L563" s="37" t="s">
        <v>1874</v>
      </c>
      <c r="M563" s="37" t="s">
        <v>5</v>
      </c>
      <c r="N563" s="37"/>
      <c r="O563" s="36">
        <f>COUNTIF(Table487[[#This Row],[CMMI Comprehensive Primary Care Plus (CPC+)
Version Date: CY 2021]:[CMS Medicare Hospital Compare
Version Date: January 2021]],"*yes*")</f>
        <v>1</v>
      </c>
      <c r="P563" s="150"/>
      <c r="Q563" s="150" t="s">
        <v>1</v>
      </c>
      <c r="R563" s="150"/>
      <c r="S563" s="150"/>
      <c r="T563" s="37"/>
      <c r="U563" s="150"/>
      <c r="V563" s="150"/>
      <c r="W563" s="150"/>
      <c r="X563" s="150"/>
      <c r="Y563" s="150"/>
      <c r="Z563" s="150"/>
      <c r="AA563" s="150"/>
      <c r="AB563" s="37"/>
      <c r="AC563" s="150"/>
      <c r="AD563" s="150"/>
      <c r="AE563" s="37"/>
      <c r="AF563" s="150"/>
      <c r="AG563" s="150"/>
      <c r="AH563" s="37"/>
      <c r="AI563" s="150"/>
      <c r="AJ563" s="150"/>
      <c r="AK563" s="150"/>
    </row>
    <row r="564" spans="1:37 16363:16376" s="26" customFormat="1" ht="76.5" customHeight="1">
      <c r="A564" s="111" t="s">
        <v>2108</v>
      </c>
      <c r="B564" s="45" t="s">
        <v>2391</v>
      </c>
      <c r="C564" s="45" t="s">
        <v>97</v>
      </c>
      <c r="D564" s="45" t="s">
        <v>97</v>
      </c>
      <c r="E564" s="137" t="s">
        <v>1639</v>
      </c>
      <c r="F564" s="48"/>
      <c r="G564" s="48"/>
      <c r="H564" s="132" t="s">
        <v>3528</v>
      </c>
      <c r="I564" s="37" t="s">
        <v>1871</v>
      </c>
      <c r="J564" s="37" t="s">
        <v>97</v>
      </c>
      <c r="K564" s="37" t="s">
        <v>1873</v>
      </c>
      <c r="L564" s="37" t="s">
        <v>1880</v>
      </c>
      <c r="M564" s="37" t="s">
        <v>5</v>
      </c>
      <c r="N564" s="37"/>
      <c r="O564" s="36">
        <f>COUNTIF(Table487[[#This Row],[CMMI Comprehensive Primary Care Plus (CPC+)
Version Date: CY 2021]:[CMS Medicare Hospital Compare
Version Date: January 2021]],"*yes*")</f>
        <v>0</v>
      </c>
      <c r="P564" s="150"/>
      <c r="Q564" s="150"/>
      <c r="R564" s="150"/>
      <c r="S564" s="150"/>
      <c r="T564" s="37"/>
      <c r="U564" s="150"/>
      <c r="V564" s="150"/>
      <c r="W564" s="150"/>
      <c r="X564" s="150"/>
      <c r="Y564" s="150"/>
      <c r="Z564" s="150"/>
      <c r="AA564" s="150"/>
      <c r="AB564" s="37"/>
      <c r="AC564" s="150"/>
      <c r="AD564" s="150"/>
      <c r="AE564" s="37"/>
      <c r="AF564" s="150"/>
      <c r="AG564" s="150"/>
      <c r="AH564" s="37"/>
      <c r="AI564" s="150"/>
      <c r="AJ564" s="150" t="s">
        <v>1827</v>
      </c>
      <c r="AK564" s="150"/>
    </row>
    <row r="565" spans="1:37 16363:16376" s="26" customFormat="1" ht="76.5" customHeight="1">
      <c r="A565" s="111" t="s">
        <v>2153</v>
      </c>
      <c r="B565" s="45" t="s">
        <v>3529</v>
      </c>
      <c r="C565" s="45" t="s">
        <v>97</v>
      </c>
      <c r="D565" s="45" t="s">
        <v>97</v>
      </c>
      <c r="E565" s="137" t="s">
        <v>1671</v>
      </c>
      <c r="F565" s="48" t="s">
        <v>2808</v>
      </c>
      <c r="G565" s="48"/>
      <c r="H565" s="132" t="s">
        <v>2809</v>
      </c>
      <c r="I565" s="37" t="s">
        <v>1875</v>
      </c>
      <c r="J565" s="37" t="s">
        <v>1883</v>
      </c>
      <c r="K565" s="37" t="s">
        <v>1873</v>
      </c>
      <c r="L565" s="37" t="s">
        <v>1880</v>
      </c>
      <c r="M565" s="37" t="s">
        <v>314</v>
      </c>
      <c r="N565" s="37"/>
      <c r="O565" s="36">
        <f>COUNTIF(Table487[[#This Row],[CMMI Comprehensive Primary Care Plus (CPC+)
Version Date: CY 2021]:[CMS Medicare Hospital Compare
Version Date: January 2021]],"*yes*")</f>
        <v>1</v>
      </c>
      <c r="P565" s="150"/>
      <c r="Q565" s="150"/>
      <c r="R565" s="150"/>
      <c r="S565" s="150"/>
      <c r="T565" s="37"/>
      <c r="U565" s="150"/>
      <c r="V565" s="150"/>
      <c r="W565" s="150" t="s">
        <v>1</v>
      </c>
      <c r="X565" s="150"/>
      <c r="Y565" s="150"/>
      <c r="Z565" s="150"/>
      <c r="AA565" s="150"/>
      <c r="AB565" s="37"/>
      <c r="AC565" s="150"/>
      <c r="AD565" s="150"/>
      <c r="AE565" s="37"/>
      <c r="AF565" s="150"/>
      <c r="AG565" s="150"/>
      <c r="AH565" s="37"/>
      <c r="AI565" s="150"/>
      <c r="AJ565" s="150"/>
      <c r="AK565" s="150"/>
    </row>
    <row r="566" spans="1:37 16363:16376" s="26" customFormat="1" ht="76.5" customHeight="1">
      <c r="A566" s="111" t="s">
        <v>376</v>
      </c>
      <c r="B566" s="45" t="s">
        <v>908</v>
      </c>
      <c r="C566" s="45" t="s">
        <v>97</v>
      </c>
      <c r="D566" s="45" t="s">
        <v>97</v>
      </c>
      <c r="E566" s="137" t="s">
        <v>1938</v>
      </c>
      <c r="F566" s="48" t="s">
        <v>2549</v>
      </c>
      <c r="G566" s="48"/>
      <c r="H566" s="132" t="s">
        <v>1252</v>
      </c>
      <c r="I566" s="37" t="s">
        <v>1875</v>
      </c>
      <c r="J566" s="37" t="s">
        <v>97</v>
      </c>
      <c r="K566" s="37" t="s">
        <v>1873</v>
      </c>
      <c r="L566" s="37" t="s">
        <v>1880</v>
      </c>
      <c r="M566" s="37" t="s">
        <v>1746</v>
      </c>
      <c r="N566" s="37"/>
      <c r="O566" s="172">
        <f>COUNTIF(Table487[[#This Row],[CMMI Comprehensive Primary Care Plus (CPC+)
Version Date: CY 2021]:[CMS Medicare Hospital Compare
Version Date: January 2021]],"*yes*")</f>
        <v>1</v>
      </c>
      <c r="P566" s="150"/>
      <c r="Q566" s="150"/>
      <c r="R566" s="150"/>
      <c r="S566" s="150"/>
      <c r="T566" s="37"/>
      <c r="U566" s="150"/>
      <c r="V566" s="150"/>
      <c r="W566" s="150" t="s">
        <v>1</v>
      </c>
      <c r="X566" s="150"/>
      <c r="Y566" s="150"/>
      <c r="Z566" s="150"/>
      <c r="AA566" s="150"/>
      <c r="AB566" s="37"/>
      <c r="AC566" s="150"/>
      <c r="AD566" s="150"/>
      <c r="AE566" s="37"/>
      <c r="AF566" s="150"/>
      <c r="AG566" s="150"/>
      <c r="AH566" s="37"/>
      <c r="AI566" s="150"/>
      <c r="AJ566" s="150"/>
      <c r="AK566" s="150"/>
    </row>
    <row r="567" spans="1:37 16363:16376" s="26" customFormat="1" ht="76.5" customHeight="1">
      <c r="A567" s="111" t="s">
        <v>2155</v>
      </c>
      <c r="B567" s="45" t="s">
        <v>2756</v>
      </c>
      <c r="C567" s="45" t="s">
        <v>97</v>
      </c>
      <c r="D567" s="45" t="s">
        <v>97</v>
      </c>
      <c r="E567" s="137" t="s">
        <v>1960</v>
      </c>
      <c r="F567" s="48"/>
      <c r="G567" s="48"/>
      <c r="H567" s="132" t="s">
        <v>2757</v>
      </c>
      <c r="I567" s="37" t="s">
        <v>2297</v>
      </c>
      <c r="J567" s="37" t="s">
        <v>1876</v>
      </c>
      <c r="K567" s="37" t="s">
        <v>1873</v>
      </c>
      <c r="L567" s="37" t="s">
        <v>1880</v>
      </c>
      <c r="M567" s="37" t="s">
        <v>314</v>
      </c>
      <c r="N567" s="37" t="s">
        <v>1</v>
      </c>
      <c r="O567" s="160">
        <f>COUNTIF(Table487[[#This Row],[CMMI Comprehensive Primary Care Plus (CPC+)
Version Date: CY 2021]:[CMS Medicare Hospital Compare
Version Date: January 2021]],"*yes*")</f>
        <v>0</v>
      </c>
      <c r="P567" s="150"/>
      <c r="Q567" s="150"/>
      <c r="R567" s="150"/>
      <c r="S567" s="150"/>
      <c r="T567" s="37"/>
      <c r="U567" s="150"/>
      <c r="V567" s="150"/>
      <c r="W567" s="150"/>
      <c r="X567" s="150"/>
      <c r="Y567" s="150"/>
      <c r="Z567" s="150"/>
      <c r="AA567" s="150"/>
      <c r="AB567" s="37"/>
      <c r="AC567" s="150"/>
      <c r="AD567" s="150"/>
      <c r="AE567" s="37"/>
      <c r="AF567" s="150"/>
      <c r="AG567" s="150" t="s">
        <v>3974</v>
      </c>
      <c r="AH567" s="37"/>
      <c r="AI567" s="150"/>
      <c r="AJ567" s="150"/>
      <c r="AK567" s="150"/>
    </row>
    <row r="568" spans="1:37 16363:16376" s="26" customFormat="1" ht="76.5" customHeight="1">
      <c r="A568" s="111" t="s">
        <v>2158</v>
      </c>
      <c r="B568" s="45" t="s">
        <v>3530</v>
      </c>
      <c r="C568" s="45" t="s">
        <v>97</v>
      </c>
      <c r="D568" s="47" t="s">
        <v>97</v>
      </c>
      <c r="E568" s="137" t="s">
        <v>1934</v>
      </c>
      <c r="F568" s="48" t="s">
        <v>2551</v>
      </c>
      <c r="G568" s="48"/>
      <c r="H568" s="132" t="s">
        <v>3531</v>
      </c>
      <c r="I568" s="37" t="s">
        <v>1875</v>
      </c>
      <c r="J568" s="37" t="s">
        <v>1904</v>
      </c>
      <c r="K568" s="37" t="s">
        <v>1873</v>
      </c>
      <c r="L568" s="37" t="s">
        <v>1880</v>
      </c>
      <c r="M568" s="37" t="s">
        <v>1746</v>
      </c>
      <c r="N568" s="37"/>
      <c r="O568" s="160">
        <f>COUNTIF(Table487[[#This Row],[CMMI Comprehensive Primary Care Plus (CPC+)
Version Date: CY 2021]:[CMS Medicare Hospital Compare
Version Date: January 2021]],"*yes*")</f>
        <v>1</v>
      </c>
      <c r="P568" s="150"/>
      <c r="Q568" s="150"/>
      <c r="R568" s="150"/>
      <c r="S568" s="150"/>
      <c r="T568" s="150"/>
      <c r="U568" s="150"/>
      <c r="V568" s="150"/>
      <c r="W568" s="150" t="s">
        <v>1</v>
      </c>
      <c r="X568" s="150"/>
      <c r="Y568" s="150"/>
      <c r="Z568" s="150"/>
      <c r="AA568" s="150"/>
      <c r="AB568" s="150"/>
      <c r="AC568" s="150"/>
      <c r="AD568" s="150"/>
      <c r="AE568" s="150"/>
      <c r="AF568" s="150"/>
      <c r="AG568" s="150"/>
      <c r="AH568" s="150"/>
      <c r="AI568" s="150"/>
      <c r="AJ568" s="150"/>
      <c r="AK568" s="150"/>
    </row>
    <row r="569" spans="1:37 16363:16376" s="26" customFormat="1" ht="76.5" customHeight="1">
      <c r="A569" s="111" t="s">
        <v>2160</v>
      </c>
      <c r="B569" s="45" t="s">
        <v>920</v>
      </c>
      <c r="C569" s="45" t="s">
        <v>97</v>
      </c>
      <c r="D569" s="47" t="s">
        <v>97</v>
      </c>
      <c r="E569" s="137" t="s">
        <v>1934</v>
      </c>
      <c r="F569" s="48" t="s">
        <v>2554</v>
      </c>
      <c r="G569" s="48"/>
      <c r="H569" s="132" t="s">
        <v>921</v>
      </c>
      <c r="I569" s="37" t="s">
        <v>1875</v>
      </c>
      <c r="J569" s="37" t="s">
        <v>1904</v>
      </c>
      <c r="K569" s="37" t="s">
        <v>1873</v>
      </c>
      <c r="L569" s="37" t="s">
        <v>1880</v>
      </c>
      <c r="M569" s="37" t="s">
        <v>1746</v>
      </c>
      <c r="N569" s="37"/>
      <c r="O569" s="36">
        <f>COUNTIF(Table487[[#This Row],[CMMI Comprehensive Primary Care Plus (CPC+)
Version Date: CY 2021]:[CMS Medicare Hospital Compare
Version Date: January 2021]],"*yes*")</f>
        <v>1</v>
      </c>
      <c r="P569" s="150"/>
      <c r="Q569" s="150"/>
      <c r="R569" s="150"/>
      <c r="S569" s="150"/>
      <c r="T569" s="150"/>
      <c r="U569" s="150"/>
      <c r="V569" s="150"/>
      <c r="W569" s="150" t="s">
        <v>1</v>
      </c>
      <c r="X569" s="150"/>
      <c r="Y569" s="150"/>
      <c r="Z569" s="150"/>
      <c r="AA569" s="150"/>
      <c r="AB569" s="150"/>
      <c r="AC569" s="150"/>
      <c r="AD569" s="150"/>
      <c r="AE569" s="150"/>
      <c r="AF569" s="150"/>
      <c r="AG569" s="150"/>
      <c r="AH569" s="150"/>
      <c r="AI569" s="150"/>
      <c r="AJ569" s="150" t="s">
        <v>1827</v>
      </c>
      <c r="AK569" s="150"/>
    </row>
    <row r="570" spans="1:37 16363:16376" s="26" customFormat="1" ht="76.5" customHeight="1">
      <c r="A570" s="111" t="s">
        <v>2165</v>
      </c>
      <c r="B570" s="45" t="s">
        <v>919</v>
      </c>
      <c r="C570" s="45" t="s">
        <v>97</v>
      </c>
      <c r="D570" s="47" t="s">
        <v>97</v>
      </c>
      <c r="E570" s="137" t="s">
        <v>1934</v>
      </c>
      <c r="F570" s="48"/>
      <c r="G570" s="48"/>
      <c r="H570" s="132" t="s">
        <v>918</v>
      </c>
      <c r="I570" s="37" t="s">
        <v>1875</v>
      </c>
      <c r="J570" s="37" t="s">
        <v>1904</v>
      </c>
      <c r="K570" s="37" t="s">
        <v>1873</v>
      </c>
      <c r="L570" s="37" t="s">
        <v>1880</v>
      </c>
      <c r="M570" s="37" t="s">
        <v>1746</v>
      </c>
      <c r="N570" s="37"/>
      <c r="O570" s="36">
        <f>COUNTIF(Table487[[#This Row],[CMMI Comprehensive Primary Care Plus (CPC+)
Version Date: CY 2021]:[CMS Medicare Hospital Compare
Version Date: January 2021]],"*yes*")</f>
        <v>0</v>
      </c>
      <c r="P570" s="150"/>
      <c r="Q570" s="150"/>
      <c r="R570" s="150"/>
      <c r="S570" s="150"/>
      <c r="T570" s="150"/>
      <c r="U570" s="150"/>
      <c r="V570" s="150"/>
      <c r="W570" s="150"/>
      <c r="X570" s="150"/>
      <c r="Y570" s="150"/>
      <c r="Z570" s="150"/>
      <c r="AA570" s="150"/>
      <c r="AB570" s="150"/>
      <c r="AC570" s="150"/>
      <c r="AD570" s="150"/>
      <c r="AE570" s="150"/>
      <c r="AF570" s="150"/>
      <c r="AG570" s="150"/>
      <c r="AH570" s="150"/>
      <c r="AI570" s="150"/>
      <c r="AJ570" s="150"/>
      <c r="AK570" s="150" t="s">
        <v>1</v>
      </c>
    </row>
    <row r="571" spans="1:37 16363:16376" s="26" customFormat="1" ht="76.5" customHeight="1">
      <c r="A571" s="111" t="s">
        <v>2751</v>
      </c>
      <c r="B571" s="45" t="s">
        <v>917</v>
      </c>
      <c r="C571" s="45" t="s">
        <v>97</v>
      </c>
      <c r="D571" s="47" t="s">
        <v>97</v>
      </c>
      <c r="E571" s="137" t="s">
        <v>1934</v>
      </c>
      <c r="F571" s="49" t="s">
        <v>2553</v>
      </c>
      <c r="G571" s="49"/>
      <c r="H571" s="132" t="s">
        <v>918</v>
      </c>
      <c r="I571" s="37" t="s">
        <v>1875</v>
      </c>
      <c r="J571" s="37" t="s">
        <v>1904</v>
      </c>
      <c r="K571" s="37" t="s">
        <v>1873</v>
      </c>
      <c r="L571" s="37" t="s">
        <v>1880</v>
      </c>
      <c r="M571" s="37" t="s">
        <v>1746</v>
      </c>
      <c r="N571" s="37"/>
      <c r="O571" s="36">
        <f>COUNTIF(Table487[[#This Row],[CMMI Comprehensive Primary Care Plus (CPC+)
Version Date: CY 2021]:[CMS Medicare Hospital Compare
Version Date: January 2021]],"*yes*")</f>
        <v>1</v>
      </c>
      <c r="P571" s="150"/>
      <c r="Q571" s="150"/>
      <c r="R571" s="150"/>
      <c r="S571" s="150"/>
      <c r="T571" s="150"/>
      <c r="U571" s="150"/>
      <c r="V571" s="150"/>
      <c r="W571" s="150" t="s">
        <v>1</v>
      </c>
      <c r="X571" s="150"/>
      <c r="Y571" s="150"/>
      <c r="Z571" s="150"/>
      <c r="AA571" s="150"/>
      <c r="AB571" s="150"/>
      <c r="AC571" s="150"/>
      <c r="AD571" s="150"/>
      <c r="AE571" s="150"/>
      <c r="AF571" s="150"/>
      <c r="AG571" s="150"/>
      <c r="AH571" s="150"/>
      <c r="AI571" s="150"/>
      <c r="AJ571" s="150"/>
      <c r="AK571" s="150"/>
    </row>
    <row r="572" spans="1:37 16363:16376" s="26" customFormat="1" ht="76.5" customHeight="1">
      <c r="A572" s="111" t="s">
        <v>2753</v>
      </c>
      <c r="B572" s="45" t="s">
        <v>911</v>
      </c>
      <c r="C572" s="45" t="s">
        <v>97</v>
      </c>
      <c r="D572" s="45" t="s">
        <v>97</v>
      </c>
      <c r="E572" s="137" t="s">
        <v>1934</v>
      </c>
      <c r="F572" s="49" t="s">
        <v>2550</v>
      </c>
      <c r="G572" s="49"/>
      <c r="H572" s="132" t="s">
        <v>912</v>
      </c>
      <c r="I572" s="37" t="s">
        <v>1875</v>
      </c>
      <c r="J572" s="37" t="s">
        <v>1904</v>
      </c>
      <c r="K572" s="37" t="s">
        <v>1873</v>
      </c>
      <c r="L572" s="37" t="s">
        <v>1880</v>
      </c>
      <c r="M572" s="37" t="s">
        <v>314</v>
      </c>
      <c r="N572" s="37"/>
      <c r="O572" s="160">
        <f>COUNTIF(Table487[[#This Row],[CMMI Comprehensive Primary Care Plus (CPC+)
Version Date: CY 2021]:[CMS Medicare Hospital Compare
Version Date: January 2021]],"*yes*")</f>
        <v>1</v>
      </c>
      <c r="P572" s="150"/>
      <c r="Q572" s="150"/>
      <c r="R572" s="150"/>
      <c r="S572" s="150"/>
      <c r="T572" s="150"/>
      <c r="U572" s="150"/>
      <c r="V572" s="150"/>
      <c r="W572" s="150" t="s">
        <v>1</v>
      </c>
      <c r="X572" s="150"/>
      <c r="Y572" s="150"/>
      <c r="Z572" s="150"/>
      <c r="AA572" s="150"/>
      <c r="AB572" s="150"/>
      <c r="AC572" s="150"/>
      <c r="AD572" s="150"/>
      <c r="AE572" s="150"/>
      <c r="AF572" s="150"/>
      <c r="AG572" s="150"/>
      <c r="AH572" s="150"/>
      <c r="AI572" s="150"/>
      <c r="AJ572" s="150"/>
      <c r="AK572" s="150"/>
    </row>
    <row r="573" spans="1:37 16363:16376" s="26" customFormat="1" ht="76.5" customHeight="1">
      <c r="A573" s="111" t="s">
        <v>2755</v>
      </c>
      <c r="B573" s="45" t="s">
        <v>913</v>
      </c>
      <c r="C573" s="45" t="s">
        <v>97</v>
      </c>
      <c r="D573" s="45" t="s">
        <v>97</v>
      </c>
      <c r="E573" s="137" t="s">
        <v>1934</v>
      </c>
      <c r="F573" s="49" t="s">
        <v>2552</v>
      </c>
      <c r="G573" s="49"/>
      <c r="H573" s="132" t="s">
        <v>914</v>
      </c>
      <c r="I573" s="37" t="s">
        <v>1875</v>
      </c>
      <c r="J573" s="37" t="s">
        <v>1904</v>
      </c>
      <c r="K573" s="37" t="s">
        <v>1873</v>
      </c>
      <c r="L573" s="37" t="s">
        <v>1880</v>
      </c>
      <c r="M573" s="37" t="s">
        <v>1746</v>
      </c>
      <c r="N573" s="37"/>
      <c r="O573" s="36">
        <f>COUNTIF(Table487[[#This Row],[CMMI Comprehensive Primary Care Plus (CPC+)
Version Date: CY 2021]:[CMS Medicare Hospital Compare
Version Date: January 2021]],"*yes*")</f>
        <v>0</v>
      </c>
      <c r="P573" s="150"/>
      <c r="Q573" s="150"/>
      <c r="R573" s="150"/>
      <c r="S573" s="150"/>
      <c r="T573" s="150"/>
      <c r="U573" s="150"/>
      <c r="V573" s="150"/>
      <c r="W573" s="150"/>
      <c r="X573" s="150"/>
      <c r="Y573" s="150"/>
      <c r="Z573" s="150"/>
      <c r="AA573" s="150"/>
      <c r="AB573" s="150"/>
      <c r="AC573" s="150"/>
      <c r="AD573" s="150"/>
      <c r="AE573" s="150"/>
      <c r="AF573" s="150"/>
      <c r="AG573" s="150"/>
      <c r="AH573" s="150"/>
      <c r="AI573" s="150"/>
      <c r="AJ573" s="150"/>
      <c r="AK573" s="150"/>
    </row>
    <row r="574" spans="1:37 16363:16376" s="26" customFormat="1" ht="76.5" customHeight="1">
      <c r="A574" s="184" t="s">
        <v>2758</v>
      </c>
      <c r="B574" s="144" t="s">
        <v>915</v>
      </c>
      <c r="C574" s="144" t="s">
        <v>97</v>
      </c>
      <c r="D574" s="144" t="s">
        <v>97</v>
      </c>
      <c r="E574" s="155" t="s">
        <v>1934</v>
      </c>
      <c r="F574" s="156"/>
      <c r="G574" s="156"/>
      <c r="H574" s="157" t="s">
        <v>916</v>
      </c>
      <c r="I574" s="150" t="s">
        <v>1875</v>
      </c>
      <c r="J574" s="150" t="s">
        <v>1904</v>
      </c>
      <c r="K574" s="150" t="s">
        <v>1873</v>
      </c>
      <c r="L574" s="37" t="s">
        <v>1880</v>
      </c>
      <c r="M574" s="150" t="s">
        <v>1746</v>
      </c>
      <c r="N574" s="37"/>
      <c r="O574" s="36">
        <f>COUNTIF(Table487[[#This Row],[CMMI Comprehensive Primary Care Plus (CPC+)
Version Date: CY 2021]:[CMS Medicare Hospital Compare
Version Date: January 2021]],"*yes*")</f>
        <v>0</v>
      </c>
      <c r="P574" s="150"/>
      <c r="Q574" s="150"/>
      <c r="R574" s="150"/>
      <c r="S574" s="150"/>
      <c r="T574" s="150"/>
      <c r="U574" s="150"/>
      <c r="V574" s="150"/>
      <c r="W574" s="150"/>
      <c r="X574" s="150"/>
      <c r="Y574" s="150"/>
      <c r="Z574" s="150"/>
      <c r="AA574" s="150"/>
      <c r="AB574" s="150"/>
      <c r="AC574" s="150"/>
      <c r="AD574" s="150"/>
      <c r="AE574" s="150"/>
      <c r="AF574" s="150"/>
      <c r="AG574" s="150"/>
      <c r="AH574" s="150"/>
      <c r="AI574" s="152"/>
      <c r="AJ574" s="152"/>
      <c r="AK574" s="150"/>
      <c r="XEI574" s="126"/>
      <c r="XEJ574" s="45"/>
      <c r="XEK574" s="45"/>
      <c r="XEL574" s="45"/>
      <c r="XEM574" s="137"/>
      <c r="XEN574" s="52"/>
      <c r="XEO574" s="52"/>
      <c r="XEP574" s="132"/>
      <c r="XEQ574" s="37"/>
      <c r="XER574" s="37"/>
      <c r="XES574" s="37"/>
      <c r="XET574" s="37"/>
      <c r="XEU574" s="113"/>
      <c r="XEV574" s="36"/>
    </row>
    <row r="575" spans="1:37 16363:16376" s="26" customFormat="1" ht="76.5" customHeight="1">
      <c r="A575" s="111" t="s">
        <v>2760</v>
      </c>
      <c r="B575" s="45" t="s">
        <v>909</v>
      </c>
      <c r="C575" s="45" t="s">
        <v>97</v>
      </c>
      <c r="D575" s="45" t="s">
        <v>97</v>
      </c>
      <c r="E575" s="137" t="s">
        <v>1934</v>
      </c>
      <c r="F575" s="48"/>
      <c r="G575" s="48"/>
      <c r="H575" s="132" t="s">
        <v>910</v>
      </c>
      <c r="I575" s="37" t="s">
        <v>1875</v>
      </c>
      <c r="J575" s="37" t="s">
        <v>1904</v>
      </c>
      <c r="K575" s="37" t="s">
        <v>1873</v>
      </c>
      <c r="L575" s="37" t="s">
        <v>1880</v>
      </c>
      <c r="M575" s="37" t="s">
        <v>1746</v>
      </c>
      <c r="N575" s="37"/>
      <c r="O575" s="36">
        <f>COUNTIF(Table487[[#This Row],[CMMI Comprehensive Primary Care Plus (CPC+)
Version Date: CY 2021]:[CMS Medicare Hospital Compare
Version Date: January 2021]],"*yes*")</f>
        <v>0</v>
      </c>
      <c r="P575" s="150"/>
      <c r="Q575" s="150"/>
      <c r="R575" s="150"/>
      <c r="S575" s="150"/>
      <c r="T575" s="150"/>
      <c r="U575" s="150"/>
      <c r="V575" s="150"/>
      <c r="W575" s="150"/>
      <c r="X575" s="150"/>
      <c r="Y575" s="150"/>
      <c r="Z575" s="150"/>
      <c r="AA575" s="150"/>
      <c r="AB575" s="150"/>
      <c r="AC575" s="150"/>
      <c r="AD575" s="150"/>
      <c r="AE575" s="150"/>
      <c r="AF575" s="150"/>
      <c r="AG575" s="150"/>
      <c r="AH575" s="150"/>
      <c r="AI575" s="152"/>
      <c r="AJ575" s="152"/>
      <c r="AK575" s="150"/>
      <c r="XEI575" s="126"/>
      <c r="XEJ575" s="45"/>
      <c r="XEK575" s="45"/>
      <c r="XEL575" s="45"/>
      <c r="XEM575" s="137"/>
      <c r="XEN575" s="52"/>
      <c r="XEO575" s="52"/>
      <c r="XEP575" s="132"/>
      <c r="XEQ575" s="37"/>
      <c r="XER575" s="37"/>
      <c r="XES575" s="37"/>
      <c r="XET575" s="37"/>
      <c r="XEU575" s="113"/>
      <c r="XEV575" s="36"/>
    </row>
    <row r="576" spans="1:37 16363:16376" s="26" customFormat="1" ht="76.5" customHeight="1">
      <c r="A576" s="111" t="s">
        <v>2762</v>
      </c>
      <c r="B576" s="45" t="s">
        <v>3532</v>
      </c>
      <c r="C576" s="45" t="s">
        <v>97</v>
      </c>
      <c r="D576" s="45" t="s">
        <v>97</v>
      </c>
      <c r="E576" s="137" t="s">
        <v>574</v>
      </c>
      <c r="F576" s="48"/>
      <c r="G576" s="48"/>
      <c r="H576" s="132" t="s">
        <v>3533</v>
      </c>
      <c r="I576" s="37" t="s">
        <v>1917</v>
      </c>
      <c r="J576" s="37" t="s">
        <v>2237</v>
      </c>
      <c r="K576" s="37" t="s">
        <v>1877</v>
      </c>
      <c r="L576" s="37" t="s">
        <v>2250</v>
      </c>
      <c r="M576" s="37" t="s">
        <v>6</v>
      </c>
      <c r="N576" s="37"/>
      <c r="O576" s="36">
        <f>COUNTIF(Table487[[#This Row],[CMMI Comprehensive Primary Care Plus (CPC+)
Version Date: CY 2021]:[CMS Medicare Hospital Compare
Version Date: January 2021]],"*yes*")</f>
        <v>0</v>
      </c>
      <c r="P576" s="150"/>
      <c r="Q576" s="150"/>
      <c r="R576" s="150"/>
      <c r="S576" s="150"/>
      <c r="T576" s="150"/>
      <c r="U576" s="150"/>
      <c r="V576" s="150"/>
      <c r="W576" s="150"/>
      <c r="X576" s="150"/>
      <c r="Y576" s="150"/>
      <c r="Z576" s="150"/>
      <c r="AA576" s="150"/>
      <c r="AB576" s="150"/>
      <c r="AC576" s="150"/>
      <c r="AD576" s="150"/>
      <c r="AE576" s="150"/>
      <c r="AF576" s="150"/>
      <c r="AG576" s="150"/>
      <c r="AH576" s="150"/>
      <c r="AI576" s="152"/>
      <c r="AJ576" s="152"/>
      <c r="AK576" s="150"/>
      <c r="XEI576" s="126"/>
      <c r="XEJ576" s="45"/>
      <c r="XEK576" s="45"/>
      <c r="XEL576" s="45"/>
      <c r="XEM576" s="137"/>
      <c r="XEN576" s="52"/>
      <c r="XEO576" s="52"/>
      <c r="XEP576" s="132"/>
      <c r="XEQ576" s="37"/>
      <c r="XER576" s="37"/>
      <c r="XES576" s="37"/>
      <c r="XET576" s="37"/>
      <c r="XEU576" s="113"/>
      <c r="XEV576" s="36"/>
    </row>
    <row r="577" spans="1:37" s="26" customFormat="1" ht="76.5" customHeight="1">
      <c r="A577" s="111" t="s">
        <v>377</v>
      </c>
      <c r="B577" s="45" t="s">
        <v>1696</v>
      </c>
      <c r="C577" s="45" t="s">
        <v>97</v>
      </c>
      <c r="D577" s="47" t="s">
        <v>97</v>
      </c>
      <c r="E577" s="137" t="s">
        <v>1913</v>
      </c>
      <c r="F577" s="52"/>
      <c r="G577" s="52"/>
      <c r="H577" s="132" t="s">
        <v>2718</v>
      </c>
      <c r="I577" s="37" t="s">
        <v>2297</v>
      </c>
      <c r="J577" s="37" t="s">
        <v>2237</v>
      </c>
      <c r="K577" s="37" t="s">
        <v>1879</v>
      </c>
      <c r="L577" s="37" t="s">
        <v>1874</v>
      </c>
      <c r="M577" s="37" t="s">
        <v>5</v>
      </c>
      <c r="N577" s="37"/>
      <c r="O577" s="36">
        <f>COUNTIF(Table487[[#This Row],[CMMI Comprehensive Primary Care Plus (CPC+)
Version Date: CY 2021]:[CMS Medicare Hospital Compare
Version Date: January 2021]],"*yes*")</f>
        <v>0</v>
      </c>
      <c r="P577" s="150"/>
      <c r="Q577" s="150"/>
      <c r="R577" s="150"/>
      <c r="S577" s="150"/>
      <c r="T577" s="150"/>
      <c r="U577" s="150"/>
      <c r="V577" s="150"/>
      <c r="W577" s="150"/>
      <c r="X577" s="150"/>
      <c r="Y577" s="150"/>
      <c r="Z577" s="150"/>
      <c r="AA577" s="150"/>
      <c r="AB577" s="150"/>
      <c r="AC577" s="150"/>
      <c r="AD577" s="150"/>
      <c r="AE577" s="150"/>
      <c r="AF577" s="150"/>
      <c r="AG577" s="150"/>
      <c r="AH577" s="150"/>
      <c r="AI577" s="150"/>
      <c r="AJ577" s="150"/>
      <c r="AK577" s="150"/>
    </row>
    <row r="578" spans="1:37" s="26" customFormat="1" ht="76.5" customHeight="1">
      <c r="A578" s="111" t="s">
        <v>2766</v>
      </c>
      <c r="B578" s="45" t="s">
        <v>1839</v>
      </c>
      <c r="C578" s="45" t="s">
        <v>97</v>
      </c>
      <c r="D578" s="45" t="s">
        <v>97</v>
      </c>
      <c r="E578" s="137" t="s">
        <v>1960</v>
      </c>
      <c r="F578" s="48"/>
      <c r="G578" s="48"/>
      <c r="H578" s="132" t="s">
        <v>3534</v>
      </c>
      <c r="I578" s="37" t="s">
        <v>2212</v>
      </c>
      <c r="J578" s="37" t="s">
        <v>1888</v>
      </c>
      <c r="K578" s="37" t="s">
        <v>1879</v>
      </c>
      <c r="L578" s="37" t="s">
        <v>2252</v>
      </c>
      <c r="M578" s="37" t="s">
        <v>314</v>
      </c>
      <c r="N578" s="37" t="s">
        <v>1</v>
      </c>
      <c r="O578" s="36">
        <f>COUNTIF(Table487[[#This Row],[CMMI Comprehensive Primary Care Plus (CPC+)
Version Date: CY 2021]:[CMS Medicare Hospital Compare
Version Date: January 2021]],"*yes*")</f>
        <v>0</v>
      </c>
      <c r="P578" s="150"/>
      <c r="Q578" s="150"/>
      <c r="R578" s="150"/>
      <c r="S578" s="150"/>
      <c r="T578" s="150"/>
      <c r="U578" s="150"/>
      <c r="V578" s="150"/>
      <c r="W578" s="150"/>
      <c r="X578" s="150"/>
      <c r="Y578" s="150"/>
      <c r="Z578" s="150"/>
      <c r="AA578" s="150"/>
      <c r="AB578" s="150"/>
      <c r="AC578" s="150" t="s">
        <v>3907</v>
      </c>
      <c r="AD578" s="150"/>
      <c r="AE578" s="150"/>
      <c r="AF578" s="150"/>
      <c r="AG578" s="150" t="s">
        <v>3974</v>
      </c>
      <c r="AH578" s="150" t="s">
        <v>1</v>
      </c>
      <c r="AI578" s="150"/>
      <c r="AJ578" s="150"/>
      <c r="AK578" s="150"/>
    </row>
    <row r="579" spans="1:37" s="26" customFormat="1" ht="76.5" customHeight="1">
      <c r="A579" s="111" t="s">
        <v>2769</v>
      </c>
      <c r="B579" s="45" t="s">
        <v>1263</v>
      </c>
      <c r="C579" s="45" t="s">
        <v>97</v>
      </c>
      <c r="D579" s="45" t="s">
        <v>97</v>
      </c>
      <c r="E579" s="137" t="s">
        <v>1961</v>
      </c>
      <c r="F579" s="48"/>
      <c r="G579" s="48"/>
      <c r="H579" s="132" t="s">
        <v>1766</v>
      </c>
      <c r="I579" s="37" t="s">
        <v>1906</v>
      </c>
      <c r="J579" s="37" t="s">
        <v>1901</v>
      </c>
      <c r="K579" s="37" t="s">
        <v>1879</v>
      </c>
      <c r="L579" s="37" t="s">
        <v>1880</v>
      </c>
      <c r="M579" s="37" t="s">
        <v>6</v>
      </c>
      <c r="N579" s="37"/>
      <c r="O579" s="158">
        <f>COUNTIF(Table487[[#This Row],[CMMI Comprehensive Primary Care Plus (CPC+)
Version Date: CY 2021]:[CMS Medicare Hospital Compare
Version Date: January 2021]],"*yes*")</f>
        <v>0</v>
      </c>
      <c r="P579" s="150"/>
      <c r="Q579" s="150"/>
      <c r="R579" s="150"/>
      <c r="S579" s="150"/>
      <c r="T579" s="37"/>
      <c r="U579" s="150"/>
      <c r="V579" s="150"/>
      <c r="W579" s="150"/>
      <c r="X579" s="150"/>
      <c r="Y579" s="150"/>
      <c r="Z579" s="150"/>
      <c r="AA579" s="150"/>
      <c r="AB579" s="37"/>
      <c r="AC579" s="150"/>
      <c r="AD579" s="150"/>
      <c r="AE579" s="37"/>
      <c r="AF579" s="150"/>
      <c r="AG579" s="150"/>
      <c r="AH579" s="37" t="s">
        <v>1</v>
      </c>
      <c r="AI579" s="150"/>
      <c r="AJ579" s="150" t="s">
        <v>1824</v>
      </c>
      <c r="AK579" s="150"/>
    </row>
    <row r="580" spans="1:37" s="26" customFormat="1" ht="76.5" customHeight="1">
      <c r="A580" s="111" t="s">
        <v>2772</v>
      </c>
      <c r="B580" s="45" t="s">
        <v>2242</v>
      </c>
      <c r="C580" s="45" t="s">
        <v>97</v>
      </c>
      <c r="D580" s="45" t="s">
        <v>97</v>
      </c>
      <c r="E580" s="137" t="s">
        <v>1960</v>
      </c>
      <c r="F580" s="48"/>
      <c r="G580" s="48"/>
      <c r="H580" s="132" t="s">
        <v>2761</v>
      </c>
      <c r="I580" s="37" t="s">
        <v>2297</v>
      </c>
      <c r="J580" s="37" t="s">
        <v>1888</v>
      </c>
      <c r="K580" s="37" t="s">
        <v>1873</v>
      </c>
      <c r="L580" s="37" t="s">
        <v>2252</v>
      </c>
      <c r="M580" s="37" t="s">
        <v>314</v>
      </c>
      <c r="N580" s="37" t="s">
        <v>1</v>
      </c>
      <c r="O580" s="36">
        <f>COUNTIF(Table487[[#This Row],[CMMI Comprehensive Primary Care Plus (CPC+)
Version Date: CY 2021]:[CMS Medicare Hospital Compare
Version Date: January 2021]],"*yes*")</f>
        <v>0</v>
      </c>
      <c r="P580" s="150"/>
      <c r="Q580" s="150"/>
      <c r="R580" s="150"/>
      <c r="S580" s="150"/>
      <c r="T580" s="150"/>
      <c r="U580" s="150"/>
      <c r="V580" s="150"/>
      <c r="W580" s="150"/>
      <c r="X580" s="150"/>
      <c r="Y580" s="150"/>
      <c r="Z580" s="150"/>
      <c r="AA580" s="150"/>
      <c r="AB580" s="150"/>
      <c r="AC580" s="150" t="s">
        <v>3907</v>
      </c>
      <c r="AD580" s="150"/>
      <c r="AE580" s="150"/>
      <c r="AF580" s="150"/>
      <c r="AG580" s="150" t="s">
        <v>3974</v>
      </c>
      <c r="AH580" s="150"/>
      <c r="AI580" s="150"/>
      <c r="AJ580" s="150"/>
      <c r="AK580" s="150"/>
    </row>
    <row r="581" spans="1:37" s="26" customFormat="1" ht="76.5" customHeight="1">
      <c r="A581" s="111" t="s">
        <v>2775</v>
      </c>
      <c r="B581" s="45" t="s">
        <v>3535</v>
      </c>
      <c r="C581" s="45" t="s">
        <v>97</v>
      </c>
      <c r="D581" s="45" t="s">
        <v>97</v>
      </c>
      <c r="E581" s="137" t="s">
        <v>3536</v>
      </c>
      <c r="F581" s="48"/>
      <c r="G581" s="48"/>
      <c r="H581" s="132" t="s">
        <v>3537</v>
      </c>
      <c r="I581" s="37" t="s">
        <v>2297</v>
      </c>
      <c r="J581" s="37" t="s">
        <v>2237</v>
      </c>
      <c r="K581" s="37" t="s">
        <v>1873</v>
      </c>
      <c r="L581" s="37" t="s">
        <v>1874</v>
      </c>
      <c r="M581" s="37" t="s">
        <v>314</v>
      </c>
      <c r="N581" s="37"/>
      <c r="O581" s="36">
        <f>COUNTIF(Table487[[#This Row],[CMMI Comprehensive Primary Care Plus (CPC+)
Version Date: CY 2021]:[CMS Medicare Hospital Compare
Version Date: January 2021]],"*yes*")</f>
        <v>0</v>
      </c>
      <c r="P581" s="150"/>
      <c r="Q581" s="150"/>
      <c r="R581" s="150"/>
      <c r="S581" s="150"/>
      <c r="T581" s="37"/>
      <c r="U581" s="150"/>
      <c r="V581" s="150"/>
      <c r="W581" s="150"/>
      <c r="X581" s="150"/>
      <c r="Y581" s="150"/>
      <c r="Z581" s="150"/>
      <c r="AA581" s="150"/>
      <c r="AB581" s="37"/>
      <c r="AC581" s="150"/>
      <c r="AD581" s="150"/>
      <c r="AE581" s="37"/>
      <c r="AF581" s="150"/>
      <c r="AG581" s="150"/>
      <c r="AH581" s="37"/>
      <c r="AI581" s="150"/>
      <c r="AJ581" s="150"/>
      <c r="AK581" s="150"/>
    </row>
    <row r="582" spans="1:37" s="26" customFormat="1" ht="76.5" customHeight="1">
      <c r="A582" s="111" t="s">
        <v>2778</v>
      </c>
      <c r="B582" s="45" t="s">
        <v>3538</v>
      </c>
      <c r="C582" s="45" t="s">
        <v>97</v>
      </c>
      <c r="D582" s="45" t="s">
        <v>97</v>
      </c>
      <c r="E582" s="137" t="s">
        <v>1913</v>
      </c>
      <c r="F582" s="48"/>
      <c r="G582" s="48"/>
      <c r="H582" s="132" t="s">
        <v>1255</v>
      </c>
      <c r="I582" s="37" t="s">
        <v>2297</v>
      </c>
      <c r="J582" s="37" t="s">
        <v>97</v>
      </c>
      <c r="K582" s="37" t="s">
        <v>1873</v>
      </c>
      <c r="L582" s="37" t="s">
        <v>1874</v>
      </c>
      <c r="M582" s="37" t="s">
        <v>1746</v>
      </c>
      <c r="N582" s="37"/>
      <c r="O582" s="36">
        <f>COUNTIF(Table487[[#This Row],[CMMI Comprehensive Primary Care Plus (CPC+)
Version Date: CY 2021]:[CMS Medicare Hospital Compare
Version Date: January 2021]],"*yes*")</f>
        <v>0</v>
      </c>
      <c r="P582" s="150"/>
      <c r="Q582" s="150"/>
      <c r="R582" s="150"/>
      <c r="S582" s="150"/>
      <c r="T582" s="150"/>
      <c r="U582" s="150"/>
      <c r="V582" s="150"/>
      <c r="W582" s="150"/>
      <c r="X582" s="150"/>
      <c r="Y582" s="150"/>
      <c r="Z582" s="150"/>
      <c r="AA582" s="150"/>
      <c r="AB582" s="150"/>
      <c r="AC582" s="150"/>
      <c r="AD582" s="150"/>
      <c r="AE582" s="150"/>
      <c r="AF582" s="150"/>
      <c r="AG582" s="150"/>
      <c r="AH582" s="150"/>
      <c r="AI582" s="150"/>
      <c r="AJ582" s="150" t="s">
        <v>1827</v>
      </c>
      <c r="AK582" s="150" t="s">
        <v>1</v>
      </c>
    </row>
    <row r="583" spans="1:37" s="26" customFormat="1" ht="76.5" customHeight="1">
      <c r="A583" s="111" t="s">
        <v>2781</v>
      </c>
      <c r="B583" s="45" t="s">
        <v>3009</v>
      </c>
      <c r="C583" s="45" t="s">
        <v>97</v>
      </c>
      <c r="D583" s="45" t="s">
        <v>97</v>
      </c>
      <c r="E583" s="137" t="s">
        <v>1913</v>
      </c>
      <c r="F583" s="48"/>
      <c r="G583" s="48"/>
      <c r="H583" s="132" t="s">
        <v>3010</v>
      </c>
      <c r="I583" s="37" t="s">
        <v>1906</v>
      </c>
      <c r="J583" s="37" t="s">
        <v>97</v>
      </c>
      <c r="K583" s="37" t="s">
        <v>1900</v>
      </c>
      <c r="L583" s="37" t="s">
        <v>1880</v>
      </c>
      <c r="M583" s="37" t="s">
        <v>5</v>
      </c>
      <c r="N583" s="37"/>
      <c r="O583" s="36">
        <f>COUNTIF(Table487[[#This Row],[CMMI Comprehensive Primary Care Plus (CPC+)
Version Date: CY 2021]:[CMS Medicare Hospital Compare
Version Date: January 2021]],"*yes*")</f>
        <v>0</v>
      </c>
      <c r="P583" s="150"/>
      <c r="Q583" s="150"/>
      <c r="R583" s="150"/>
      <c r="S583" s="150"/>
      <c r="T583" s="150"/>
      <c r="U583" s="150"/>
      <c r="V583" s="150"/>
      <c r="W583" s="150"/>
      <c r="X583" s="150"/>
      <c r="Y583" s="150"/>
      <c r="Z583" s="150"/>
      <c r="AA583" s="150"/>
      <c r="AB583" s="150"/>
      <c r="AC583" s="150"/>
      <c r="AD583" s="150"/>
      <c r="AE583" s="150"/>
      <c r="AF583" s="150" t="s">
        <v>1</v>
      </c>
      <c r="AG583" s="150"/>
      <c r="AH583" s="150"/>
      <c r="AI583" s="150"/>
      <c r="AJ583" s="150"/>
      <c r="AK583" s="150"/>
    </row>
    <row r="584" spans="1:37" s="26" customFormat="1" ht="76.5" customHeight="1">
      <c r="A584" s="111" t="s">
        <v>2784</v>
      </c>
      <c r="B584" s="45" t="s">
        <v>1716</v>
      </c>
      <c r="C584" s="45" t="s">
        <v>97</v>
      </c>
      <c r="D584" s="45" t="s">
        <v>97</v>
      </c>
      <c r="E584" s="137" t="s">
        <v>1717</v>
      </c>
      <c r="F584" s="52"/>
      <c r="G584" s="52"/>
      <c r="H584" s="132" t="s">
        <v>3539</v>
      </c>
      <c r="I584" s="37" t="s">
        <v>1920</v>
      </c>
      <c r="J584" s="37" t="s">
        <v>97</v>
      </c>
      <c r="K584" s="37" t="s">
        <v>1879</v>
      </c>
      <c r="L584" s="37" t="s">
        <v>1880</v>
      </c>
      <c r="M584" s="37" t="s">
        <v>6</v>
      </c>
      <c r="N584" s="37"/>
      <c r="O584" s="36">
        <f>COUNTIF(Table487[[#This Row],[CMMI Comprehensive Primary Care Plus (CPC+)
Version Date: CY 2021]:[CMS Medicare Hospital Compare
Version Date: January 2021]],"*yes*")</f>
        <v>0</v>
      </c>
      <c r="P584" s="150"/>
      <c r="Q584" s="150"/>
      <c r="R584" s="150"/>
      <c r="S584" s="150"/>
      <c r="T584" s="150"/>
      <c r="U584" s="150"/>
      <c r="V584" s="150"/>
      <c r="W584" s="150"/>
      <c r="X584" s="150"/>
      <c r="Y584" s="150"/>
      <c r="Z584" s="150"/>
      <c r="AA584" s="150"/>
      <c r="AB584" s="150"/>
      <c r="AC584" s="150"/>
      <c r="AD584" s="150"/>
      <c r="AE584" s="150"/>
      <c r="AF584" s="150"/>
      <c r="AG584" s="150"/>
      <c r="AH584" s="150"/>
      <c r="AI584" s="150"/>
      <c r="AJ584" s="150"/>
      <c r="AK584" s="150"/>
    </row>
    <row r="585" spans="1:37" s="26" customFormat="1" ht="76.5" customHeight="1">
      <c r="A585" s="111" t="s">
        <v>2787</v>
      </c>
      <c r="B585" s="45" t="s">
        <v>2068</v>
      </c>
      <c r="C585" s="45" t="s">
        <v>97</v>
      </c>
      <c r="D585" s="45" t="s">
        <v>97</v>
      </c>
      <c r="E585" s="137" t="s">
        <v>1945</v>
      </c>
      <c r="F585" s="52"/>
      <c r="G585" s="52"/>
      <c r="H585" s="132" t="s">
        <v>2147</v>
      </c>
      <c r="I585" s="37" t="s">
        <v>1906</v>
      </c>
      <c r="J585" s="37" t="s">
        <v>97</v>
      </c>
      <c r="K585" s="37" t="s">
        <v>1879</v>
      </c>
      <c r="L585" s="37" t="s">
        <v>1880</v>
      </c>
      <c r="M585" s="37" t="s">
        <v>6</v>
      </c>
      <c r="N585" s="37"/>
      <c r="O585" s="36">
        <f>COUNTIF(Table487[[#This Row],[CMMI Comprehensive Primary Care Plus (CPC+)
Version Date: CY 2021]:[CMS Medicare Hospital Compare
Version Date: January 2021]],"*yes*")</f>
        <v>0</v>
      </c>
      <c r="P585" s="150"/>
      <c r="Q585" s="150"/>
      <c r="R585" s="150"/>
      <c r="S585" s="150"/>
      <c r="T585" s="150"/>
      <c r="U585" s="150"/>
      <c r="V585" s="150"/>
      <c r="W585" s="150"/>
      <c r="X585" s="150"/>
      <c r="Y585" s="150"/>
      <c r="Z585" s="150"/>
      <c r="AA585" s="150"/>
      <c r="AB585" s="150"/>
      <c r="AC585" s="150"/>
      <c r="AD585" s="150"/>
      <c r="AE585" s="150"/>
      <c r="AF585" s="150"/>
      <c r="AG585" s="150"/>
      <c r="AH585" s="150"/>
      <c r="AI585" s="150"/>
      <c r="AJ585" s="150"/>
      <c r="AK585" s="150"/>
    </row>
    <row r="586" spans="1:37" s="26" customFormat="1" ht="76.5" customHeight="1">
      <c r="A586" s="111" t="s">
        <v>2790</v>
      </c>
      <c r="B586" s="45" t="s">
        <v>1676</v>
      </c>
      <c r="C586" s="45" t="s">
        <v>97</v>
      </c>
      <c r="D586" s="45" t="s">
        <v>97</v>
      </c>
      <c r="E586" s="137" t="s">
        <v>1934</v>
      </c>
      <c r="F586" s="52" t="s">
        <v>2727</v>
      </c>
      <c r="G586" s="52"/>
      <c r="H586" s="132" t="s">
        <v>1677</v>
      </c>
      <c r="I586" s="37" t="s">
        <v>2297</v>
      </c>
      <c r="J586" s="37" t="s">
        <v>1876</v>
      </c>
      <c r="K586" s="37" t="s">
        <v>1873</v>
      </c>
      <c r="L586" s="37" t="s">
        <v>1880</v>
      </c>
      <c r="M586" s="37" t="s">
        <v>314</v>
      </c>
      <c r="N586" s="37"/>
      <c r="O586" s="36">
        <f>COUNTIF(Table487[[#This Row],[CMMI Comprehensive Primary Care Plus (CPC+)
Version Date: CY 2021]:[CMS Medicare Hospital Compare
Version Date: January 2021]],"*yes*")</f>
        <v>0</v>
      </c>
      <c r="P586" s="150"/>
      <c r="Q586" s="150"/>
      <c r="R586" s="150"/>
      <c r="S586" s="150"/>
      <c r="T586" s="150"/>
      <c r="U586" s="150"/>
      <c r="V586" s="150"/>
      <c r="W586" s="150"/>
      <c r="X586" s="150"/>
      <c r="Y586" s="150"/>
      <c r="Z586" s="150"/>
      <c r="AA586" s="150"/>
      <c r="AB586" s="150"/>
      <c r="AC586" s="150"/>
      <c r="AD586" s="150"/>
      <c r="AE586" s="150"/>
      <c r="AF586" s="150"/>
      <c r="AG586" s="150"/>
      <c r="AH586" s="150"/>
      <c r="AI586" s="150"/>
      <c r="AJ586" s="150"/>
      <c r="AK586" s="150"/>
    </row>
    <row r="587" spans="1:37" s="159" customFormat="1" ht="76.5" customHeight="1">
      <c r="A587" s="111" t="s">
        <v>2793</v>
      </c>
      <c r="B587" s="45" t="s">
        <v>2392</v>
      </c>
      <c r="C587" s="45" t="s">
        <v>97</v>
      </c>
      <c r="D587" s="45" t="s">
        <v>97</v>
      </c>
      <c r="E587" s="137" t="s">
        <v>1639</v>
      </c>
      <c r="F587" s="48"/>
      <c r="G587" s="48"/>
      <c r="H587" s="132" t="s">
        <v>1756</v>
      </c>
      <c r="I587" s="37" t="s">
        <v>1889</v>
      </c>
      <c r="J587" s="37" t="s">
        <v>1893</v>
      </c>
      <c r="K587" s="37" t="s">
        <v>1873</v>
      </c>
      <c r="L587" s="37" t="s">
        <v>1916</v>
      </c>
      <c r="M587" s="37" t="s">
        <v>314</v>
      </c>
      <c r="N587" s="37"/>
      <c r="O587" s="36">
        <f>COUNTIF(Table487[[#This Row],[CMMI Comprehensive Primary Care Plus (CPC+)
Version Date: CY 2021]:[CMS Medicare Hospital Compare
Version Date: January 2021]],"*yes*")</f>
        <v>0</v>
      </c>
      <c r="P587" s="150"/>
      <c r="Q587" s="150"/>
      <c r="R587" s="150"/>
      <c r="S587" s="150"/>
      <c r="T587" s="150"/>
      <c r="U587" s="150"/>
      <c r="V587" s="150"/>
      <c r="W587" s="150"/>
      <c r="X587" s="150"/>
      <c r="Y587" s="150"/>
      <c r="Z587" s="150"/>
      <c r="AA587" s="150"/>
      <c r="AB587" s="150"/>
      <c r="AC587" s="150"/>
      <c r="AD587" s="150"/>
      <c r="AE587" s="150"/>
      <c r="AF587" s="150"/>
      <c r="AG587" s="150"/>
      <c r="AH587" s="150"/>
      <c r="AI587" s="150"/>
      <c r="AJ587" s="150"/>
      <c r="AK587" s="150"/>
    </row>
    <row r="588" spans="1:37" s="26" customFormat="1" ht="76.5" customHeight="1">
      <c r="A588" s="111" t="s">
        <v>378</v>
      </c>
      <c r="B588" s="45" t="s">
        <v>1678</v>
      </c>
      <c r="C588" s="45" t="s">
        <v>97</v>
      </c>
      <c r="D588" s="47" t="s">
        <v>97</v>
      </c>
      <c r="E588" s="137" t="s">
        <v>2906</v>
      </c>
      <c r="F588" s="52" t="s">
        <v>2728</v>
      </c>
      <c r="G588" s="52"/>
      <c r="H588" s="132" t="s">
        <v>1679</v>
      </c>
      <c r="I588" s="37" t="s">
        <v>1889</v>
      </c>
      <c r="J588" s="37" t="s">
        <v>1904</v>
      </c>
      <c r="K588" s="37" t="s">
        <v>1879</v>
      </c>
      <c r="L588" s="37" t="s">
        <v>1880</v>
      </c>
      <c r="M588" s="37" t="s">
        <v>314</v>
      </c>
      <c r="N588" s="37"/>
      <c r="O588" s="36">
        <f>COUNTIF(Table487[[#This Row],[CMMI Comprehensive Primary Care Plus (CPC+)
Version Date: CY 2021]:[CMS Medicare Hospital Compare
Version Date: January 2021]],"*yes*")</f>
        <v>1</v>
      </c>
      <c r="P588" s="150"/>
      <c r="Q588" s="150"/>
      <c r="R588" s="150"/>
      <c r="S588" s="150"/>
      <c r="T588" s="150"/>
      <c r="U588" s="150"/>
      <c r="V588" s="150"/>
      <c r="W588" s="150" t="s">
        <v>1</v>
      </c>
      <c r="X588" s="150"/>
      <c r="Y588" s="150"/>
      <c r="Z588" s="150"/>
      <c r="AA588" s="150"/>
      <c r="AB588" s="150"/>
      <c r="AC588" s="150"/>
      <c r="AD588" s="150"/>
      <c r="AE588" s="150"/>
      <c r="AF588" s="150"/>
      <c r="AG588" s="150"/>
      <c r="AH588" s="150"/>
      <c r="AI588" s="150"/>
      <c r="AJ588" s="150"/>
      <c r="AK588" s="150"/>
    </row>
    <row r="589" spans="1:37" s="26" customFormat="1" ht="76.5" customHeight="1">
      <c r="A589" s="111" t="s">
        <v>2798</v>
      </c>
      <c r="B589" s="45" t="s">
        <v>2069</v>
      </c>
      <c r="C589" s="45" t="s">
        <v>97</v>
      </c>
      <c r="D589" s="47" t="s">
        <v>97</v>
      </c>
      <c r="E589" s="137" t="s">
        <v>1945</v>
      </c>
      <c r="F589" s="52"/>
      <c r="G589" s="52"/>
      <c r="H589" s="132" t="s">
        <v>2148</v>
      </c>
      <c r="I589" s="37" t="s">
        <v>1906</v>
      </c>
      <c r="J589" s="37" t="s">
        <v>97</v>
      </c>
      <c r="K589" s="37" t="s">
        <v>1879</v>
      </c>
      <c r="L589" s="37" t="s">
        <v>1880</v>
      </c>
      <c r="M589" s="37" t="s">
        <v>6</v>
      </c>
      <c r="N589" s="37"/>
      <c r="O589" s="36">
        <f>COUNTIF(Table487[[#This Row],[CMMI Comprehensive Primary Care Plus (CPC+)
Version Date: CY 2021]:[CMS Medicare Hospital Compare
Version Date: January 2021]],"*yes*")</f>
        <v>0</v>
      </c>
      <c r="P589" s="150"/>
      <c r="Q589" s="150"/>
      <c r="R589" s="150"/>
      <c r="S589" s="150"/>
      <c r="T589" s="150"/>
      <c r="U589" s="150"/>
      <c r="V589" s="150"/>
      <c r="W589" s="150"/>
      <c r="X589" s="150"/>
      <c r="Y589" s="150"/>
      <c r="Z589" s="150"/>
      <c r="AA589" s="150"/>
      <c r="AB589" s="150"/>
      <c r="AC589" s="150"/>
      <c r="AD589" s="150"/>
      <c r="AE589" s="150"/>
      <c r="AF589" s="150"/>
      <c r="AG589" s="150"/>
      <c r="AH589" s="150"/>
      <c r="AI589" s="150"/>
      <c r="AJ589" s="150"/>
      <c r="AK589" s="150"/>
    </row>
    <row r="590" spans="1:37" s="26" customFormat="1" ht="76.5" customHeight="1">
      <c r="A590" s="111" t="s">
        <v>2803</v>
      </c>
      <c r="B590" s="45" t="s">
        <v>1580</v>
      </c>
      <c r="C590" s="45" t="s">
        <v>97</v>
      </c>
      <c r="D590" s="45" t="s">
        <v>97</v>
      </c>
      <c r="E590" s="137" t="s">
        <v>1639</v>
      </c>
      <c r="F590" s="48"/>
      <c r="G590" s="48"/>
      <c r="H590" s="132" t="s">
        <v>3540</v>
      </c>
      <c r="I590" s="37" t="s">
        <v>1908</v>
      </c>
      <c r="J590" s="37" t="s">
        <v>97</v>
      </c>
      <c r="K590" s="37" t="s">
        <v>1879</v>
      </c>
      <c r="L590" s="37" t="s">
        <v>1885</v>
      </c>
      <c r="M590" s="37" t="s">
        <v>2009</v>
      </c>
      <c r="N590" s="37"/>
      <c r="O590" s="36">
        <f>COUNTIF(Table487[[#This Row],[CMMI Comprehensive Primary Care Plus (CPC+)
Version Date: CY 2021]:[CMS Medicare Hospital Compare
Version Date: January 2021]],"*yes*")</f>
        <v>1</v>
      </c>
      <c r="P590" s="150"/>
      <c r="Q590" s="150"/>
      <c r="R590" s="150"/>
      <c r="S590" s="150"/>
      <c r="T590" s="150"/>
      <c r="U590" s="150" t="s">
        <v>3981</v>
      </c>
      <c r="V590" s="150"/>
      <c r="W590" s="150"/>
      <c r="X590" s="150"/>
      <c r="Y590" s="150"/>
      <c r="Z590" s="150"/>
      <c r="AA590" s="150"/>
      <c r="AB590" s="150"/>
      <c r="AC590" s="150"/>
      <c r="AD590" s="150"/>
      <c r="AE590" s="150"/>
      <c r="AF590" s="150"/>
      <c r="AG590" s="150"/>
      <c r="AH590" s="150"/>
      <c r="AI590" s="150"/>
      <c r="AJ590" s="150"/>
      <c r="AK590" s="150"/>
    </row>
    <row r="591" spans="1:37" s="26" customFormat="1" ht="76.5" customHeight="1">
      <c r="A591" s="111" t="s">
        <v>2807</v>
      </c>
      <c r="B591" s="45" t="s">
        <v>1298</v>
      </c>
      <c r="C591" s="45" t="s">
        <v>97</v>
      </c>
      <c r="D591" s="45" t="s">
        <v>97</v>
      </c>
      <c r="E591" s="137" t="s">
        <v>574</v>
      </c>
      <c r="F591" s="48"/>
      <c r="G591" s="48"/>
      <c r="H591" s="132" t="s">
        <v>1528</v>
      </c>
      <c r="I591" s="37" t="s">
        <v>1906</v>
      </c>
      <c r="J591" s="37" t="s">
        <v>1893</v>
      </c>
      <c r="K591" s="37" t="s">
        <v>1879</v>
      </c>
      <c r="L591" s="37" t="s">
        <v>1916</v>
      </c>
      <c r="M591" s="37" t="s">
        <v>5</v>
      </c>
      <c r="N591" s="37"/>
      <c r="O591" s="36">
        <f>COUNTIF(Table487[[#This Row],[CMMI Comprehensive Primary Care Plus (CPC+)
Version Date: CY 2021]:[CMS Medicare Hospital Compare
Version Date: January 2021]],"*yes*")</f>
        <v>0</v>
      </c>
      <c r="P591" s="150"/>
      <c r="Q591" s="150"/>
      <c r="R591" s="150"/>
      <c r="S591" s="150"/>
      <c r="T591" s="150"/>
      <c r="U591" s="150"/>
      <c r="V591" s="150"/>
      <c r="W591" s="150"/>
      <c r="X591" s="150"/>
      <c r="Y591" s="150"/>
      <c r="Z591" s="150"/>
      <c r="AA591" s="150"/>
      <c r="AB591" s="150"/>
      <c r="AC591" s="150"/>
      <c r="AD591" s="150"/>
      <c r="AE591" s="150"/>
      <c r="AF591" s="150"/>
      <c r="AG591" s="150"/>
      <c r="AH591" s="150"/>
      <c r="AI591" s="150"/>
      <c r="AJ591" s="150"/>
      <c r="AK591" s="150"/>
    </row>
    <row r="592" spans="1:37" s="26" customFormat="1" ht="76.5" customHeight="1">
      <c r="A592" s="111" t="s">
        <v>2810</v>
      </c>
      <c r="B592" s="45" t="s">
        <v>1992</v>
      </c>
      <c r="C592" s="45" t="s">
        <v>97</v>
      </c>
      <c r="D592" s="47" t="s">
        <v>97</v>
      </c>
      <c r="E592" s="137" t="s">
        <v>1913</v>
      </c>
      <c r="F592" s="48"/>
      <c r="G592" s="48"/>
      <c r="H592" s="132" t="s">
        <v>2719</v>
      </c>
      <c r="I592" s="37" t="s">
        <v>2297</v>
      </c>
      <c r="J592" s="37" t="s">
        <v>97</v>
      </c>
      <c r="K592" s="37" t="s">
        <v>1873</v>
      </c>
      <c r="L592" s="37" t="s">
        <v>2252</v>
      </c>
      <c r="M592" s="37" t="s">
        <v>5</v>
      </c>
      <c r="N592" s="37"/>
      <c r="O592" s="160">
        <f>COUNTIF(Table487[[#This Row],[CMMI Comprehensive Primary Care Plus (CPC+)
Version Date: CY 2021]:[CMS Medicare Hospital Compare
Version Date: January 2021]],"*yes*")</f>
        <v>0</v>
      </c>
      <c r="P592" s="150"/>
      <c r="Q592" s="150"/>
      <c r="R592" s="150"/>
      <c r="S592" s="150"/>
      <c r="T592" s="150"/>
      <c r="U592" s="150"/>
      <c r="V592" s="150"/>
      <c r="W592" s="150"/>
      <c r="X592" s="150"/>
      <c r="Y592" s="150"/>
      <c r="Z592" s="150"/>
      <c r="AA592" s="150"/>
      <c r="AB592" s="150"/>
      <c r="AC592" s="150"/>
      <c r="AD592" s="150"/>
      <c r="AE592" s="150"/>
      <c r="AF592" s="150"/>
      <c r="AG592" s="150"/>
      <c r="AH592" s="150"/>
      <c r="AI592" s="150"/>
      <c r="AJ592" s="150"/>
      <c r="AK592" s="150"/>
    </row>
    <row r="593" spans="1:37" s="26" customFormat="1" ht="76.5" customHeight="1">
      <c r="A593" s="111" t="s">
        <v>2815</v>
      </c>
      <c r="B593" s="45" t="s">
        <v>873</v>
      </c>
      <c r="C593" s="45" t="s">
        <v>97</v>
      </c>
      <c r="D593" s="45" t="s">
        <v>97</v>
      </c>
      <c r="E593" s="137" t="s">
        <v>1639</v>
      </c>
      <c r="F593" s="171" t="s">
        <v>2500</v>
      </c>
      <c r="G593" s="171"/>
      <c r="H593" s="157" t="s">
        <v>874</v>
      </c>
      <c r="I593" s="37" t="s">
        <v>2297</v>
      </c>
      <c r="J593" s="37" t="s">
        <v>1890</v>
      </c>
      <c r="K593" s="37" t="s">
        <v>1873</v>
      </c>
      <c r="L593" s="37" t="s">
        <v>1885</v>
      </c>
      <c r="M593" s="37" t="s">
        <v>314</v>
      </c>
      <c r="N593" s="37"/>
      <c r="O593" s="36">
        <f>COUNTIF(Table487[[#This Row],[CMMI Comprehensive Primary Care Plus (CPC+)
Version Date: CY 2021]:[CMS Medicare Hospital Compare
Version Date: January 2021]],"*yes*")</f>
        <v>1</v>
      </c>
      <c r="P593" s="150"/>
      <c r="Q593" s="150"/>
      <c r="R593" s="150"/>
      <c r="S593" s="150"/>
      <c r="T593" s="150"/>
      <c r="U593" s="150"/>
      <c r="V593" s="150"/>
      <c r="W593" s="150" t="s">
        <v>1</v>
      </c>
      <c r="X593" s="150"/>
      <c r="Y593" s="150"/>
      <c r="Z593" s="150"/>
      <c r="AA593" s="150"/>
      <c r="AB593" s="150"/>
      <c r="AC593" s="150"/>
      <c r="AD593" s="150"/>
      <c r="AE593" s="150"/>
      <c r="AF593" s="150"/>
      <c r="AG593" s="150"/>
      <c r="AH593" s="150"/>
      <c r="AI593" s="150"/>
      <c r="AJ593" s="150" t="s">
        <v>1827</v>
      </c>
      <c r="AK593" s="150"/>
    </row>
    <row r="594" spans="1:37" s="26" customFormat="1" ht="76.5" customHeight="1">
      <c r="A594" s="111" t="s">
        <v>2820</v>
      </c>
      <c r="B594" s="45" t="s">
        <v>2418</v>
      </c>
      <c r="C594" s="45" t="s">
        <v>97</v>
      </c>
      <c r="D594" s="47" t="s">
        <v>97</v>
      </c>
      <c r="E594" s="155" t="s">
        <v>1913</v>
      </c>
      <c r="F594" s="171"/>
      <c r="G594" s="171"/>
      <c r="H594" s="157" t="s">
        <v>2419</v>
      </c>
      <c r="I594" s="37" t="s">
        <v>1929</v>
      </c>
      <c r="J594" s="37" t="s">
        <v>97</v>
      </c>
      <c r="K594" s="37" t="s">
        <v>1873</v>
      </c>
      <c r="L594" s="37" t="s">
        <v>97</v>
      </c>
      <c r="M594" s="150" t="s">
        <v>2011</v>
      </c>
      <c r="N594" s="37"/>
      <c r="O594" s="160">
        <f>COUNTIF(Table487[[#This Row],[CMMI Comprehensive Primary Care Plus (CPC+)
Version Date: CY 2021]:[CMS Medicare Hospital Compare
Version Date: January 2021]],"*yes*")</f>
        <v>0</v>
      </c>
      <c r="P594" s="150"/>
      <c r="Q594" s="150"/>
      <c r="R594" s="150"/>
      <c r="S594" s="150"/>
      <c r="T594" s="150"/>
      <c r="U594" s="150"/>
      <c r="V594" s="150"/>
      <c r="W594" s="150"/>
      <c r="X594" s="150"/>
      <c r="Y594" s="150"/>
      <c r="Z594" s="150"/>
      <c r="AA594" s="150"/>
      <c r="AB594" s="150"/>
      <c r="AC594" s="150"/>
      <c r="AD594" s="150"/>
      <c r="AE594" s="150"/>
      <c r="AF594" s="150"/>
      <c r="AG594" s="150"/>
      <c r="AH594" s="150"/>
      <c r="AI594" s="150"/>
      <c r="AJ594" s="150"/>
      <c r="AK594" s="150"/>
    </row>
    <row r="595" spans="1:37" s="26" customFormat="1" ht="76.5" customHeight="1">
      <c r="A595" s="111" t="s">
        <v>2825</v>
      </c>
      <c r="B595" s="45" t="s">
        <v>3541</v>
      </c>
      <c r="C595" s="45" t="s">
        <v>97</v>
      </c>
      <c r="D595" s="47" t="s">
        <v>97</v>
      </c>
      <c r="E595" s="137" t="s">
        <v>1960</v>
      </c>
      <c r="F595" s="48"/>
      <c r="G595" s="48"/>
      <c r="H595" s="132" t="s">
        <v>2249</v>
      </c>
      <c r="I595" s="37" t="s">
        <v>1906</v>
      </c>
      <c r="J595" s="37" t="s">
        <v>1893</v>
      </c>
      <c r="K595" s="37" t="s">
        <v>1879</v>
      </c>
      <c r="L595" s="37" t="s">
        <v>2250</v>
      </c>
      <c r="M595" s="37" t="s">
        <v>5</v>
      </c>
      <c r="N595" s="37"/>
      <c r="O595" s="160">
        <f>COUNTIF(Table487[[#This Row],[CMMI Comprehensive Primary Care Plus (CPC+)
Version Date: CY 2021]:[CMS Medicare Hospital Compare
Version Date: January 2021]],"*yes*")</f>
        <v>0</v>
      </c>
      <c r="P595" s="150"/>
      <c r="Q595" s="150"/>
      <c r="R595" s="150"/>
      <c r="S595" s="150"/>
      <c r="T595" s="150"/>
      <c r="U595" s="150"/>
      <c r="V595" s="150"/>
      <c r="W595" s="150"/>
      <c r="X595" s="150"/>
      <c r="Y595" s="150"/>
      <c r="Z595" s="150"/>
      <c r="AA595" s="150"/>
      <c r="AB595" s="150"/>
      <c r="AC595" s="150"/>
      <c r="AD595" s="150"/>
      <c r="AE595" s="150"/>
      <c r="AF595" s="150"/>
      <c r="AG595" s="150"/>
      <c r="AH595" s="150"/>
      <c r="AI595" s="150"/>
      <c r="AJ595" s="150"/>
      <c r="AK595" s="150"/>
    </row>
    <row r="596" spans="1:37" s="26" customFormat="1" ht="76.5" customHeight="1">
      <c r="A596" s="111" t="s">
        <v>2829</v>
      </c>
      <c r="B596" s="45" t="s">
        <v>3542</v>
      </c>
      <c r="C596" s="45" t="s">
        <v>97</v>
      </c>
      <c r="D596" s="46" t="s">
        <v>97</v>
      </c>
      <c r="E596" s="137" t="s">
        <v>1913</v>
      </c>
      <c r="F596" s="52"/>
      <c r="G596" s="52"/>
      <c r="H596" s="132" t="s">
        <v>3543</v>
      </c>
      <c r="I596" s="37" t="s">
        <v>1929</v>
      </c>
      <c r="J596" s="37" t="s">
        <v>97</v>
      </c>
      <c r="K596" s="37" t="s">
        <v>1873</v>
      </c>
      <c r="L596" s="37" t="s">
        <v>1916</v>
      </c>
      <c r="M596" s="37" t="s">
        <v>5</v>
      </c>
      <c r="N596" s="37"/>
      <c r="O596" s="160">
        <f>COUNTIF(Table487[[#This Row],[CMMI Comprehensive Primary Care Plus (CPC+)
Version Date: CY 2021]:[CMS Medicare Hospital Compare
Version Date: January 2021]],"*yes*")</f>
        <v>0</v>
      </c>
      <c r="P596" s="150"/>
      <c r="Q596" s="150"/>
      <c r="R596" s="150"/>
      <c r="S596" s="150"/>
      <c r="T596" s="150"/>
      <c r="U596" s="150"/>
      <c r="V596" s="150"/>
      <c r="W596" s="150"/>
      <c r="X596" s="150"/>
      <c r="Y596" s="150"/>
      <c r="Z596" s="150"/>
      <c r="AA596" s="150"/>
      <c r="AB596" s="150"/>
      <c r="AC596" s="150"/>
      <c r="AD596" s="150"/>
      <c r="AE596" s="150"/>
      <c r="AF596" s="150"/>
      <c r="AG596" s="150"/>
      <c r="AH596" s="150"/>
      <c r="AI596" s="150"/>
      <c r="AJ596" s="150"/>
      <c r="AK596" s="150"/>
    </row>
    <row r="597" spans="1:37" s="26" customFormat="1" ht="76.5" customHeight="1">
      <c r="A597" s="111" t="s">
        <v>2835</v>
      </c>
      <c r="B597" s="45" t="s">
        <v>3544</v>
      </c>
      <c r="C597" s="45" t="s">
        <v>97</v>
      </c>
      <c r="D597" s="45" t="s">
        <v>97</v>
      </c>
      <c r="E597" s="137" t="s">
        <v>1960</v>
      </c>
      <c r="F597" s="52"/>
      <c r="G597" s="52"/>
      <c r="H597" s="132" t="s">
        <v>3545</v>
      </c>
      <c r="I597" s="37" t="s">
        <v>1889</v>
      </c>
      <c r="J597" s="37" t="s">
        <v>1893</v>
      </c>
      <c r="K597" s="37" t="s">
        <v>1873</v>
      </c>
      <c r="L597" s="37" t="s">
        <v>1880</v>
      </c>
      <c r="M597" s="37" t="s">
        <v>5</v>
      </c>
      <c r="N597" s="37"/>
      <c r="O597" s="160">
        <f>COUNTIF(Table487[[#This Row],[CMMI Comprehensive Primary Care Plus (CPC+)
Version Date: CY 2021]:[CMS Medicare Hospital Compare
Version Date: January 2021]],"*yes*")</f>
        <v>1</v>
      </c>
      <c r="P597" s="150" t="s">
        <v>1</v>
      </c>
      <c r="Q597" s="150"/>
      <c r="R597" s="150"/>
      <c r="S597" s="150"/>
      <c r="T597" s="150"/>
      <c r="U597" s="150"/>
      <c r="V597" s="150"/>
      <c r="W597" s="150"/>
      <c r="X597" s="150"/>
      <c r="Y597" s="150"/>
      <c r="Z597" s="150"/>
      <c r="AA597" s="150"/>
      <c r="AB597" s="150"/>
      <c r="AC597" s="150" t="s">
        <v>1</v>
      </c>
      <c r="AD597" s="150"/>
      <c r="AE597" s="150"/>
      <c r="AF597" s="150"/>
      <c r="AG597" s="150"/>
      <c r="AH597" s="150"/>
      <c r="AI597" s="150"/>
      <c r="AJ597" s="150"/>
      <c r="AK597" s="150"/>
    </row>
    <row r="598" spans="1:37" s="26" customFormat="1" ht="76.5" customHeight="1">
      <c r="A598" s="111" t="s">
        <v>2841</v>
      </c>
      <c r="B598" s="45" t="s">
        <v>957</v>
      </c>
      <c r="C598" s="45" t="s">
        <v>97</v>
      </c>
      <c r="D598" s="45" t="s">
        <v>97</v>
      </c>
      <c r="E598" s="137" t="s">
        <v>1933</v>
      </c>
      <c r="F598" s="48" t="s">
        <v>2601</v>
      </c>
      <c r="G598" s="48"/>
      <c r="H598" s="132" t="s">
        <v>958</v>
      </c>
      <c r="I598" s="37" t="s">
        <v>1889</v>
      </c>
      <c r="J598" s="37" t="s">
        <v>1886</v>
      </c>
      <c r="K598" s="37" t="s">
        <v>1873</v>
      </c>
      <c r="L598" s="37" t="s">
        <v>1916</v>
      </c>
      <c r="M598" s="37" t="s">
        <v>1746</v>
      </c>
      <c r="N598" s="37"/>
      <c r="O598" s="172">
        <f>COUNTIF(Table487[[#This Row],[CMMI Comprehensive Primary Care Plus (CPC+)
Version Date: CY 2021]:[CMS Medicare Hospital Compare
Version Date: January 2021]],"*yes*")</f>
        <v>0</v>
      </c>
      <c r="P598" s="150"/>
      <c r="Q598" s="150"/>
      <c r="R598" s="150"/>
      <c r="S598" s="150"/>
      <c r="T598" s="37"/>
      <c r="U598" s="150"/>
      <c r="V598" s="150"/>
      <c r="W598" s="150"/>
      <c r="X598" s="150"/>
      <c r="Y598" s="150"/>
      <c r="Z598" s="150"/>
      <c r="AA598" s="150"/>
      <c r="AB598" s="37"/>
      <c r="AC598" s="150"/>
      <c r="AD598" s="150"/>
      <c r="AE598" s="37"/>
      <c r="AF598" s="150"/>
      <c r="AG598" s="150"/>
      <c r="AH598" s="37"/>
      <c r="AI598" s="150"/>
      <c r="AJ598" s="150"/>
      <c r="AK598" s="150"/>
    </row>
    <row r="599" spans="1:37" s="26" customFormat="1" ht="76.5" customHeight="1">
      <c r="A599" s="111" t="s">
        <v>379</v>
      </c>
      <c r="B599" s="45" t="s">
        <v>3546</v>
      </c>
      <c r="C599" s="45" t="s">
        <v>97</v>
      </c>
      <c r="D599" s="47" t="s">
        <v>97</v>
      </c>
      <c r="E599" s="137" t="s">
        <v>1639</v>
      </c>
      <c r="F599" s="52"/>
      <c r="G599" s="52"/>
      <c r="H599" s="132" t="s">
        <v>3547</v>
      </c>
      <c r="I599" s="37" t="s">
        <v>1889</v>
      </c>
      <c r="J599" s="37" t="s">
        <v>1893</v>
      </c>
      <c r="K599" s="37" t="s">
        <v>1873</v>
      </c>
      <c r="L599" s="37" t="s">
        <v>1916</v>
      </c>
      <c r="M599" s="37" t="s">
        <v>5</v>
      </c>
      <c r="N599" s="37"/>
      <c r="O599" s="172">
        <f>COUNTIF(Table487[[#This Row],[CMMI Comprehensive Primary Care Plus (CPC+)
Version Date: CY 2021]:[CMS Medicare Hospital Compare
Version Date: January 2021]],"*yes*")</f>
        <v>1</v>
      </c>
      <c r="P599" s="150"/>
      <c r="Q599" s="150"/>
      <c r="R599" s="150"/>
      <c r="S599" s="150"/>
      <c r="T599" s="150"/>
      <c r="U599" s="150"/>
      <c r="V599" s="150"/>
      <c r="W599" s="150"/>
      <c r="X599" s="150"/>
      <c r="Y599" s="150"/>
      <c r="Z599" s="150" t="s">
        <v>3982</v>
      </c>
      <c r="AA599" s="150"/>
      <c r="AB599" s="150"/>
      <c r="AC599" s="150"/>
      <c r="AD599" s="150"/>
      <c r="AE599" s="150"/>
      <c r="AF599" s="150"/>
      <c r="AG599" s="150"/>
      <c r="AH599" s="150"/>
      <c r="AI599" s="150"/>
      <c r="AJ599" s="150"/>
      <c r="AK599" s="150"/>
    </row>
    <row r="600" spans="1:37" s="26" customFormat="1" ht="76.5" customHeight="1">
      <c r="A600" s="111" t="s">
        <v>2848</v>
      </c>
      <c r="B600" s="45" t="s">
        <v>1682</v>
      </c>
      <c r="C600" s="45" t="s">
        <v>97</v>
      </c>
      <c r="D600" s="45" t="s">
        <v>97</v>
      </c>
      <c r="E600" s="137" t="s">
        <v>1684</v>
      </c>
      <c r="F600" s="52" t="s">
        <v>2730</v>
      </c>
      <c r="G600" s="52"/>
      <c r="H600" s="132" t="s">
        <v>1685</v>
      </c>
      <c r="I600" s="37" t="s">
        <v>1889</v>
      </c>
      <c r="J600" s="37" t="s">
        <v>1893</v>
      </c>
      <c r="K600" s="37" t="s">
        <v>1873</v>
      </c>
      <c r="L600" s="37" t="s">
        <v>1880</v>
      </c>
      <c r="M600" s="150" t="s">
        <v>1746</v>
      </c>
      <c r="N600" s="37"/>
      <c r="O600" s="160">
        <f>COUNTIF(Table487[[#This Row],[CMMI Comprehensive Primary Care Plus (CPC+)
Version Date: CY 2021]:[CMS Medicare Hospital Compare
Version Date: January 2021]],"*yes*")</f>
        <v>1</v>
      </c>
      <c r="P600" s="150"/>
      <c r="Q600" s="150"/>
      <c r="R600" s="150"/>
      <c r="S600" s="150"/>
      <c r="T600" s="150"/>
      <c r="U600" s="150"/>
      <c r="V600" s="150"/>
      <c r="W600" s="150" t="s">
        <v>1</v>
      </c>
      <c r="X600" s="150"/>
      <c r="Y600" s="150"/>
      <c r="Z600" s="150"/>
      <c r="AA600" s="150"/>
      <c r="AB600" s="150"/>
      <c r="AC600" s="150"/>
      <c r="AD600" s="150"/>
      <c r="AE600" s="150"/>
      <c r="AF600" s="150"/>
      <c r="AG600" s="150"/>
      <c r="AH600" s="150"/>
      <c r="AI600" s="150"/>
      <c r="AJ600" s="150"/>
      <c r="AK600" s="150"/>
    </row>
    <row r="601" spans="1:37" s="26" customFormat="1" ht="76.5" customHeight="1">
      <c r="A601" s="111" t="s">
        <v>2853</v>
      </c>
      <c r="B601" s="45" t="s">
        <v>1683</v>
      </c>
      <c r="C601" s="45" t="s">
        <v>97</v>
      </c>
      <c r="D601" s="45" t="s">
        <v>97</v>
      </c>
      <c r="E601" s="137" t="s">
        <v>1684</v>
      </c>
      <c r="F601" s="171" t="s">
        <v>2731</v>
      </c>
      <c r="G601" s="171"/>
      <c r="H601" s="157" t="s">
        <v>3548</v>
      </c>
      <c r="I601" s="37" t="s">
        <v>1889</v>
      </c>
      <c r="J601" s="37" t="s">
        <v>1893</v>
      </c>
      <c r="K601" s="37" t="s">
        <v>1873</v>
      </c>
      <c r="L601" s="37" t="s">
        <v>1874</v>
      </c>
      <c r="M601" s="150" t="s">
        <v>1746</v>
      </c>
      <c r="N601" s="37"/>
      <c r="O601" s="36">
        <f>COUNTIF(Table487[[#This Row],[CMMI Comprehensive Primary Care Plus (CPC+)
Version Date: CY 2021]:[CMS Medicare Hospital Compare
Version Date: January 2021]],"*yes*")</f>
        <v>1</v>
      </c>
      <c r="P601" s="150"/>
      <c r="Q601" s="150"/>
      <c r="R601" s="150"/>
      <c r="S601" s="150"/>
      <c r="T601" s="150"/>
      <c r="U601" s="150"/>
      <c r="V601" s="150"/>
      <c r="W601" s="150" t="s">
        <v>1</v>
      </c>
      <c r="X601" s="150"/>
      <c r="Y601" s="150"/>
      <c r="Z601" s="150"/>
      <c r="AA601" s="150"/>
      <c r="AB601" s="150"/>
      <c r="AC601" s="150"/>
      <c r="AD601" s="150"/>
      <c r="AE601" s="150"/>
      <c r="AF601" s="150"/>
      <c r="AG601" s="150"/>
      <c r="AH601" s="150"/>
      <c r="AI601" s="150"/>
      <c r="AJ601" s="150"/>
      <c r="AK601" s="150"/>
    </row>
    <row r="602" spans="1:37" s="26" customFormat="1" ht="76.5" customHeight="1">
      <c r="A602" s="111" t="s">
        <v>2858</v>
      </c>
      <c r="B602" s="45" t="s">
        <v>3549</v>
      </c>
      <c r="C602" s="45" t="s">
        <v>97</v>
      </c>
      <c r="D602" s="47" t="s">
        <v>97</v>
      </c>
      <c r="E602" s="137" t="s">
        <v>3508</v>
      </c>
      <c r="F602" s="171"/>
      <c r="G602" s="171"/>
      <c r="H602" s="157"/>
      <c r="I602" s="37" t="s">
        <v>1917</v>
      </c>
      <c r="J602" s="37" t="s">
        <v>97</v>
      </c>
      <c r="K602" s="37" t="s">
        <v>1873</v>
      </c>
      <c r="L602" s="37" t="s">
        <v>1916</v>
      </c>
      <c r="M602" s="150" t="s">
        <v>5</v>
      </c>
      <c r="N602" s="37"/>
      <c r="O602" s="36">
        <f>COUNTIF(Table487[[#This Row],[CMMI Comprehensive Primary Care Plus (CPC+)
Version Date: CY 2021]:[CMS Medicare Hospital Compare
Version Date: January 2021]],"*yes*")</f>
        <v>0</v>
      </c>
      <c r="P602" s="150"/>
      <c r="Q602" s="150"/>
      <c r="R602" s="150"/>
      <c r="S602" s="150"/>
      <c r="T602" s="150"/>
      <c r="U602" s="150"/>
      <c r="V602" s="150"/>
      <c r="W602" s="150"/>
      <c r="X602" s="150"/>
      <c r="Y602" s="150"/>
      <c r="Z602" s="150"/>
      <c r="AA602" s="150"/>
      <c r="AB602" s="150"/>
      <c r="AC602" s="150" t="s">
        <v>1</v>
      </c>
      <c r="AD602" s="150" t="s">
        <v>1</v>
      </c>
      <c r="AE602" s="150"/>
      <c r="AF602" s="150"/>
      <c r="AG602" s="150"/>
      <c r="AH602" s="150"/>
      <c r="AI602" s="150"/>
      <c r="AJ602" s="150"/>
      <c r="AK602" s="150"/>
    </row>
    <row r="603" spans="1:37" s="26" customFormat="1" ht="76.5" customHeight="1">
      <c r="A603" s="111" t="s">
        <v>2863</v>
      </c>
      <c r="B603" s="45" t="s">
        <v>3550</v>
      </c>
      <c r="C603" s="45" t="s">
        <v>97</v>
      </c>
      <c r="D603" s="47" t="s">
        <v>97</v>
      </c>
      <c r="E603" s="137" t="s">
        <v>3508</v>
      </c>
      <c r="F603" s="171"/>
      <c r="G603" s="171"/>
      <c r="H603" s="157"/>
      <c r="I603" s="37" t="s">
        <v>1917</v>
      </c>
      <c r="J603" s="37" t="s">
        <v>97</v>
      </c>
      <c r="K603" s="37" t="s">
        <v>1873</v>
      </c>
      <c r="L603" s="37" t="s">
        <v>1916</v>
      </c>
      <c r="M603" s="150" t="s">
        <v>5</v>
      </c>
      <c r="N603" s="37"/>
      <c r="O603" s="36">
        <f>COUNTIF(Table487[[#This Row],[CMMI Comprehensive Primary Care Plus (CPC+)
Version Date: CY 2021]:[CMS Medicare Hospital Compare
Version Date: January 2021]],"*yes*")</f>
        <v>0</v>
      </c>
      <c r="P603" s="150"/>
      <c r="Q603" s="150"/>
      <c r="R603" s="150"/>
      <c r="S603" s="150"/>
      <c r="T603" s="150"/>
      <c r="U603" s="150"/>
      <c r="V603" s="150"/>
      <c r="W603" s="150"/>
      <c r="X603" s="150"/>
      <c r="Y603" s="150"/>
      <c r="Z603" s="150"/>
      <c r="AA603" s="150"/>
      <c r="AB603" s="150"/>
      <c r="AC603" s="150" t="s">
        <v>3983</v>
      </c>
      <c r="AD603" s="150" t="s">
        <v>1</v>
      </c>
      <c r="AE603" s="150"/>
      <c r="AF603" s="150"/>
      <c r="AG603" s="150"/>
      <c r="AH603" s="150"/>
      <c r="AI603" s="150"/>
      <c r="AJ603" s="150"/>
      <c r="AK603" s="150"/>
    </row>
    <row r="604" spans="1:37" s="26" customFormat="1" ht="76.5" customHeight="1">
      <c r="A604" s="179" t="s">
        <v>2868</v>
      </c>
      <c r="B604" s="45" t="s">
        <v>3551</v>
      </c>
      <c r="C604" s="45" t="s">
        <v>97</v>
      </c>
      <c r="D604" s="47" t="s">
        <v>97</v>
      </c>
      <c r="E604" s="137" t="s">
        <v>3508</v>
      </c>
      <c r="F604" s="171"/>
      <c r="G604" s="171"/>
      <c r="H604" s="157"/>
      <c r="I604" s="37" t="s">
        <v>1917</v>
      </c>
      <c r="J604" s="37" t="s">
        <v>97</v>
      </c>
      <c r="K604" s="37" t="s">
        <v>1873</v>
      </c>
      <c r="L604" s="37" t="s">
        <v>1916</v>
      </c>
      <c r="M604" s="150" t="s">
        <v>5</v>
      </c>
      <c r="N604" s="37"/>
      <c r="O604" s="36">
        <f>COUNTIF(Table487[[#This Row],[CMMI Comprehensive Primary Care Plus (CPC+)
Version Date: CY 2021]:[CMS Medicare Hospital Compare
Version Date: January 2021]],"*yes*")</f>
        <v>0</v>
      </c>
      <c r="P604" s="150"/>
      <c r="Q604" s="150"/>
      <c r="R604" s="150"/>
      <c r="S604" s="150"/>
      <c r="T604" s="150"/>
      <c r="U604" s="150"/>
      <c r="V604" s="150"/>
      <c r="W604" s="150"/>
      <c r="X604" s="150"/>
      <c r="Y604" s="150"/>
      <c r="Z604" s="150"/>
      <c r="AA604" s="150"/>
      <c r="AB604" s="150"/>
      <c r="AC604" s="150" t="s">
        <v>1</v>
      </c>
      <c r="AD604" s="150" t="s">
        <v>1</v>
      </c>
      <c r="AE604" s="150"/>
      <c r="AF604" s="150"/>
      <c r="AG604" s="150"/>
      <c r="AH604" s="150"/>
      <c r="AI604" s="150"/>
      <c r="AJ604" s="150"/>
      <c r="AK604" s="150"/>
    </row>
    <row r="605" spans="1:37" s="26" customFormat="1" ht="76.5" customHeight="1">
      <c r="A605" s="111" t="s">
        <v>2873</v>
      </c>
      <c r="B605" s="45" t="s">
        <v>1680</v>
      </c>
      <c r="C605" s="45" t="s">
        <v>97</v>
      </c>
      <c r="D605" s="47" t="s">
        <v>97</v>
      </c>
      <c r="E605" s="155" t="s">
        <v>1934</v>
      </c>
      <c r="F605" s="171" t="s">
        <v>2729</v>
      </c>
      <c r="G605" s="171"/>
      <c r="H605" s="157" t="s">
        <v>1681</v>
      </c>
      <c r="I605" s="37" t="s">
        <v>2297</v>
      </c>
      <c r="J605" s="37" t="s">
        <v>1876</v>
      </c>
      <c r="K605" s="37" t="s">
        <v>1873</v>
      </c>
      <c r="L605" s="37" t="s">
        <v>1880</v>
      </c>
      <c r="M605" s="150" t="s">
        <v>314</v>
      </c>
      <c r="N605" s="37" t="s">
        <v>1</v>
      </c>
      <c r="O605" s="172">
        <f>COUNTIF(Table487[[#This Row],[CMMI Comprehensive Primary Care Plus (CPC+)
Version Date: CY 2021]:[CMS Medicare Hospital Compare
Version Date: January 2021]],"*yes*")</f>
        <v>0</v>
      </c>
      <c r="P605" s="150"/>
      <c r="Q605" s="150"/>
      <c r="R605" s="150"/>
      <c r="S605" s="150"/>
      <c r="T605" s="150"/>
      <c r="U605" s="150"/>
      <c r="V605" s="150"/>
      <c r="W605" s="150"/>
      <c r="X605" s="150"/>
      <c r="Y605" s="150"/>
      <c r="Z605" s="150"/>
      <c r="AA605" s="150"/>
      <c r="AB605" s="150"/>
      <c r="AC605" s="150"/>
      <c r="AD605" s="150"/>
      <c r="AE605" s="150"/>
      <c r="AF605" s="150"/>
      <c r="AG605" s="150"/>
      <c r="AH605" s="150"/>
      <c r="AI605" s="150"/>
      <c r="AJ605" s="150"/>
      <c r="AK605" s="150"/>
    </row>
    <row r="606" spans="1:37" s="26" customFormat="1" ht="76.5" customHeight="1">
      <c r="A606" s="111" t="s">
        <v>2878</v>
      </c>
      <c r="B606" s="45" t="s">
        <v>3552</v>
      </c>
      <c r="C606" s="45" t="s">
        <v>97</v>
      </c>
      <c r="D606" s="47" t="s">
        <v>97</v>
      </c>
      <c r="E606" s="155" t="s">
        <v>3470</v>
      </c>
      <c r="F606" s="171"/>
      <c r="G606" s="171"/>
      <c r="H606" s="157" t="s">
        <v>3553</v>
      </c>
      <c r="I606" s="37" t="s">
        <v>1889</v>
      </c>
      <c r="J606" s="37" t="s">
        <v>1890</v>
      </c>
      <c r="K606" s="37" t="s">
        <v>1873</v>
      </c>
      <c r="L606" s="37" t="s">
        <v>1880</v>
      </c>
      <c r="M606" s="150" t="s">
        <v>314</v>
      </c>
      <c r="N606" s="37"/>
      <c r="O606" s="172">
        <f>COUNTIF(Table487[[#This Row],[CMMI Comprehensive Primary Care Plus (CPC+)
Version Date: CY 2021]:[CMS Medicare Hospital Compare
Version Date: January 2021]],"*yes*")</f>
        <v>0</v>
      </c>
      <c r="P606" s="150"/>
      <c r="Q606" s="150"/>
      <c r="R606" s="150"/>
      <c r="S606" s="150"/>
      <c r="T606" s="150"/>
      <c r="U606" s="150"/>
      <c r="V606" s="150"/>
      <c r="W606" s="150"/>
      <c r="X606" s="150"/>
      <c r="Y606" s="150"/>
      <c r="Z606" s="150"/>
      <c r="AA606" s="150"/>
      <c r="AB606" s="150"/>
      <c r="AC606" s="150"/>
      <c r="AD606" s="150"/>
      <c r="AE606" s="150"/>
      <c r="AF606" s="150"/>
      <c r="AG606" s="150"/>
      <c r="AH606" s="150"/>
      <c r="AI606" s="150"/>
      <c r="AJ606" s="150"/>
      <c r="AK606" s="150"/>
    </row>
    <row r="607" spans="1:37" s="26" customFormat="1" ht="76.5" customHeight="1">
      <c r="A607" s="111" t="s">
        <v>2883</v>
      </c>
      <c r="B607" s="45" t="s">
        <v>3103</v>
      </c>
      <c r="C607" s="45" t="s">
        <v>97</v>
      </c>
      <c r="D607" s="45" t="s">
        <v>97</v>
      </c>
      <c r="E607" s="137" t="s">
        <v>3554</v>
      </c>
      <c r="F607" s="52"/>
      <c r="G607" s="52"/>
      <c r="H607" s="132" t="s">
        <v>3105</v>
      </c>
      <c r="I607" s="37" t="s">
        <v>2297</v>
      </c>
      <c r="J607" s="37" t="s">
        <v>2237</v>
      </c>
      <c r="K607" s="37" t="s">
        <v>1873</v>
      </c>
      <c r="L607" s="37" t="s">
        <v>1874</v>
      </c>
      <c r="M607" s="37" t="s">
        <v>314</v>
      </c>
      <c r="N607" s="37"/>
      <c r="O607" s="172">
        <f>COUNTIF(Table487[[#This Row],[CMMI Comprehensive Primary Care Plus (CPC+)
Version Date: CY 2021]:[CMS Medicare Hospital Compare
Version Date: January 2021]],"*yes*")</f>
        <v>0</v>
      </c>
      <c r="P607" s="150"/>
      <c r="Q607" s="150"/>
      <c r="R607" s="150"/>
      <c r="S607" s="150"/>
      <c r="T607" s="150"/>
      <c r="U607" s="150"/>
      <c r="V607" s="150"/>
      <c r="W607" s="150"/>
      <c r="X607" s="150"/>
      <c r="Y607" s="150"/>
      <c r="Z607" s="150"/>
      <c r="AA607" s="150"/>
      <c r="AB607" s="150"/>
      <c r="AC607" s="150"/>
      <c r="AD607" s="150"/>
      <c r="AE607" s="150"/>
      <c r="AF607" s="150"/>
      <c r="AG607" s="150" t="s">
        <v>1827</v>
      </c>
      <c r="AH607" s="150"/>
      <c r="AI607" s="150"/>
      <c r="AJ607" s="150"/>
      <c r="AK607" s="150"/>
    </row>
    <row r="608" spans="1:37" s="26" customFormat="1" ht="76.5" customHeight="1">
      <c r="A608" s="111" t="s">
        <v>2885</v>
      </c>
      <c r="B608" s="45" t="s">
        <v>2763</v>
      </c>
      <c r="C608" s="45" t="s">
        <v>97</v>
      </c>
      <c r="D608" s="45" t="s">
        <v>97</v>
      </c>
      <c r="E608" s="137" t="s">
        <v>1960</v>
      </c>
      <c r="F608" s="52"/>
      <c r="G608" s="52"/>
      <c r="H608" s="132" t="s">
        <v>2764</v>
      </c>
      <c r="I608" s="37" t="s">
        <v>1889</v>
      </c>
      <c r="J608" s="37" t="s">
        <v>1893</v>
      </c>
      <c r="K608" s="37" t="s">
        <v>1873</v>
      </c>
      <c r="L608" s="37" t="s">
        <v>1880</v>
      </c>
      <c r="M608" s="37" t="s">
        <v>5</v>
      </c>
      <c r="N608" s="37" t="s">
        <v>1</v>
      </c>
      <c r="O608" s="172">
        <f>COUNTIF(Table487[[#This Row],[CMMI Comprehensive Primary Care Plus (CPC+)
Version Date: CY 2021]:[CMS Medicare Hospital Compare
Version Date: January 2021]],"*yes*")</f>
        <v>0</v>
      </c>
      <c r="P608" s="150"/>
      <c r="Q608" s="150"/>
      <c r="R608" s="150"/>
      <c r="S608" s="150"/>
      <c r="T608" s="150"/>
      <c r="U608" s="150"/>
      <c r="V608" s="150"/>
      <c r="W608" s="150"/>
      <c r="X608" s="150"/>
      <c r="Y608" s="150"/>
      <c r="Z608" s="150"/>
      <c r="AA608" s="150"/>
      <c r="AB608" s="150"/>
      <c r="AC608" s="150"/>
      <c r="AD608" s="150"/>
      <c r="AE608" s="150"/>
      <c r="AF608" s="150"/>
      <c r="AG608" s="150"/>
      <c r="AH608" s="150"/>
      <c r="AI608" s="150"/>
      <c r="AJ608" s="150"/>
      <c r="AK608" s="150"/>
    </row>
    <row r="609" spans="1:37" s="26" customFormat="1" ht="76.5" customHeight="1">
      <c r="A609" s="111" t="s">
        <v>2887</v>
      </c>
      <c r="B609" s="45" t="s">
        <v>3555</v>
      </c>
      <c r="C609" s="45" t="s">
        <v>97</v>
      </c>
      <c r="D609" s="45" t="s">
        <v>97</v>
      </c>
      <c r="E609" s="137" t="s">
        <v>3536</v>
      </c>
      <c r="F609" s="52"/>
      <c r="G609" s="52"/>
      <c r="H609" s="132" t="s">
        <v>3556</v>
      </c>
      <c r="I609" s="37" t="s">
        <v>1889</v>
      </c>
      <c r="J609" s="37" t="s">
        <v>1893</v>
      </c>
      <c r="K609" s="37" t="s">
        <v>1873</v>
      </c>
      <c r="L609" s="37" t="s">
        <v>2250</v>
      </c>
      <c r="M609" s="37" t="s">
        <v>5</v>
      </c>
      <c r="N609" s="37"/>
      <c r="O609" s="172">
        <f>COUNTIF(Table487[[#This Row],[CMMI Comprehensive Primary Care Plus (CPC+)
Version Date: CY 2021]:[CMS Medicare Hospital Compare
Version Date: January 2021]],"*yes*")</f>
        <v>0</v>
      </c>
      <c r="P609" s="150"/>
      <c r="Q609" s="150"/>
      <c r="R609" s="150"/>
      <c r="S609" s="150"/>
      <c r="T609" s="150"/>
      <c r="U609" s="150"/>
      <c r="V609" s="150"/>
      <c r="W609" s="150"/>
      <c r="X609" s="150"/>
      <c r="Y609" s="150"/>
      <c r="Z609" s="150"/>
      <c r="AA609" s="150"/>
      <c r="AB609" s="150"/>
      <c r="AC609" s="150"/>
      <c r="AD609" s="150"/>
      <c r="AE609" s="150"/>
      <c r="AF609" s="150"/>
      <c r="AG609" s="150"/>
      <c r="AH609" s="150"/>
      <c r="AI609" s="150"/>
      <c r="AJ609" s="150"/>
      <c r="AK609" s="150"/>
    </row>
    <row r="610" spans="1:37" s="26" customFormat="1" ht="76.5" customHeight="1">
      <c r="A610" s="179" t="s">
        <v>380</v>
      </c>
      <c r="B610" s="45" t="s">
        <v>3557</v>
      </c>
      <c r="C610" s="45" t="s">
        <v>97</v>
      </c>
      <c r="D610" s="47" t="s">
        <v>97</v>
      </c>
      <c r="E610" s="137" t="s">
        <v>1960</v>
      </c>
      <c r="F610" s="52"/>
      <c r="G610" s="182"/>
      <c r="H610" s="132" t="s">
        <v>3558</v>
      </c>
      <c r="I610" s="37" t="s">
        <v>1875</v>
      </c>
      <c r="J610" s="37" t="s">
        <v>1876</v>
      </c>
      <c r="K610" s="37" t="s">
        <v>1873</v>
      </c>
      <c r="L610" s="37" t="s">
        <v>2252</v>
      </c>
      <c r="M610" s="37" t="s">
        <v>5</v>
      </c>
      <c r="N610" s="37"/>
      <c r="O610" s="172">
        <f>COUNTIF(Table487[[#This Row],[CMMI Comprehensive Primary Care Plus (CPC+)
Version Date: CY 2021]:[CMS Medicare Hospital Compare
Version Date: January 2021]],"*yes*")</f>
        <v>0</v>
      </c>
      <c r="P610" s="150"/>
      <c r="Q610" s="150"/>
      <c r="R610" s="150"/>
      <c r="S610" s="150"/>
      <c r="T610" s="150"/>
      <c r="U610" s="150"/>
      <c r="V610" s="150"/>
      <c r="W610" s="150"/>
      <c r="X610" s="150"/>
      <c r="Y610" s="150"/>
      <c r="Z610" s="150"/>
      <c r="AA610" s="150"/>
      <c r="AB610" s="150"/>
      <c r="AC610" s="150"/>
      <c r="AD610" s="150"/>
      <c r="AE610" s="150"/>
      <c r="AF610" s="150"/>
      <c r="AG610" s="150"/>
      <c r="AH610" s="150"/>
      <c r="AI610" s="150"/>
      <c r="AJ610" s="150"/>
      <c r="AK610" s="150"/>
    </row>
    <row r="611" spans="1:37" s="26" customFormat="1" ht="76.5" customHeight="1">
      <c r="A611" s="111" t="s">
        <v>2890</v>
      </c>
      <c r="B611" s="45" t="s">
        <v>3559</v>
      </c>
      <c r="C611" s="45" t="s">
        <v>97</v>
      </c>
      <c r="D611" s="45" t="s">
        <v>97</v>
      </c>
      <c r="E611" s="137" t="s">
        <v>3560</v>
      </c>
      <c r="F611" s="48"/>
      <c r="G611" s="48"/>
      <c r="H611" s="132" t="s">
        <v>3561</v>
      </c>
      <c r="I611" s="37" t="s">
        <v>3099</v>
      </c>
      <c r="J611" s="37" t="s">
        <v>97</v>
      </c>
      <c r="K611" s="37" t="s">
        <v>1873</v>
      </c>
      <c r="L611" s="37" t="s">
        <v>1916</v>
      </c>
      <c r="M611" s="37" t="s">
        <v>6</v>
      </c>
      <c r="N611" s="37"/>
      <c r="O611" s="172">
        <f>COUNTIF(Table487[[#This Row],[CMMI Comprehensive Primary Care Plus (CPC+)
Version Date: CY 2021]:[CMS Medicare Hospital Compare
Version Date: January 2021]],"*yes*")</f>
        <v>0</v>
      </c>
      <c r="P611" s="150"/>
      <c r="Q611" s="150"/>
      <c r="R611" s="150"/>
      <c r="S611" s="150"/>
      <c r="T611" s="37"/>
      <c r="U611" s="150"/>
      <c r="V611" s="150"/>
      <c r="W611" s="150"/>
      <c r="X611" s="150"/>
      <c r="Y611" s="150"/>
      <c r="Z611" s="150"/>
      <c r="AA611" s="150"/>
      <c r="AB611" s="37"/>
      <c r="AC611" s="150"/>
      <c r="AD611" s="150"/>
      <c r="AE611" s="37"/>
      <c r="AF611" s="150"/>
      <c r="AG611" s="150" t="s">
        <v>3974</v>
      </c>
      <c r="AH611" s="37"/>
      <c r="AI611" s="150"/>
      <c r="AJ611" s="150"/>
      <c r="AK611" s="150"/>
    </row>
    <row r="612" spans="1:37" s="26" customFormat="1" ht="76.5" customHeight="1">
      <c r="A612" s="111" t="s">
        <v>2895</v>
      </c>
      <c r="B612" s="45" t="s">
        <v>3562</v>
      </c>
      <c r="C612" s="45" t="s">
        <v>97</v>
      </c>
      <c r="D612" s="45" t="s">
        <v>97</v>
      </c>
      <c r="E612" s="137" t="s">
        <v>1960</v>
      </c>
      <c r="F612" s="52"/>
      <c r="G612" s="52"/>
      <c r="H612" s="132" t="s">
        <v>3563</v>
      </c>
      <c r="I612" s="37" t="s">
        <v>1889</v>
      </c>
      <c r="J612" s="37" t="s">
        <v>97</v>
      </c>
      <c r="K612" s="37" t="s">
        <v>1873</v>
      </c>
      <c r="L612" s="37" t="s">
        <v>1916</v>
      </c>
      <c r="M612" s="37" t="s">
        <v>5</v>
      </c>
      <c r="N612" s="37"/>
      <c r="O612" s="160">
        <f>COUNTIF(Table487[[#This Row],[CMMI Comprehensive Primary Care Plus (CPC+)
Version Date: CY 2021]:[CMS Medicare Hospital Compare
Version Date: January 2021]],"*yes*")</f>
        <v>0</v>
      </c>
      <c r="P612" s="150"/>
      <c r="Q612" s="150"/>
      <c r="R612" s="150"/>
      <c r="S612" s="150"/>
      <c r="T612" s="150"/>
      <c r="U612" s="150"/>
      <c r="V612" s="150"/>
      <c r="W612" s="150"/>
      <c r="X612" s="150"/>
      <c r="Y612" s="150"/>
      <c r="Z612" s="150"/>
      <c r="AA612" s="150"/>
      <c r="AB612" s="150"/>
      <c r="AC612" s="150"/>
      <c r="AD612" s="150" t="s">
        <v>3965</v>
      </c>
      <c r="AE612" s="150"/>
      <c r="AF612" s="150"/>
      <c r="AG612" s="150"/>
      <c r="AH612" s="150"/>
      <c r="AI612" s="150"/>
      <c r="AJ612" s="150"/>
      <c r="AK612" s="150"/>
    </row>
    <row r="613" spans="1:37" s="26" customFormat="1" ht="76.5" customHeight="1">
      <c r="A613" s="179" t="s">
        <v>2899</v>
      </c>
      <c r="B613" s="45" t="s">
        <v>3564</v>
      </c>
      <c r="C613" s="45" t="s">
        <v>97</v>
      </c>
      <c r="D613" s="45" t="s">
        <v>97</v>
      </c>
      <c r="E613" s="137" t="s">
        <v>1675</v>
      </c>
      <c r="F613" s="52" t="s">
        <v>3565</v>
      </c>
      <c r="G613" s="52"/>
      <c r="H613" s="132" t="s">
        <v>3566</v>
      </c>
      <c r="I613" s="37" t="s">
        <v>2212</v>
      </c>
      <c r="J613" s="37" t="s">
        <v>1886</v>
      </c>
      <c r="K613" s="37" t="s">
        <v>1879</v>
      </c>
      <c r="L613" s="37" t="s">
        <v>1880</v>
      </c>
      <c r="M613" s="37" t="s">
        <v>3288</v>
      </c>
      <c r="N613" s="37"/>
      <c r="O613" s="160">
        <f>COUNTIF(Table487[[#This Row],[CMMI Comprehensive Primary Care Plus (CPC+)
Version Date: CY 2021]:[CMS Medicare Hospital Compare
Version Date: January 2021]],"*yes*")</f>
        <v>2</v>
      </c>
      <c r="P613" s="150"/>
      <c r="Q613" s="150"/>
      <c r="R613" s="150"/>
      <c r="S613" s="150"/>
      <c r="T613" s="150"/>
      <c r="U613" s="150"/>
      <c r="V613" s="150"/>
      <c r="W613" s="150" t="s">
        <v>1</v>
      </c>
      <c r="X613" s="150" t="s">
        <v>2370</v>
      </c>
      <c r="Y613" s="150"/>
      <c r="Z613" s="150"/>
      <c r="AA613" s="150"/>
      <c r="AB613" s="150"/>
      <c r="AC613" s="150"/>
      <c r="AD613" s="150"/>
      <c r="AE613" s="150"/>
      <c r="AF613" s="150"/>
      <c r="AG613" s="150"/>
      <c r="AH613" s="150"/>
      <c r="AI613" s="150"/>
      <c r="AJ613" s="150"/>
      <c r="AK613" s="150"/>
    </row>
    <row r="614" spans="1:37" s="26" customFormat="1" ht="76.5" customHeight="1">
      <c r="A614" s="111" t="s">
        <v>2904</v>
      </c>
      <c r="B614" s="45" t="s">
        <v>3567</v>
      </c>
      <c r="C614" s="45" t="s">
        <v>97</v>
      </c>
      <c r="D614" s="45" t="s">
        <v>97</v>
      </c>
      <c r="E614" s="137" t="s">
        <v>1675</v>
      </c>
      <c r="F614" s="52" t="s">
        <v>3568</v>
      </c>
      <c r="G614" s="52"/>
      <c r="H614" s="132" t="s">
        <v>3569</v>
      </c>
      <c r="I614" s="37" t="s">
        <v>2212</v>
      </c>
      <c r="J614" s="37" t="s">
        <v>1886</v>
      </c>
      <c r="K614" s="37" t="s">
        <v>1879</v>
      </c>
      <c r="L614" s="37" t="s">
        <v>1880</v>
      </c>
      <c r="M614" s="37" t="s">
        <v>3288</v>
      </c>
      <c r="N614" s="37"/>
      <c r="O614" s="160">
        <f>COUNTIF(Table487[[#This Row],[CMMI Comprehensive Primary Care Plus (CPC+)
Version Date: CY 2021]:[CMS Medicare Hospital Compare
Version Date: January 2021]],"*yes*")</f>
        <v>1</v>
      </c>
      <c r="P614" s="150"/>
      <c r="Q614" s="150"/>
      <c r="R614" s="150"/>
      <c r="S614" s="150"/>
      <c r="T614" s="150"/>
      <c r="U614" s="150"/>
      <c r="V614" s="150"/>
      <c r="W614" s="150" t="s">
        <v>1</v>
      </c>
      <c r="X614" s="150"/>
      <c r="Y614" s="150"/>
      <c r="Z614" s="150"/>
      <c r="AA614" s="150"/>
      <c r="AB614" s="150"/>
      <c r="AC614" s="150"/>
      <c r="AD614" s="150"/>
      <c r="AE614" s="150"/>
      <c r="AF614" s="150"/>
      <c r="AG614" s="150"/>
      <c r="AH614" s="150"/>
      <c r="AI614" s="150"/>
      <c r="AJ614" s="150"/>
      <c r="AK614" s="150"/>
    </row>
    <row r="615" spans="1:37" s="26" customFormat="1" ht="76.5" customHeight="1">
      <c r="A615" s="111" t="s">
        <v>2909</v>
      </c>
      <c r="B615" s="45" t="s">
        <v>2197</v>
      </c>
      <c r="C615" s="45" t="s">
        <v>97</v>
      </c>
      <c r="D615" s="47" t="s">
        <v>97</v>
      </c>
      <c r="E615" s="155" t="s">
        <v>1639</v>
      </c>
      <c r="F615" s="171" t="s">
        <v>2420</v>
      </c>
      <c r="G615" s="171" t="s">
        <v>3570</v>
      </c>
      <c r="H615" s="157" t="s">
        <v>2196</v>
      </c>
      <c r="I615" s="37" t="s">
        <v>1875</v>
      </c>
      <c r="J615" s="37" t="s">
        <v>1878</v>
      </c>
      <c r="K615" s="37" t="s">
        <v>1873</v>
      </c>
      <c r="L615" s="37" t="s">
        <v>1885</v>
      </c>
      <c r="M615" s="150" t="s">
        <v>314</v>
      </c>
      <c r="N615" s="37"/>
      <c r="O615" s="36">
        <f>COUNTIF(Table487[[#This Row],[CMMI Comprehensive Primary Care Plus (CPC+)
Version Date: CY 2021]:[CMS Medicare Hospital Compare
Version Date: January 2021]],"*yes*")</f>
        <v>2</v>
      </c>
      <c r="P615" s="150"/>
      <c r="Q615" s="150"/>
      <c r="R615" s="150"/>
      <c r="S615" s="150" t="s">
        <v>1</v>
      </c>
      <c r="T615" s="150"/>
      <c r="U615" s="150"/>
      <c r="V615" s="150"/>
      <c r="W615" s="150" t="s">
        <v>1</v>
      </c>
      <c r="X615" s="150"/>
      <c r="Y615" s="150"/>
      <c r="Z615" s="150"/>
      <c r="AA615" s="150"/>
      <c r="AB615" s="150"/>
      <c r="AC615" s="150"/>
      <c r="AD615" s="150"/>
      <c r="AE615" s="150"/>
      <c r="AF615" s="150"/>
      <c r="AG615" s="150"/>
      <c r="AH615" s="150"/>
      <c r="AI615" s="150"/>
      <c r="AJ615" s="150"/>
      <c r="AK615" s="150"/>
    </row>
    <row r="616" spans="1:37" s="26" customFormat="1" ht="76.5" customHeight="1">
      <c r="A616" s="111" t="s">
        <v>2913</v>
      </c>
      <c r="B616" s="45" t="s">
        <v>2070</v>
      </c>
      <c r="C616" s="45" t="s">
        <v>97</v>
      </c>
      <c r="D616" s="47" t="s">
        <v>97</v>
      </c>
      <c r="E616" s="137" t="s">
        <v>1639</v>
      </c>
      <c r="F616" s="52" t="s">
        <v>2421</v>
      </c>
      <c r="G616" s="52" t="s">
        <v>3571</v>
      </c>
      <c r="H616" s="132" t="s">
        <v>1472</v>
      </c>
      <c r="I616" s="37" t="s">
        <v>2212</v>
      </c>
      <c r="J616" s="37" t="s">
        <v>1886</v>
      </c>
      <c r="K616" s="37" t="s">
        <v>1873</v>
      </c>
      <c r="L616" s="37" t="s">
        <v>1880</v>
      </c>
      <c r="M616" s="37" t="s">
        <v>314</v>
      </c>
      <c r="N616" s="37"/>
      <c r="O616" s="160">
        <f>COUNTIF(Table487[[#This Row],[CMMI Comprehensive Primary Care Plus (CPC+)
Version Date: CY 2021]:[CMS Medicare Hospital Compare
Version Date: January 2021]],"*yes*")</f>
        <v>3</v>
      </c>
      <c r="P616" s="150"/>
      <c r="Q616" s="150"/>
      <c r="R616" s="150"/>
      <c r="S616" s="150" t="s">
        <v>1</v>
      </c>
      <c r="T616" s="150"/>
      <c r="U616" s="150"/>
      <c r="V616" s="150"/>
      <c r="W616" s="150" t="s">
        <v>1</v>
      </c>
      <c r="X616" s="150" t="s">
        <v>2370</v>
      </c>
      <c r="Y616" s="150"/>
      <c r="Z616" s="150"/>
      <c r="AA616" s="150"/>
      <c r="AB616" s="150"/>
      <c r="AC616" s="150"/>
      <c r="AD616" s="150"/>
      <c r="AE616" s="150"/>
      <c r="AF616" s="150"/>
      <c r="AG616" s="150"/>
      <c r="AH616" s="150"/>
      <c r="AI616" s="150"/>
      <c r="AJ616" s="150"/>
      <c r="AK616" s="150"/>
    </row>
    <row r="617" spans="1:37" s="26" customFormat="1" ht="76.5" customHeight="1">
      <c r="A617" s="111" t="s">
        <v>2918</v>
      </c>
      <c r="B617" s="45" t="s">
        <v>2071</v>
      </c>
      <c r="C617" s="45" t="s">
        <v>97</v>
      </c>
      <c r="D617" s="47" t="s">
        <v>97</v>
      </c>
      <c r="E617" s="137" t="s">
        <v>1639</v>
      </c>
      <c r="F617" s="52" t="s">
        <v>2422</v>
      </c>
      <c r="G617" s="52" t="s">
        <v>3572</v>
      </c>
      <c r="H617" s="132" t="s">
        <v>1473</v>
      </c>
      <c r="I617" s="37" t="s">
        <v>2212</v>
      </c>
      <c r="J617" s="37" t="s">
        <v>1886</v>
      </c>
      <c r="K617" s="37" t="s">
        <v>1873</v>
      </c>
      <c r="L617" s="37" t="s">
        <v>1880</v>
      </c>
      <c r="M617" s="37" t="s">
        <v>314</v>
      </c>
      <c r="N617" s="37"/>
      <c r="O617" s="160">
        <f>COUNTIF(Table487[[#This Row],[CMMI Comprehensive Primary Care Plus (CPC+)
Version Date: CY 2021]:[CMS Medicare Hospital Compare
Version Date: January 2021]],"*yes*")</f>
        <v>3</v>
      </c>
      <c r="P617" s="150"/>
      <c r="Q617" s="150"/>
      <c r="R617" s="150"/>
      <c r="S617" s="150" t="s">
        <v>1</v>
      </c>
      <c r="T617" s="150"/>
      <c r="U617" s="150"/>
      <c r="V617" s="150"/>
      <c r="W617" s="150" t="s">
        <v>1</v>
      </c>
      <c r="X617" s="150" t="s">
        <v>2370</v>
      </c>
      <c r="Y617" s="150"/>
      <c r="Z617" s="150"/>
      <c r="AA617" s="150"/>
      <c r="AB617" s="150"/>
      <c r="AC617" s="150"/>
      <c r="AD617" s="150"/>
      <c r="AE617" s="150"/>
      <c r="AF617" s="150"/>
      <c r="AG617" s="150"/>
      <c r="AH617" s="150"/>
      <c r="AI617" s="150"/>
      <c r="AJ617" s="150"/>
      <c r="AK617" s="150"/>
    </row>
    <row r="618" spans="1:37" s="26" customFormat="1" ht="76.5" customHeight="1">
      <c r="A618" s="111" t="s">
        <v>2922</v>
      </c>
      <c r="B618" s="45" t="s">
        <v>3573</v>
      </c>
      <c r="C618" s="45" t="s">
        <v>97</v>
      </c>
      <c r="D618" s="47" t="s">
        <v>97</v>
      </c>
      <c r="E618" s="137" t="s">
        <v>1952</v>
      </c>
      <c r="F618" s="52" t="s">
        <v>3574</v>
      </c>
      <c r="G618" s="52"/>
      <c r="H618" s="132" t="s">
        <v>3575</v>
      </c>
      <c r="I618" s="37" t="s">
        <v>2212</v>
      </c>
      <c r="J618" s="37" t="s">
        <v>1886</v>
      </c>
      <c r="K618" s="37" t="s">
        <v>1879</v>
      </c>
      <c r="L618" s="37" t="s">
        <v>1880</v>
      </c>
      <c r="M618" s="37" t="s">
        <v>3288</v>
      </c>
      <c r="N618" s="37"/>
      <c r="O618" s="160">
        <f>COUNTIF(Table487[[#This Row],[CMMI Comprehensive Primary Care Plus (CPC+)
Version Date: CY 2021]:[CMS Medicare Hospital Compare
Version Date: January 2021]],"*yes*")</f>
        <v>1</v>
      </c>
      <c r="P618" s="150"/>
      <c r="Q618" s="150"/>
      <c r="R618" s="150"/>
      <c r="S618" s="150"/>
      <c r="T618" s="150"/>
      <c r="U618" s="150"/>
      <c r="V618" s="150"/>
      <c r="W618" s="150" t="s">
        <v>1</v>
      </c>
      <c r="X618" s="150"/>
      <c r="Y618" s="150"/>
      <c r="Z618" s="150"/>
      <c r="AA618" s="150"/>
      <c r="AB618" s="150"/>
      <c r="AC618" s="150"/>
      <c r="AD618" s="150"/>
      <c r="AE618" s="150"/>
      <c r="AF618" s="150"/>
      <c r="AG618" s="150"/>
      <c r="AH618" s="150"/>
      <c r="AI618" s="150"/>
      <c r="AJ618" s="150"/>
      <c r="AK618" s="150"/>
    </row>
    <row r="619" spans="1:37" s="26" customFormat="1" ht="76.5" customHeight="1">
      <c r="A619" s="111" t="s">
        <v>2926</v>
      </c>
      <c r="B619" s="45" t="s">
        <v>3576</v>
      </c>
      <c r="C619" s="45" t="s">
        <v>97</v>
      </c>
      <c r="D619" s="47" t="s">
        <v>97</v>
      </c>
      <c r="E619" s="137" t="s">
        <v>3508</v>
      </c>
      <c r="F619" s="48"/>
      <c r="G619" s="48"/>
      <c r="H619" s="132" t="s">
        <v>3577</v>
      </c>
      <c r="I619" s="37" t="s">
        <v>1928</v>
      </c>
      <c r="J619" s="37" t="s">
        <v>97</v>
      </c>
      <c r="K619" s="37" t="s">
        <v>1873</v>
      </c>
      <c r="L619" s="37" t="s">
        <v>1916</v>
      </c>
      <c r="M619" s="37" t="s">
        <v>5</v>
      </c>
      <c r="N619" s="37"/>
      <c r="O619" s="160">
        <f>COUNTIF(Table487[[#This Row],[CMMI Comprehensive Primary Care Plus (CPC+)
Version Date: CY 2021]:[CMS Medicare Hospital Compare
Version Date: January 2021]],"*yes*")</f>
        <v>0</v>
      </c>
      <c r="P619" s="150"/>
      <c r="Q619" s="150"/>
      <c r="R619" s="150"/>
      <c r="S619" s="150"/>
      <c r="T619" s="150"/>
      <c r="U619" s="150"/>
      <c r="V619" s="150"/>
      <c r="W619" s="150"/>
      <c r="X619" s="150"/>
      <c r="Y619" s="150"/>
      <c r="Z619" s="150"/>
      <c r="AA619" s="150"/>
      <c r="AB619" s="150"/>
      <c r="AC619" s="150"/>
      <c r="AD619" s="150" t="s">
        <v>1</v>
      </c>
      <c r="AE619" s="150"/>
      <c r="AF619" s="150"/>
      <c r="AG619" s="150"/>
      <c r="AH619" s="150"/>
      <c r="AI619" s="150"/>
      <c r="AJ619" s="150"/>
      <c r="AK619" s="150"/>
    </row>
    <row r="620" spans="1:37" s="26" customFormat="1" ht="76.5" customHeight="1">
      <c r="A620" s="111" t="s">
        <v>2931</v>
      </c>
      <c r="B620" s="45" t="s">
        <v>1587</v>
      </c>
      <c r="C620" s="45" t="s">
        <v>97</v>
      </c>
      <c r="D620" s="45" t="s">
        <v>97</v>
      </c>
      <c r="E620" s="137" t="s">
        <v>1639</v>
      </c>
      <c r="F620" s="48"/>
      <c r="G620" s="48"/>
      <c r="H620" s="132" t="s">
        <v>2018</v>
      </c>
      <c r="I620" s="37" t="s">
        <v>1908</v>
      </c>
      <c r="J620" s="37" t="s">
        <v>97</v>
      </c>
      <c r="K620" s="37" t="s">
        <v>1873</v>
      </c>
      <c r="L620" s="37" t="s">
        <v>1885</v>
      </c>
      <c r="M620" s="37" t="s">
        <v>314</v>
      </c>
      <c r="N620" s="37"/>
      <c r="O620" s="172">
        <f>COUNTIF(Table487[[#This Row],[CMMI Comprehensive Primary Care Plus (CPC+)
Version Date: CY 2021]:[CMS Medicare Hospital Compare
Version Date: January 2021]],"*yes*")</f>
        <v>1</v>
      </c>
      <c r="P620" s="150"/>
      <c r="Q620" s="150"/>
      <c r="R620" s="150"/>
      <c r="S620" s="150"/>
      <c r="T620" s="37"/>
      <c r="U620" s="150" t="s">
        <v>2190</v>
      </c>
      <c r="V620" s="150"/>
      <c r="W620" s="150"/>
      <c r="X620" s="150"/>
      <c r="Y620" s="150"/>
      <c r="Z620" s="150"/>
      <c r="AA620" s="150"/>
      <c r="AB620" s="37"/>
      <c r="AC620" s="150"/>
      <c r="AD620" s="150"/>
      <c r="AE620" s="37"/>
      <c r="AF620" s="150"/>
      <c r="AG620" s="150"/>
      <c r="AH620" s="37"/>
      <c r="AI620" s="150"/>
      <c r="AJ620" s="150"/>
      <c r="AK620" s="150"/>
    </row>
    <row r="621" spans="1:37" s="26" customFormat="1" ht="76.5" customHeight="1">
      <c r="A621" s="111" t="s">
        <v>381</v>
      </c>
      <c r="B621" s="45" t="s">
        <v>964</v>
      </c>
      <c r="C621" s="45" t="s">
        <v>97</v>
      </c>
      <c r="D621" s="45" t="s">
        <v>97</v>
      </c>
      <c r="E621" s="137" t="s">
        <v>1931</v>
      </c>
      <c r="F621" s="48" t="s">
        <v>2606</v>
      </c>
      <c r="G621" s="48"/>
      <c r="H621" s="132" t="s">
        <v>965</v>
      </c>
      <c r="I621" s="37" t="s">
        <v>1889</v>
      </c>
      <c r="J621" s="37" t="s">
        <v>1890</v>
      </c>
      <c r="K621" s="37" t="s">
        <v>1879</v>
      </c>
      <c r="L621" s="37" t="s">
        <v>1880</v>
      </c>
      <c r="M621" s="37" t="s">
        <v>1746</v>
      </c>
      <c r="N621" s="37"/>
      <c r="O621" s="160">
        <f>COUNTIF(Table487[[#This Row],[CMMI Comprehensive Primary Care Plus (CPC+)
Version Date: CY 2021]:[CMS Medicare Hospital Compare
Version Date: January 2021]],"*yes*")</f>
        <v>1</v>
      </c>
      <c r="P621" s="150"/>
      <c r="Q621" s="150"/>
      <c r="R621" s="150"/>
      <c r="S621" s="150"/>
      <c r="T621" s="37"/>
      <c r="U621" s="150"/>
      <c r="V621" s="150"/>
      <c r="W621" s="150" t="s">
        <v>1</v>
      </c>
      <c r="X621" s="150"/>
      <c r="Y621" s="150"/>
      <c r="Z621" s="150"/>
      <c r="AA621" s="150"/>
      <c r="AB621" s="37"/>
      <c r="AC621" s="150"/>
      <c r="AD621" s="150"/>
      <c r="AE621" s="37"/>
      <c r="AF621" s="150"/>
      <c r="AG621" s="150"/>
      <c r="AH621" s="37"/>
      <c r="AI621" s="150"/>
      <c r="AJ621" s="150"/>
      <c r="AK621" s="150"/>
    </row>
    <row r="622" spans="1:37" s="26" customFormat="1" ht="76.5" customHeight="1">
      <c r="A622" s="111" t="s">
        <v>2936</v>
      </c>
      <c r="B622" s="45" t="s">
        <v>2782</v>
      </c>
      <c r="C622" s="45" t="s">
        <v>97</v>
      </c>
      <c r="D622" s="45" t="s">
        <v>97</v>
      </c>
      <c r="E622" s="137" t="s">
        <v>1960</v>
      </c>
      <c r="F622" s="48"/>
      <c r="G622" s="48"/>
      <c r="H622" s="132" t="s">
        <v>2783</v>
      </c>
      <c r="I622" s="37" t="s">
        <v>1875</v>
      </c>
      <c r="J622" s="37" t="s">
        <v>1887</v>
      </c>
      <c r="K622" s="37" t="s">
        <v>1873</v>
      </c>
      <c r="L622" s="37" t="s">
        <v>1880</v>
      </c>
      <c r="M622" s="37" t="s">
        <v>5</v>
      </c>
      <c r="N622" s="37" t="s">
        <v>1</v>
      </c>
      <c r="O622" s="160">
        <f>COUNTIF(Table487[[#This Row],[CMMI Comprehensive Primary Care Plus (CPC+)
Version Date: CY 2021]:[CMS Medicare Hospital Compare
Version Date: January 2021]],"*yes*")</f>
        <v>2</v>
      </c>
      <c r="P622" s="150"/>
      <c r="Q622" s="150"/>
      <c r="R622" s="150"/>
      <c r="S622" s="150"/>
      <c r="T622" s="37"/>
      <c r="U622" s="150" t="s">
        <v>2657</v>
      </c>
      <c r="V622" s="150"/>
      <c r="W622" s="150"/>
      <c r="X622" s="150" t="s">
        <v>2302</v>
      </c>
      <c r="Y622" s="150"/>
      <c r="Z622" s="150"/>
      <c r="AA622" s="150"/>
      <c r="AB622" s="37"/>
      <c r="AC622" s="150" t="s">
        <v>1</v>
      </c>
      <c r="AD622" s="150" t="s">
        <v>1</v>
      </c>
      <c r="AE622" s="37"/>
      <c r="AF622" s="150"/>
      <c r="AG622" s="150"/>
      <c r="AH622" s="37"/>
      <c r="AI622" s="150"/>
      <c r="AJ622" s="150"/>
      <c r="AK622" s="150"/>
    </row>
    <row r="623" spans="1:37" s="26" customFormat="1" ht="76.5" customHeight="1">
      <c r="A623" s="111" t="s">
        <v>2940</v>
      </c>
      <c r="B623" s="45" t="s">
        <v>1581</v>
      </c>
      <c r="C623" s="45" t="s">
        <v>97</v>
      </c>
      <c r="D623" s="45" t="s">
        <v>97</v>
      </c>
      <c r="E623" s="155" t="s">
        <v>1968</v>
      </c>
      <c r="F623" s="171"/>
      <c r="G623" s="171"/>
      <c r="H623" s="157" t="s">
        <v>2039</v>
      </c>
      <c r="I623" s="37" t="s">
        <v>1908</v>
      </c>
      <c r="J623" s="37" t="s">
        <v>97</v>
      </c>
      <c r="K623" s="37" t="s">
        <v>1877</v>
      </c>
      <c r="L623" s="37" t="s">
        <v>1880</v>
      </c>
      <c r="M623" s="150" t="s">
        <v>6</v>
      </c>
      <c r="N623" s="37"/>
      <c r="O623" s="160">
        <f>COUNTIF(Table487[[#This Row],[CMMI Comprehensive Primary Care Plus (CPC+)
Version Date: CY 2021]:[CMS Medicare Hospital Compare
Version Date: January 2021]],"*yes*")</f>
        <v>1</v>
      </c>
      <c r="P623" s="150"/>
      <c r="Q623" s="150"/>
      <c r="R623" s="150"/>
      <c r="S623" s="150"/>
      <c r="T623" s="150"/>
      <c r="U623" s="150" t="s">
        <v>2188</v>
      </c>
      <c r="V623" s="150"/>
      <c r="W623" s="150"/>
      <c r="X623" s="150"/>
      <c r="Y623" s="150"/>
      <c r="Z623" s="150"/>
      <c r="AA623" s="150"/>
      <c r="AB623" s="150"/>
      <c r="AC623" s="150"/>
      <c r="AD623" s="150"/>
      <c r="AE623" s="150"/>
      <c r="AF623" s="150"/>
      <c r="AG623" s="150"/>
      <c r="AH623" s="150"/>
      <c r="AI623" s="150"/>
      <c r="AJ623" s="150"/>
      <c r="AK623" s="150"/>
    </row>
    <row r="624" spans="1:37" s="26" customFormat="1" ht="76.5" customHeight="1">
      <c r="A624" s="111" t="s">
        <v>2944</v>
      </c>
      <c r="B624" s="45" t="s">
        <v>3578</v>
      </c>
      <c r="C624" s="45" t="s">
        <v>97</v>
      </c>
      <c r="D624" s="45" t="s">
        <v>97</v>
      </c>
      <c r="E624" s="155" t="s">
        <v>1639</v>
      </c>
      <c r="F624" s="171"/>
      <c r="G624" s="171"/>
      <c r="H624" s="157" t="s">
        <v>3579</v>
      </c>
      <c r="I624" s="37" t="s">
        <v>1929</v>
      </c>
      <c r="J624" s="37" t="s">
        <v>97</v>
      </c>
      <c r="K624" s="37" t="s">
        <v>1892</v>
      </c>
      <c r="L624" s="37" t="s">
        <v>97</v>
      </c>
      <c r="M624" s="150" t="s">
        <v>314</v>
      </c>
      <c r="N624" s="37"/>
      <c r="O624" s="36">
        <f>COUNTIF(Table487[[#This Row],[CMMI Comprehensive Primary Care Plus (CPC+)
Version Date: CY 2021]:[CMS Medicare Hospital Compare
Version Date: January 2021]],"*yes*")</f>
        <v>0</v>
      </c>
      <c r="P624" s="150"/>
      <c r="Q624" s="150"/>
      <c r="R624" s="150"/>
      <c r="S624" s="150"/>
      <c r="T624" s="150"/>
      <c r="U624" s="150"/>
      <c r="V624" s="150"/>
      <c r="W624" s="150"/>
      <c r="X624" s="150"/>
      <c r="Y624" s="150"/>
      <c r="Z624" s="150"/>
      <c r="AA624" s="150"/>
      <c r="AB624" s="150"/>
      <c r="AC624" s="150"/>
      <c r="AD624" s="150"/>
      <c r="AE624" s="150"/>
      <c r="AF624" s="150"/>
      <c r="AG624" s="150"/>
      <c r="AH624" s="150"/>
      <c r="AI624" s="150"/>
      <c r="AJ624" s="150"/>
      <c r="AK624" s="150"/>
    </row>
    <row r="625" spans="1:37" s="26" customFormat="1" ht="76.5" customHeight="1">
      <c r="A625" s="111" t="s">
        <v>2949</v>
      </c>
      <c r="B625" s="45" t="s">
        <v>1582</v>
      </c>
      <c r="C625" s="45" t="s">
        <v>97</v>
      </c>
      <c r="D625" s="45" t="s">
        <v>97</v>
      </c>
      <c r="E625" s="155" t="s">
        <v>1639</v>
      </c>
      <c r="F625" s="156"/>
      <c r="G625" s="156"/>
      <c r="H625" s="157" t="s">
        <v>1793</v>
      </c>
      <c r="I625" s="37" t="s">
        <v>1908</v>
      </c>
      <c r="J625" s="37" t="s">
        <v>97</v>
      </c>
      <c r="K625" s="37" t="s">
        <v>1879</v>
      </c>
      <c r="L625" s="37" t="s">
        <v>1885</v>
      </c>
      <c r="M625" s="150" t="s">
        <v>2009</v>
      </c>
      <c r="N625" s="37"/>
      <c r="O625" s="172">
        <f>COUNTIF(Table487[[#This Row],[CMMI Comprehensive Primary Care Plus (CPC+)
Version Date: CY 2021]:[CMS Medicare Hospital Compare
Version Date: January 2021]],"*yes*")</f>
        <v>1</v>
      </c>
      <c r="P625" s="150"/>
      <c r="Q625" s="150"/>
      <c r="R625" s="150"/>
      <c r="S625" s="150"/>
      <c r="T625" s="150"/>
      <c r="U625" s="150" t="s">
        <v>3984</v>
      </c>
      <c r="V625" s="150"/>
      <c r="W625" s="150"/>
      <c r="X625" s="150"/>
      <c r="Y625" s="150"/>
      <c r="Z625" s="150"/>
      <c r="AA625" s="150"/>
      <c r="AB625" s="150"/>
      <c r="AC625" s="150"/>
      <c r="AD625" s="150"/>
      <c r="AE625" s="150"/>
      <c r="AF625" s="150"/>
      <c r="AG625" s="150"/>
      <c r="AH625" s="150"/>
      <c r="AI625" s="150"/>
      <c r="AJ625" s="150"/>
      <c r="AK625" s="150"/>
    </row>
    <row r="626" spans="1:37" s="26" customFormat="1" ht="76.5" customHeight="1">
      <c r="A626" s="111" t="s">
        <v>2954</v>
      </c>
      <c r="B626" s="45" t="s">
        <v>2072</v>
      </c>
      <c r="C626" s="45" t="s">
        <v>97</v>
      </c>
      <c r="D626" s="45" t="s">
        <v>97</v>
      </c>
      <c r="E626" s="155" t="s">
        <v>1947</v>
      </c>
      <c r="F626" s="156"/>
      <c r="G626" s="156"/>
      <c r="H626" s="157" t="s">
        <v>1971</v>
      </c>
      <c r="I626" s="37" t="s">
        <v>1906</v>
      </c>
      <c r="J626" s="37" t="s">
        <v>97</v>
      </c>
      <c r="K626" s="37" t="s">
        <v>1879</v>
      </c>
      <c r="L626" s="37" t="s">
        <v>1874</v>
      </c>
      <c r="M626" s="37" t="s">
        <v>6</v>
      </c>
      <c r="N626" s="37"/>
      <c r="O626" s="36">
        <f>COUNTIF(Table487[[#This Row],[CMMI Comprehensive Primary Care Plus (CPC+)
Version Date: CY 2021]:[CMS Medicare Hospital Compare
Version Date: January 2021]],"*yes*")</f>
        <v>0</v>
      </c>
      <c r="P626" s="150"/>
      <c r="Q626" s="150"/>
      <c r="R626" s="150"/>
      <c r="S626" s="150"/>
      <c r="T626" s="150"/>
      <c r="U626" s="150"/>
      <c r="V626" s="150"/>
      <c r="W626" s="150"/>
      <c r="X626" s="150"/>
      <c r="Y626" s="150"/>
      <c r="Z626" s="150"/>
      <c r="AA626" s="150"/>
      <c r="AB626" s="150"/>
      <c r="AC626" s="150"/>
      <c r="AD626" s="150"/>
      <c r="AE626" s="150"/>
      <c r="AF626" s="150"/>
      <c r="AG626" s="150"/>
      <c r="AH626" s="150"/>
      <c r="AI626" s="150"/>
      <c r="AJ626" s="150"/>
      <c r="AK626" s="150"/>
    </row>
    <row r="627" spans="1:37" s="26" customFormat="1" ht="76.5" customHeight="1">
      <c r="A627" s="111" t="s">
        <v>2958</v>
      </c>
      <c r="B627" s="45" t="s">
        <v>2668</v>
      </c>
      <c r="C627" s="45" t="s">
        <v>97</v>
      </c>
      <c r="D627" s="47" t="s">
        <v>97</v>
      </c>
      <c r="E627" s="155" t="s">
        <v>1639</v>
      </c>
      <c r="F627" s="171"/>
      <c r="G627" s="171"/>
      <c r="H627" s="157" t="s">
        <v>1802</v>
      </c>
      <c r="I627" s="37" t="s">
        <v>2297</v>
      </c>
      <c r="J627" s="37" t="s">
        <v>1890</v>
      </c>
      <c r="K627" s="37" t="s">
        <v>1873</v>
      </c>
      <c r="L627" s="37" t="s">
        <v>1880</v>
      </c>
      <c r="M627" s="150" t="s">
        <v>5</v>
      </c>
      <c r="N627" s="37"/>
      <c r="O627" s="172">
        <f>COUNTIF(Table487[[#This Row],[CMMI Comprehensive Primary Care Plus (CPC+)
Version Date: CY 2021]:[CMS Medicare Hospital Compare
Version Date: January 2021]],"*yes*")</f>
        <v>1</v>
      </c>
      <c r="P627" s="150"/>
      <c r="Q627" s="150"/>
      <c r="R627" s="150"/>
      <c r="S627" s="150"/>
      <c r="T627" s="150"/>
      <c r="U627" s="150"/>
      <c r="V627" s="150"/>
      <c r="W627" s="150"/>
      <c r="X627" s="150"/>
      <c r="Y627" s="150"/>
      <c r="Z627" s="150" t="s">
        <v>1</v>
      </c>
      <c r="AA627" s="150"/>
      <c r="AB627" s="150"/>
      <c r="AC627" s="150"/>
      <c r="AD627" s="150"/>
      <c r="AE627" s="150"/>
      <c r="AF627" s="150"/>
      <c r="AG627" s="150"/>
      <c r="AH627" s="150"/>
      <c r="AI627" s="150"/>
      <c r="AJ627" s="150"/>
      <c r="AK627" s="150"/>
    </row>
    <row r="628" spans="1:37" s="26" customFormat="1" ht="76.5" customHeight="1">
      <c r="A628" s="111" t="s">
        <v>2962</v>
      </c>
      <c r="B628" s="45" t="s">
        <v>877</v>
      </c>
      <c r="C628" s="45" t="s">
        <v>97</v>
      </c>
      <c r="D628" s="45" t="s">
        <v>97</v>
      </c>
      <c r="E628" s="137" t="s">
        <v>1942</v>
      </c>
      <c r="F628" s="48" t="s">
        <v>2506</v>
      </c>
      <c r="G628" s="48"/>
      <c r="H628" s="132" t="s">
        <v>878</v>
      </c>
      <c r="I628" s="37" t="s">
        <v>1889</v>
      </c>
      <c r="J628" s="37" t="s">
        <v>1904</v>
      </c>
      <c r="K628" s="37" t="s">
        <v>1873</v>
      </c>
      <c r="L628" s="37" t="s">
        <v>1880</v>
      </c>
      <c r="M628" s="37" t="s">
        <v>5</v>
      </c>
      <c r="N628" s="37"/>
      <c r="O628" s="172">
        <f>COUNTIF(Table487[[#This Row],[CMMI Comprehensive Primary Care Plus (CPC+)
Version Date: CY 2021]:[CMS Medicare Hospital Compare
Version Date: January 2021]],"*yes*")</f>
        <v>2</v>
      </c>
      <c r="P628" s="150"/>
      <c r="Q628" s="150"/>
      <c r="R628" s="150"/>
      <c r="S628" s="150"/>
      <c r="T628" s="37"/>
      <c r="U628" s="150"/>
      <c r="V628" s="150"/>
      <c r="W628" s="150" t="s">
        <v>1</v>
      </c>
      <c r="X628" s="150" t="s">
        <v>2541</v>
      </c>
      <c r="Y628" s="150"/>
      <c r="Z628" s="150"/>
      <c r="AA628" s="150"/>
      <c r="AB628" s="37"/>
      <c r="AC628" s="150"/>
      <c r="AD628" s="150"/>
      <c r="AE628" s="37"/>
      <c r="AF628" s="150"/>
      <c r="AG628" s="150"/>
      <c r="AH628" s="37"/>
      <c r="AI628" s="150"/>
      <c r="AJ628" s="150"/>
      <c r="AK628" s="150"/>
    </row>
    <row r="629" spans="1:37" s="26" customFormat="1" ht="76.5" customHeight="1">
      <c r="A629" s="111" t="s">
        <v>2965</v>
      </c>
      <c r="B629" s="45" t="s">
        <v>1652</v>
      </c>
      <c r="C629" s="45" t="s">
        <v>97</v>
      </c>
      <c r="D629" s="47" t="s">
        <v>97</v>
      </c>
      <c r="E629" s="137" t="s">
        <v>1640</v>
      </c>
      <c r="F629" s="48" t="s">
        <v>2627</v>
      </c>
      <c r="G629" s="48"/>
      <c r="H629" s="132" t="s">
        <v>1977</v>
      </c>
      <c r="I629" s="37" t="s">
        <v>1875</v>
      </c>
      <c r="J629" s="37" t="s">
        <v>1872</v>
      </c>
      <c r="K629" s="37" t="s">
        <v>1873</v>
      </c>
      <c r="L629" s="37" t="s">
        <v>1880</v>
      </c>
      <c r="M629" s="37" t="s">
        <v>1746</v>
      </c>
      <c r="N629" s="37"/>
      <c r="O629" s="172">
        <f>COUNTIF(Table487[[#This Row],[CMMI Comprehensive Primary Care Plus (CPC+)
Version Date: CY 2021]:[CMS Medicare Hospital Compare
Version Date: January 2021]],"*yes*")</f>
        <v>0</v>
      </c>
      <c r="P629" s="150"/>
      <c r="Q629" s="150"/>
      <c r="R629" s="150"/>
      <c r="S629" s="150"/>
      <c r="T629" s="150"/>
      <c r="U629" s="150"/>
      <c r="V629" s="150"/>
      <c r="W629" s="150"/>
      <c r="X629" s="150"/>
      <c r="Y629" s="150"/>
      <c r="Z629" s="150"/>
      <c r="AA629" s="150"/>
      <c r="AB629" s="150"/>
      <c r="AC629" s="150"/>
      <c r="AD629" s="150"/>
      <c r="AE629" s="150"/>
      <c r="AF629" s="150"/>
      <c r="AG629" s="150"/>
      <c r="AH629" s="150"/>
      <c r="AI629" s="150"/>
      <c r="AJ629" s="150"/>
      <c r="AK629" s="150"/>
    </row>
    <row r="630" spans="1:37" s="26" customFormat="1" ht="76.5" customHeight="1">
      <c r="A630" s="111" t="s">
        <v>2968</v>
      </c>
      <c r="B630" s="45" t="s">
        <v>1653</v>
      </c>
      <c r="C630" s="45" t="s">
        <v>97</v>
      </c>
      <c r="D630" s="47" t="s">
        <v>97</v>
      </c>
      <c r="E630" s="155" t="s">
        <v>1640</v>
      </c>
      <c r="F630" s="171" t="s">
        <v>2641</v>
      </c>
      <c r="G630" s="171"/>
      <c r="H630" s="157" t="s">
        <v>996</v>
      </c>
      <c r="I630" s="37" t="s">
        <v>2297</v>
      </c>
      <c r="J630" s="37" t="s">
        <v>1872</v>
      </c>
      <c r="K630" s="37" t="s">
        <v>1873</v>
      </c>
      <c r="L630" s="37" t="s">
        <v>1880</v>
      </c>
      <c r="M630" s="150" t="s">
        <v>5</v>
      </c>
      <c r="N630" s="37"/>
      <c r="O630" s="172">
        <f>COUNTIF(Table487[[#This Row],[CMMI Comprehensive Primary Care Plus (CPC+)
Version Date: CY 2021]:[CMS Medicare Hospital Compare
Version Date: January 2021]],"*yes*")</f>
        <v>2</v>
      </c>
      <c r="P630" s="150"/>
      <c r="Q630" s="150"/>
      <c r="R630" s="150"/>
      <c r="S630" s="150"/>
      <c r="T630" s="150"/>
      <c r="U630" s="150"/>
      <c r="V630" s="150"/>
      <c r="W630" s="150" t="s">
        <v>1</v>
      </c>
      <c r="X630" s="150" t="s">
        <v>2639</v>
      </c>
      <c r="Y630" s="150"/>
      <c r="Z630" s="150"/>
      <c r="AA630" s="150"/>
      <c r="AB630" s="150"/>
      <c r="AC630" s="150"/>
      <c r="AD630" s="150"/>
      <c r="AE630" s="150"/>
      <c r="AF630" s="150"/>
      <c r="AG630" s="150"/>
      <c r="AH630" s="150"/>
      <c r="AI630" s="150"/>
      <c r="AJ630" s="150"/>
      <c r="AK630" s="150"/>
    </row>
    <row r="631" spans="1:37" s="26" customFormat="1" ht="76.5" customHeight="1">
      <c r="A631" s="179" t="s">
        <v>2971</v>
      </c>
      <c r="B631" s="45" t="s">
        <v>3580</v>
      </c>
      <c r="C631" s="45" t="s">
        <v>97</v>
      </c>
      <c r="D631" s="47" t="s">
        <v>97</v>
      </c>
      <c r="E631" s="155" t="s">
        <v>1639</v>
      </c>
      <c r="F631" s="171" t="s">
        <v>3581</v>
      </c>
      <c r="G631" s="187" t="s">
        <v>3582</v>
      </c>
      <c r="H631" s="157" t="s">
        <v>3583</v>
      </c>
      <c r="I631" s="37" t="s">
        <v>2297</v>
      </c>
      <c r="J631" s="37" t="s">
        <v>1872</v>
      </c>
      <c r="K631" s="37" t="s">
        <v>1873</v>
      </c>
      <c r="L631" s="37" t="s">
        <v>2252</v>
      </c>
      <c r="M631" s="150" t="s">
        <v>314</v>
      </c>
      <c r="N631" s="37"/>
      <c r="O631" s="172">
        <f>COUNTIF(Table487[[#This Row],[CMMI Comprehensive Primary Care Plus (CPC+)
Version Date: CY 2021]:[CMS Medicare Hospital Compare
Version Date: January 2021]],"*yes*")</f>
        <v>3</v>
      </c>
      <c r="P631" s="150"/>
      <c r="Q631" s="150"/>
      <c r="R631" s="150"/>
      <c r="S631" s="150" t="s">
        <v>1</v>
      </c>
      <c r="T631" s="150"/>
      <c r="U631" s="150"/>
      <c r="V631" s="150"/>
      <c r="W631" s="150" t="s">
        <v>1</v>
      </c>
      <c r="X631" s="150" t="s">
        <v>3985</v>
      </c>
      <c r="Y631" s="150"/>
      <c r="Z631" s="150"/>
      <c r="AA631" s="150"/>
      <c r="AB631" s="150"/>
      <c r="AC631" s="150"/>
      <c r="AD631" s="150"/>
      <c r="AE631" s="150"/>
      <c r="AF631" s="150"/>
      <c r="AG631" s="150"/>
      <c r="AH631" s="150"/>
      <c r="AI631" s="150"/>
      <c r="AJ631" s="150"/>
      <c r="AK631" s="150"/>
    </row>
    <row r="632" spans="1:37" s="26" customFormat="1" ht="76.5" customHeight="1">
      <c r="A632" s="111" t="s">
        <v>382</v>
      </c>
      <c r="B632" s="45" t="s">
        <v>3003</v>
      </c>
      <c r="C632" s="45" t="s">
        <v>97</v>
      </c>
      <c r="D632" s="47" t="s">
        <v>97</v>
      </c>
      <c r="E632" s="137" t="s">
        <v>1959</v>
      </c>
      <c r="F632" s="52"/>
      <c r="G632" s="52"/>
      <c r="H632" s="132" t="s">
        <v>3004</v>
      </c>
      <c r="I632" s="37" t="s">
        <v>2297</v>
      </c>
      <c r="J632" s="37" t="s">
        <v>1872</v>
      </c>
      <c r="K632" s="37" t="s">
        <v>1873</v>
      </c>
      <c r="L632" s="37" t="s">
        <v>2252</v>
      </c>
      <c r="M632" s="37" t="s">
        <v>314</v>
      </c>
      <c r="N632" s="37"/>
      <c r="O632" s="172">
        <f>COUNTIF(Table487[[#This Row],[CMMI Comprehensive Primary Care Plus (CPC+)
Version Date: CY 2021]:[CMS Medicare Hospital Compare
Version Date: January 2021]],"*yes*")</f>
        <v>0</v>
      </c>
      <c r="P632" s="150"/>
      <c r="Q632" s="150"/>
      <c r="R632" s="150"/>
      <c r="S632" s="150"/>
      <c r="T632" s="150"/>
      <c r="U632" s="150"/>
      <c r="V632" s="150"/>
      <c r="W632" s="150"/>
      <c r="X632" s="150"/>
      <c r="Y632" s="150"/>
      <c r="Z632" s="150"/>
      <c r="AA632" s="150"/>
      <c r="AB632" s="150"/>
      <c r="AC632" s="150"/>
      <c r="AD632" s="150"/>
      <c r="AE632" s="150"/>
      <c r="AF632" s="150"/>
      <c r="AG632" s="150"/>
      <c r="AH632" s="150"/>
      <c r="AI632" s="150"/>
      <c r="AJ632" s="150"/>
      <c r="AK632" s="150"/>
    </row>
    <row r="633" spans="1:37" s="26" customFormat="1" ht="76.5" customHeight="1">
      <c r="A633" s="111" t="s">
        <v>2975</v>
      </c>
      <c r="B633" s="45" t="s">
        <v>3584</v>
      </c>
      <c r="C633" s="45" t="s">
        <v>97</v>
      </c>
      <c r="D633" s="47" t="s">
        <v>97</v>
      </c>
      <c r="E633" s="137" t="s">
        <v>1945</v>
      </c>
      <c r="F633" s="48"/>
      <c r="G633" s="48"/>
      <c r="H633" s="132" t="s">
        <v>3585</v>
      </c>
      <c r="I633" s="37" t="s">
        <v>2297</v>
      </c>
      <c r="J633" s="37" t="s">
        <v>1872</v>
      </c>
      <c r="K633" s="37" t="s">
        <v>1877</v>
      </c>
      <c r="L633" s="37" t="s">
        <v>1916</v>
      </c>
      <c r="M633" s="37" t="s">
        <v>6</v>
      </c>
      <c r="N633" s="37"/>
      <c r="O633" s="172">
        <f>COUNTIF(Table487[[#This Row],[CMMI Comprehensive Primary Care Plus (CPC+)
Version Date: CY 2021]:[CMS Medicare Hospital Compare
Version Date: January 2021]],"*yes*")</f>
        <v>0</v>
      </c>
      <c r="P633" s="150"/>
      <c r="Q633" s="150"/>
      <c r="R633" s="150"/>
      <c r="S633" s="150"/>
      <c r="T633" s="150"/>
      <c r="U633" s="150"/>
      <c r="V633" s="150"/>
      <c r="W633" s="150"/>
      <c r="X633" s="150"/>
      <c r="Y633" s="150"/>
      <c r="Z633" s="150"/>
      <c r="AA633" s="150"/>
      <c r="AB633" s="150"/>
      <c r="AC633" s="150"/>
      <c r="AD633" s="150"/>
      <c r="AE633" s="150"/>
      <c r="AF633" s="150"/>
      <c r="AG633" s="150"/>
      <c r="AH633" s="150"/>
      <c r="AI633" s="150"/>
      <c r="AJ633" s="150"/>
      <c r="AK633" s="150"/>
    </row>
    <row r="634" spans="1:37" s="26" customFormat="1" ht="76.5" customHeight="1">
      <c r="A634" s="111" t="s">
        <v>2979</v>
      </c>
      <c r="B634" s="45" t="s">
        <v>955</v>
      </c>
      <c r="C634" s="45" t="s">
        <v>97</v>
      </c>
      <c r="D634" s="45" t="s">
        <v>97</v>
      </c>
      <c r="E634" s="137" t="s">
        <v>1933</v>
      </c>
      <c r="F634" s="48" t="s">
        <v>2600</v>
      </c>
      <c r="G634" s="48"/>
      <c r="H634" s="132" t="s">
        <v>956</v>
      </c>
      <c r="I634" s="37" t="s">
        <v>1889</v>
      </c>
      <c r="J634" s="37" t="s">
        <v>1886</v>
      </c>
      <c r="K634" s="37" t="s">
        <v>1873</v>
      </c>
      <c r="L634" s="37" t="s">
        <v>1916</v>
      </c>
      <c r="M634" s="37" t="s">
        <v>1746</v>
      </c>
      <c r="N634" s="37"/>
      <c r="O634" s="36">
        <f>COUNTIF(Table487[[#This Row],[CMMI Comprehensive Primary Care Plus (CPC+)
Version Date: CY 2021]:[CMS Medicare Hospital Compare
Version Date: January 2021]],"*yes*")</f>
        <v>0</v>
      </c>
      <c r="P634" s="150"/>
      <c r="Q634" s="150"/>
      <c r="R634" s="150"/>
      <c r="S634" s="150"/>
      <c r="T634" s="37"/>
      <c r="U634" s="150"/>
      <c r="V634" s="150"/>
      <c r="W634" s="150"/>
      <c r="X634" s="150"/>
      <c r="Y634" s="150"/>
      <c r="Z634" s="150"/>
      <c r="AA634" s="150"/>
      <c r="AB634" s="37"/>
      <c r="AC634" s="150"/>
      <c r="AD634" s="150"/>
      <c r="AE634" s="37"/>
      <c r="AF634" s="150"/>
      <c r="AG634" s="150"/>
      <c r="AH634" s="37"/>
      <c r="AI634" s="150"/>
      <c r="AJ634" s="150"/>
      <c r="AK634" s="150"/>
    </row>
    <row r="635" spans="1:37" s="26" customFormat="1" ht="76.5" customHeight="1">
      <c r="A635" s="111" t="s">
        <v>2982</v>
      </c>
      <c r="B635" s="45" t="s">
        <v>3586</v>
      </c>
      <c r="C635" s="45" t="s">
        <v>97</v>
      </c>
      <c r="D635" s="45" t="s">
        <v>97</v>
      </c>
      <c r="E635" s="137" t="s">
        <v>3587</v>
      </c>
      <c r="F635" s="52"/>
      <c r="G635" s="52"/>
      <c r="H635" s="132" t="s">
        <v>3588</v>
      </c>
      <c r="I635" s="37" t="s">
        <v>1889</v>
      </c>
      <c r="J635" s="37" t="s">
        <v>97</v>
      </c>
      <c r="K635" s="37" t="s">
        <v>1873</v>
      </c>
      <c r="L635" s="37" t="s">
        <v>1916</v>
      </c>
      <c r="M635" s="37" t="s">
        <v>5</v>
      </c>
      <c r="N635" s="37"/>
      <c r="O635" s="172">
        <f>COUNTIF(Table487[[#This Row],[CMMI Comprehensive Primary Care Plus (CPC+)
Version Date: CY 2021]:[CMS Medicare Hospital Compare
Version Date: January 2021]],"*yes*")</f>
        <v>0</v>
      </c>
      <c r="P635" s="150"/>
      <c r="Q635" s="150"/>
      <c r="R635" s="150"/>
      <c r="S635" s="150"/>
      <c r="T635" s="150"/>
      <c r="U635" s="150"/>
      <c r="V635" s="150"/>
      <c r="W635" s="150"/>
      <c r="X635" s="150"/>
      <c r="Y635" s="150"/>
      <c r="Z635" s="150"/>
      <c r="AA635" s="150"/>
      <c r="AB635" s="150"/>
      <c r="AC635" s="150" t="s">
        <v>1</v>
      </c>
      <c r="AD635" s="150" t="s">
        <v>3965</v>
      </c>
      <c r="AE635" s="150"/>
      <c r="AF635" s="150"/>
      <c r="AG635" s="150"/>
      <c r="AH635" s="150"/>
      <c r="AI635" s="150"/>
      <c r="AJ635" s="150"/>
      <c r="AK635" s="150"/>
    </row>
    <row r="636" spans="1:37" s="26" customFormat="1" ht="76.5" customHeight="1">
      <c r="A636" s="111" t="s">
        <v>2985</v>
      </c>
      <c r="B636" s="45" t="s">
        <v>2073</v>
      </c>
      <c r="C636" s="45" t="s">
        <v>97</v>
      </c>
      <c r="D636" s="45" t="s">
        <v>97</v>
      </c>
      <c r="E636" s="137" t="s">
        <v>1639</v>
      </c>
      <c r="F636" s="52"/>
      <c r="G636" s="52"/>
      <c r="H636" s="132" t="s">
        <v>3589</v>
      </c>
      <c r="I636" s="37" t="s">
        <v>1906</v>
      </c>
      <c r="J636" s="37" t="s">
        <v>1893</v>
      </c>
      <c r="K636" s="37" t="s">
        <v>1879</v>
      </c>
      <c r="L636" s="37" t="s">
        <v>1916</v>
      </c>
      <c r="M636" s="37" t="s">
        <v>5</v>
      </c>
      <c r="N636" s="37"/>
      <c r="O636" s="172">
        <f>COUNTIF(Table487[[#This Row],[CMMI Comprehensive Primary Care Plus (CPC+)
Version Date: CY 2021]:[CMS Medicare Hospital Compare
Version Date: January 2021]],"*yes*")</f>
        <v>0</v>
      </c>
      <c r="P636" s="150"/>
      <c r="Q636" s="150"/>
      <c r="R636" s="150"/>
      <c r="S636" s="150"/>
      <c r="T636" s="150"/>
      <c r="U636" s="150"/>
      <c r="V636" s="150"/>
      <c r="W636" s="150"/>
      <c r="X636" s="150"/>
      <c r="Y636" s="150"/>
      <c r="Z636" s="150"/>
      <c r="AA636" s="150"/>
      <c r="AB636" s="150"/>
      <c r="AC636" s="150"/>
      <c r="AD636" s="150"/>
      <c r="AE636" s="150"/>
      <c r="AF636" s="150"/>
      <c r="AG636" s="150"/>
      <c r="AH636" s="150"/>
      <c r="AI636" s="150"/>
      <c r="AJ636" s="150"/>
      <c r="AK636" s="150"/>
    </row>
    <row r="637" spans="1:37" s="26" customFormat="1" ht="76.5" customHeight="1">
      <c r="A637" s="111" t="s">
        <v>2988</v>
      </c>
      <c r="B637" s="45" t="s">
        <v>1914</v>
      </c>
      <c r="C637" s="45" t="s">
        <v>97</v>
      </c>
      <c r="D637" s="47" t="s">
        <v>97</v>
      </c>
      <c r="E637" s="137" t="s">
        <v>97</v>
      </c>
      <c r="F637" s="52"/>
      <c r="G637" s="52"/>
      <c r="H637" s="132" t="s">
        <v>1914</v>
      </c>
      <c r="I637" s="37" t="s">
        <v>1889</v>
      </c>
      <c r="J637" s="37" t="s">
        <v>97</v>
      </c>
      <c r="K637" s="37" t="s">
        <v>1900</v>
      </c>
      <c r="L637" s="37" t="s">
        <v>1916</v>
      </c>
      <c r="M637" s="37" t="s">
        <v>5</v>
      </c>
      <c r="N637" s="37"/>
      <c r="O637" s="36">
        <f>COUNTIF(Table487[[#This Row],[CMMI Comprehensive Primary Care Plus (CPC+)
Version Date: CY 2021]:[CMS Medicare Hospital Compare
Version Date: January 2021]],"*yes*")</f>
        <v>0</v>
      </c>
      <c r="P637" s="150"/>
      <c r="Q637" s="150"/>
      <c r="R637" s="150"/>
      <c r="S637" s="150"/>
      <c r="T637" s="150"/>
      <c r="U637" s="150"/>
      <c r="V637" s="150"/>
      <c r="W637" s="150"/>
      <c r="X637" s="150"/>
      <c r="Y637" s="150"/>
      <c r="Z637" s="150"/>
      <c r="AA637" s="150"/>
      <c r="AB637" s="150"/>
      <c r="AC637" s="150"/>
      <c r="AD637" s="150"/>
      <c r="AE637" s="150"/>
      <c r="AF637" s="150"/>
      <c r="AG637" s="150"/>
      <c r="AH637" s="150"/>
      <c r="AI637" s="150"/>
      <c r="AJ637" s="150"/>
      <c r="AK637" s="150"/>
    </row>
    <row r="638" spans="1:37" s="26" customFormat="1" ht="76.5" customHeight="1">
      <c r="A638" s="179" t="s">
        <v>2990</v>
      </c>
      <c r="B638" s="45" t="s">
        <v>3590</v>
      </c>
      <c r="C638" s="45" t="s">
        <v>97</v>
      </c>
      <c r="D638" s="45" t="s">
        <v>97</v>
      </c>
      <c r="E638" s="137" t="s">
        <v>1913</v>
      </c>
      <c r="F638" s="52"/>
      <c r="G638" s="52"/>
      <c r="H638" s="132" t="s">
        <v>3591</v>
      </c>
      <c r="I638" s="37" t="s">
        <v>1889</v>
      </c>
      <c r="J638" s="37" t="s">
        <v>1890</v>
      </c>
      <c r="K638" s="37" t="s">
        <v>1879</v>
      </c>
      <c r="L638" s="37" t="s">
        <v>1916</v>
      </c>
      <c r="M638" s="37" t="s">
        <v>5</v>
      </c>
      <c r="N638" s="37"/>
      <c r="O638" s="36">
        <f>COUNTIF(Table487[[#This Row],[CMMI Comprehensive Primary Care Plus (CPC+)
Version Date: CY 2021]:[CMS Medicare Hospital Compare
Version Date: January 2021]],"*yes*")</f>
        <v>0</v>
      </c>
      <c r="P638" s="150"/>
      <c r="Q638" s="150"/>
      <c r="R638" s="150"/>
      <c r="S638" s="150"/>
      <c r="T638" s="150"/>
      <c r="U638" s="150"/>
      <c r="V638" s="150"/>
      <c r="W638" s="150"/>
      <c r="X638" s="150"/>
      <c r="Y638" s="150"/>
      <c r="Z638" s="150"/>
      <c r="AA638" s="150"/>
      <c r="AB638" s="150"/>
      <c r="AC638" s="150"/>
      <c r="AD638" s="150"/>
      <c r="AE638" s="150"/>
      <c r="AF638" s="150"/>
      <c r="AG638" s="150"/>
      <c r="AH638" s="150"/>
      <c r="AI638" s="150"/>
      <c r="AJ638" s="150"/>
      <c r="AK638" s="150"/>
    </row>
    <row r="639" spans="1:37" s="26" customFormat="1" ht="76.5" customHeight="1">
      <c r="A639" s="111" t="s">
        <v>2991</v>
      </c>
      <c r="B639" s="45" t="s">
        <v>3592</v>
      </c>
      <c r="C639" s="45" t="s">
        <v>97</v>
      </c>
      <c r="D639" s="45" t="s">
        <v>97</v>
      </c>
      <c r="E639" s="137" t="s">
        <v>1639</v>
      </c>
      <c r="F639" s="52" t="s">
        <v>3593</v>
      </c>
      <c r="G639" s="52"/>
      <c r="H639" s="132" t="s">
        <v>3594</v>
      </c>
      <c r="I639" s="37" t="s">
        <v>1889</v>
      </c>
      <c r="J639" s="37" t="s">
        <v>1890</v>
      </c>
      <c r="K639" s="37" t="s">
        <v>1879</v>
      </c>
      <c r="L639" s="37" t="s">
        <v>1885</v>
      </c>
      <c r="M639" s="37" t="s">
        <v>1746</v>
      </c>
      <c r="N639" s="37"/>
      <c r="O639" s="172">
        <f>COUNTIF(Table487[[#This Row],[CMMI Comprehensive Primary Care Plus (CPC+)
Version Date: CY 2021]:[CMS Medicare Hospital Compare
Version Date: January 2021]],"*yes*")</f>
        <v>1</v>
      </c>
      <c r="P639" s="150"/>
      <c r="Q639" s="150"/>
      <c r="R639" s="150"/>
      <c r="S639" s="150"/>
      <c r="T639" s="150"/>
      <c r="U639" s="150"/>
      <c r="V639" s="150"/>
      <c r="W639" s="150" t="s">
        <v>1</v>
      </c>
      <c r="X639" s="150"/>
      <c r="Y639" s="150"/>
      <c r="Z639" s="150"/>
      <c r="AA639" s="150"/>
      <c r="AB639" s="150"/>
      <c r="AC639" s="150"/>
      <c r="AD639" s="150"/>
      <c r="AE639" s="150"/>
      <c r="AF639" s="150"/>
      <c r="AG639" s="150"/>
      <c r="AH639" s="150"/>
      <c r="AI639" s="150"/>
      <c r="AJ639" s="150"/>
      <c r="AK639" s="150"/>
    </row>
    <row r="640" spans="1:37" s="26" customFormat="1" ht="76.5" customHeight="1">
      <c r="A640" s="111" t="s">
        <v>2992</v>
      </c>
      <c r="B640" s="45" t="s">
        <v>2195</v>
      </c>
      <c r="C640" s="45" t="s">
        <v>97</v>
      </c>
      <c r="D640" s="45" t="s">
        <v>97</v>
      </c>
      <c r="E640" s="137" t="s">
        <v>1639</v>
      </c>
      <c r="F640" s="52" t="s">
        <v>2426</v>
      </c>
      <c r="G640" s="52" t="s">
        <v>3595</v>
      </c>
      <c r="H640" s="132" t="s">
        <v>1475</v>
      </c>
      <c r="I640" s="37" t="s">
        <v>1875</v>
      </c>
      <c r="J640" s="37" t="s">
        <v>1878</v>
      </c>
      <c r="K640" s="37" t="s">
        <v>1879</v>
      </c>
      <c r="L640" s="37" t="s">
        <v>1880</v>
      </c>
      <c r="M640" s="37" t="s">
        <v>314</v>
      </c>
      <c r="N640" s="37" t="s">
        <v>1</v>
      </c>
      <c r="O640" s="36">
        <f>COUNTIF(Table487[[#This Row],[CMMI Comprehensive Primary Care Plus (CPC+)
Version Date: CY 2021]:[CMS Medicare Hospital Compare
Version Date: January 2021]],"*yes*")</f>
        <v>0</v>
      </c>
      <c r="P640" s="150"/>
      <c r="Q640" s="150"/>
      <c r="R640" s="150"/>
      <c r="S640" s="150"/>
      <c r="T640" s="150"/>
      <c r="U640" s="150"/>
      <c r="V640" s="150"/>
      <c r="W640" s="150"/>
      <c r="X640" s="150"/>
      <c r="Y640" s="150"/>
      <c r="Z640" s="150"/>
      <c r="AA640" s="150"/>
      <c r="AB640" s="150"/>
      <c r="AC640" s="150"/>
      <c r="AD640" s="150"/>
      <c r="AE640" s="150"/>
      <c r="AF640" s="150"/>
      <c r="AG640" s="150"/>
      <c r="AH640" s="150"/>
      <c r="AI640" s="150"/>
      <c r="AJ640" s="150"/>
      <c r="AK640" s="150"/>
    </row>
    <row r="641" spans="1:37" s="26" customFormat="1" ht="76.5" customHeight="1">
      <c r="A641" s="111" t="s">
        <v>2994</v>
      </c>
      <c r="B641" s="45" t="s">
        <v>3596</v>
      </c>
      <c r="C641" s="45" t="s">
        <v>97</v>
      </c>
      <c r="D641" s="47" t="s">
        <v>97</v>
      </c>
      <c r="E641" s="137" t="s">
        <v>3597</v>
      </c>
      <c r="F641" s="52"/>
      <c r="G641" s="52"/>
      <c r="H641" s="132" t="s">
        <v>3598</v>
      </c>
      <c r="I641" s="37" t="s">
        <v>1889</v>
      </c>
      <c r="J641" s="37" t="s">
        <v>1890</v>
      </c>
      <c r="K641" s="37" t="s">
        <v>1873</v>
      </c>
      <c r="L641" s="37" t="s">
        <v>1880</v>
      </c>
      <c r="M641" s="37" t="s">
        <v>314</v>
      </c>
      <c r="N641" s="37"/>
      <c r="O641" s="160">
        <f>COUNTIF(Table487[[#This Row],[CMMI Comprehensive Primary Care Plus (CPC+)
Version Date: CY 2021]:[CMS Medicare Hospital Compare
Version Date: January 2021]],"*yes*")</f>
        <v>0</v>
      </c>
      <c r="P641" s="150"/>
      <c r="Q641" s="150"/>
      <c r="R641" s="150"/>
      <c r="S641" s="150"/>
      <c r="T641" s="150"/>
      <c r="U641" s="150"/>
      <c r="V641" s="150"/>
      <c r="W641" s="150"/>
      <c r="X641" s="150"/>
      <c r="Y641" s="150"/>
      <c r="Z641" s="150"/>
      <c r="AA641" s="150"/>
      <c r="AB641" s="150"/>
      <c r="AC641" s="150"/>
      <c r="AD641" s="150"/>
      <c r="AE641" s="150"/>
      <c r="AF641" s="150"/>
      <c r="AG641" s="150"/>
      <c r="AH641" s="150"/>
      <c r="AI641" s="150"/>
      <c r="AJ641" s="150"/>
      <c r="AK641" s="150"/>
    </row>
    <row r="642" spans="1:37" s="26" customFormat="1" ht="76.5" customHeight="1">
      <c r="A642" s="111" t="s">
        <v>2997</v>
      </c>
      <c r="B642" s="45" t="s">
        <v>891</v>
      </c>
      <c r="C642" s="45" t="s">
        <v>97</v>
      </c>
      <c r="D642" s="45" t="s">
        <v>97</v>
      </c>
      <c r="E642" s="137" t="s">
        <v>1955</v>
      </c>
      <c r="F642" s="52" t="s">
        <v>2536</v>
      </c>
      <c r="G642" s="52"/>
      <c r="H642" s="132" t="s">
        <v>1798</v>
      </c>
      <c r="I642" s="37" t="s">
        <v>1875</v>
      </c>
      <c r="J642" s="37" t="s">
        <v>1883</v>
      </c>
      <c r="K642" s="37" t="s">
        <v>1873</v>
      </c>
      <c r="L642" s="37" t="s">
        <v>1880</v>
      </c>
      <c r="M642" s="37" t="s">
        <v>5</v>
      </c>
      <c r="N642" s="37"/>
      <c r="O642" s="160">
        <f>COUNTIF(Table487[[#This Row],[CMMI Comprehensive Primary Care Plus (CPC+)
Version Date: CY 2021]:[CMS Medicare Hospital Compare
Version Date: January 2021]],"*yes*")</f>
        <v>0</v>
      </c>
      <c r="P642" s="150"/>
      <c r="Q642" s="150"/>
      <c r="R642" s="150"/>
      <c r="S642" s="150"/>
      <c r="T642" s="150"/>
      <c r="U642" s="150"/>
      <c r="V642" s="150"/>
      <c r="W642" s="150"/>
      <c r="X642" s="150"/>
      <c r="Y642" s="150"/>
      <c r="Z642" s="150"/>
      <c r="AA642" s="150"/>
      <c r="AB642" s="150"/>
      <c r="AC642" s="150"/>
      <c r="AD642" s="150"/>
      <c r="AE642" s="150"/>
      <c r="AF642" s="150"/>
      <c r="AG642" s="150"/>
      <c r="AH642" s="150"/>
      <c r="AI642" s="150"/>
      <c r="AJ642" s="150"/>
      <c r="AK642" s="150"/>
    </row>
    <row r="643" spans="1:37" s="26" customFormat="1" ht="76.5" customHeight="1">
      <c r="A643" s="111" t="s">
        <v>383</v>
      </c>
      <c r="B643" s="45" t="s">
        <v>907</v>
      </c>
      <c r="C643" s="45" t="s">
        <v>97</v>
      </c>
      <c r="D643" s="45" t="s">
        <v>97</v>
      </c>
      <c r="E643" s="137" t="s">
        <v>1938</v>
      </c>
      <c r="F643" s="48" t="s">
        <v>2548</v>
      </c>
      <c r="G643" s="48"/>
      <c r="H643" s="132" t="s">
        <v>1246</v>
      </c>
      <c r="I643" s="37" t="s">
        <v>1875</v>
      </c>
      <c r="J643" s="37" t="s">
        <v>97</v>
      </c>
      <c r="K643" s="37" t="s">
        <v>1873</v>
      </c>
      <c r="L643" s="37" t="s">
        <v>1880</v>
      </c>
      <c r="M643" s="37" t="s">
        <v>1746</v>
      </c>
      <c r="N643" s="37"/>
      <c r="O643" s="172">
        <f>COUNTIF(Table487[[#This Row],[CMMI Comprehensive Primary Care Plus (CPC+)
Version Date: CY 2021]:[CMS Medicare Hospital Compare
Version Date: January 2021]],"*yes*")</f>
        <v>0</v>
      </c>
      <c r="P643" s="150"/>
      <c r="Q643" s="150"/>
      <c r="R643" s="150"/>
      <c r="S643" s="150"/>
      <c r="T643" s="37"/>
      <c r="U643" s="150"/>
      <c r="V643" s="150"/>
      <c r="W643" s="150"/>
      <c r="X643" s="150"/>
      <c r="Y643" s="150"/>
      <c r="Z643" s="150"/>
      <c r="AA643" s="150"/>
      <c r="AB643" s="37"/>
      <c r="AC643" s="150"/>
      <c r="AD643" s="150"/>
      <c r="AE643" s="37"/>
      <c r="AF643" s="150"/>
      <c r="AG643" s="150"/>
      <c r="AH643" s="37"/>
      <c r="AI643" s="150"/>
      <c r="AJ643" s="150"/>
      <c r="AK643" s="150"/>
    </row>
    <row r="644" spans="1:37" s="26" customFormat="1" ht="76.5" customHeight="1">
      <c r="A644" s="111" t="s">
        <v>3000</v>
      </c>
      <c r="B644" s="45" t="s">
        <v>1868</v>
      </c>
      <c r="C644" s="45" t="s">
        <v>97</v>
      </c>
      <c r="D644" s="45" t="s">
        <v>97</v>
      </c>
      <c r="E644" s="137" t="s">
        <v>1960</v>
      </c>
      <c r="F644" s="52"/>
      <c r="G644" s="52"/>
      <c r="H644" s="132" t="s">
        <v>2366</v>
      </c>
      <c r="I644" s="37" t="s">
        <v>2297</v>
      </c>
      <c r="J644" s="37" t="s">
        <v>1872</v>
      </c>
      <c r="K644" s="37" t="s">
        <v>1873</v>
      </c>
      <c r="L644" s="37" t="s">
        <v>2251</v>
      </c>
      <c r="M644" s="37" t="s">
        <v>1746</v>
      </c>
      <c r="N644" s="37"/>
      <c r="O644" s="172">
        <f>COUNTIF(Table487[[#This Row],[CMMI Comprehensive Primary Care Plus (CPC+)
Version Date: CY 2021]:[CMS Medicare Hospital Compare
Version Date: January 2021]],"*yes*")</f>
        <v>0</v>
      </c>
      <c r="P644" s="150"/>
      <c r="Q644" s="150"/>
      <c r="R644" s="150"/>
      <c r="S644" s="150"/>
      <c r="T644" s="150"/>
      <c r="U644" s="150"/>
      <c r="V644" s="150"/>
      <c r="W644" s="150"/>
      <c r="X644" s="150"/>
      <c r="Y644" s="150"/>
      <c r="Z644" s="150"/>
      <c r="AA644" s="150"/>
      <c r="AB644" s="150"/>
      <c r="AC644" s="150"/>
      <c r="AD644" s="150"/>
      <c r="AE644" s="150" t="s">
        <v>3007</v>
      </c>
      <c r="AF644" s="150"/>
      <c r="AG644" s="150"/>
      <c r="AH644" s="150"/>
      <c r="AI644" s="150"/>
      <c r="AJ644" s="150"/>
      <c r="AK644" s="150"/>
    </row>
    <row r="645" spans="1:37" s="26" customFormat="1" ht="76.5" customHeight="1">
      <c r="A645" s="111" t="s">
        <v>3002</v>
      </c>
      <c r="B645" s="45" t="s">
        <v>2595</v>
      </c>
      <c r="C645" s="45" t="s">
        <v>97</v>
      </c>
      <c r="D645" s="45" t="s">
        <v>97</v>
      </c>
      <c r="E645" s="155" t="s">
        <v>1954</v>
      </c>
      <c r="F645" s="171" t="s">
        <v>2596</v>
      </c>
      <c r="G645" s="171"/>
      <c r="H645" s="157" t="s">
        <v>951</v>
      </c>
      <c r="I645" s="37" t="s">
        <v>1889</v>
      </c>
      <c r="J645" s="37" t="s">
        <v>1878</v>
      </c>
      <c r="K645" s="37" t="s">
        <v>1879</v>
      </c>
      <c r="L645" s="37" t="s">
        <v>1880</v>
      </c>
      <c r="M645" s="150" t="s">
        <v>314</v>
      </c>
      <c r="N645" s="37"/>
      <c r="O645" s="172">
        <f>COUNTIF(Table487[[#This Row],[CMMI Comprehensive Primary Care Plus (CPC+)
Version Date: CY 2021]:[CMS Medicare Hospital Compare
Version Date: January 2021]],"*yes*")</f>
        <v>0</v>
      </c>
      <c r="P645" s="150"/>
      <c r="Q645" s="150"/>
      <c r="R645" s="150"/>
      <c r="S645" s="150"/>
      <c r="T645" s="150"/>
      <c r="U645" s="150"/>
      <c r="V645" s="150"/>
      <c r="W645" s="150"/>
      <c r="X645" s="150"/>
      <c r="Y645" s="150"/>
      <c r="Z645" s="150"/>
      <c r="AA645" s="150"/>
      <c r="AB645" s="150"/>
      <c r="AC645" s="150"/>
      <c r="AD645" s="150"/>
      <c r="AE645" s="150"/>
      <c r="AF645" s="150"/>
      <c r="AG645" s="150"/>
      <c r="AH645" s="150"/>
      <c r="AI645" s="150"/>
      <c r="AJ645" s="150"/>
      <c r="AK645" s="150"/>
    </row>
    <row r="646" spans="1:37" s="26" customFormat="1" ht="76.5" customHeight="1">
      <c r="A646" s="184" t="s">
        <v>3005</v>
      </c>
      <c r="B646" s="144" t="s">
        <v>1583</v>
      </c>
      <c r="C646" s="144" t="s">
        <v>97</v>
      </c>
      <c r="D646" s="154" t="s">
        <v>97</v>
      </c>
      <c r="E646" s="155" t="s">
        <v>1639</v>
      </c>
      <c r="F646" s="156"/>
      <c r="G646" s="156"/>
      <c r="H646" s="157" t="s">
        <v>2040</v>
      </c>
      <c r="I646" s="150" t="s">
        <v>1908</v>
      </c>
      <c r="J646" s="150" t="s">
        <v>97</v>
      </c>
      <c r="K646" s="150" t="s">
        <v>1879</v>
      </c>
      <c r="L646" s="150" t="s">
        <v>1885</v>
      </c>
      <c r="M646" s="150" t="s">
        <v>6</v>
      </c>
      <c r="N646" s="150"/>
      <c r="O646" s="172">
        <f>COUNTIF(Table487[[#This Row],[CMMI Comprehensive Primary Care Plus (CPC+)
Version Date: CY 2021]:[CMS Medicare Hospital Compare
Version Date: January 2021]],"*yes*")</f>
        <v>1</v>
      </c>
      <c r="P646" s="150"/>
      <c r="Q646" s="150"/>
      <c r="R646" s="150"/>
      <c r="S646" s="150"/>
      <c r="T646" s="150"/>
      <c r="U646" s="150" t="s">
        <v>2186</v>
      </c>
      <c r="V646" s="150"/>
      <c r="W646" s="150"/>
      <c r="X646" s="150"/>
      <c r="Y646" s="150"/>
      <c r="Z646" s="150"/>
      <c r="AA646" s="150"/>
      <c r="AB646" s="150"/>
      <c r="AC646" s="150"/>
      <c r="AD646" s="150"/>
      <c r="AE646" s="150"/>
      <c r="AF646" s="150"/>
      <c r="AG646" s="150"/>
      <c r="AH646" s="150"/>
      <c r="AI646" s="150"/>
      <c r="AJ646" s="150"/>
      <c r="AK646" s="150"/>
    </row>
    <row r="647" spans="1:37" s="26" customFormat="1" ht="76.5" customHeight="1">
      <c r="A647" s="111" t="s">
        <v>3008</v>
      </c>
      <c r="B647" s="45" t="s">
        <v>1584</v>
      </c>
      <c r="C647" s="45" t="s">
        <v>97</v>
      </c>
      <c r="D647" s="45" t="s">
        <v>97</v>
      </c>
      <c r="E647" s="155" t="s">
        <v>1639</v>
      </c>
      <c r="F647" s="171"/>
      <c r="G647" s="171"/>
      <c r="H647" s="157" t="s">
        <v>2041</v>
      </c>
      <c r="I647" s="37" t="s">
        <v>1908</v>
      </c>
      <c r="J647" s="37" t="s">
        <v>97</v>
      </c>
      <c r="K647" s="37" t="s">
        <v>1879</v>
      </c>
      <c r="L647" s="37" t="s">
        <v>1885</v>
      </c>
      <c r="M647" s="150" t="s">
        <v>6</v>
      </c>
      <c r="N647" s="37"/>
      <c r="O647" s="160">
        <f>COUNTIF(Table487[[#This Row],[CMMI Comprehensive Primary Care Plus (CPC+)
Version Date: CY 2021]:[CMS Medicare Hospital Compare
Version Date: January 2021]],"*yes*")</f>
        <v>1</v>
      </c>
      <c r="P647" s="150"/>
      <c r="Q647" s="150"/>
      <c r="R647" s="150"/>
      <c r="S647" s="150"/>
      <c r="T647" s="150"/>
      <c r="U647" s="150" t="s">
        <v>2187</v>
      </c>
      <c r="V647" s="150"/>
      <c r="W647" s="150"/>
      <c r="X647" s="150"/>
      <c r="Y647" s="150"/>
      <c r="Z647" s="150"/>
      <c r="AA647" s="150"/>
      <c r="AB647" s="150"/>
      <c r="AC647" s="150"/>
      <c r="AD647" s="150"/>
      <c r="AE647" s="150"/>
      <c r="AF647" s="150"/>
      <c r="AG647" s="150"/>
      <c r="AH647" s="150"/>
      <c r="AI647" s="150"/>
      <c r="AJ647" s="150"/>
      <c r="AK647" s="150"/>
    </row>
    <row r="648" spans="1:37" s="26" customFormat="1" ht="76.5" customHeight="1">
      <c r="A648" s="111" t="s">
        <v>3011</v>
      </c>
      <c r="B648" s="45" t="s">
        <v>3029</v>
      </c>
      <c r="C648" s="45" t="s">
        <v>97</v>
      </c>
      <c r="D648" s="45" t="s">
        <v>97</v>
      </c>
      <c r="E648" s="137" t="s">
        <v>574</v>
      </c>
      <c r="F648" s="48"/>
      <c r="G648" s="48"/>
      <c r="H648" s="132" t="s">
        <v>3599</v>
      </c>
      <c r="I648" s="37" t="s">
        <v>1906</v>
      </c>
      <c r="J648" s="37" t="s">
        <v>1890</v>
      </c>
      <c r="K648" s="37" t="s">
        <v>1879</v>
      </c>
      <c r="L648" s="37" t="s">
        <v>1880</v>
      </c>
      <c r="M648" s="37" t="s">
        <v>5</v>
      </c>
      <c r="N648" s="37"/>
      <c r="O648" s="36">
        <f>COUNTIF(Table487[[#This Row],[CMMI Comprehensive Primary Care Plus (CPC+)
Version Date: CY 2021]:[CMS Medicare Hospital Compare
Version Date: January 2021]],"*yes*")</f>
        <v>1</v>
      </c>
      <c r="P648" s="150"/>
      <c r="Q648" s="150"/>
      <c r="R648" s="150"/>
      <c r="S648" s="150"/>
      <c r="T648" s="150"/>
      <c r="U648" s="150"/>
      <c r="V648" s="150"/>
      <c r="W648" s="150"/>
      <c r="X648" s="150"/>
      <c r="Y648" s="150"/>
      <c r="Z648" s="150" t="s">
        <v>1</v>
      </c>
      <c r="AA648" s="150"/>
      <c r="AB648" s="150"/>
      <c r="AC648" s="150"/>
      <c r="AD648" s="150"/>
      <c r="AE648" s="150"/>
      <c r="AF648" s="150"/>
      <c r="AG648" s="150"/>
      <c r="AH648" s="150"/>
      <c r="AI648" s="150"/>
      <c r="AJ648" s="150"/>
      <c r="AK648" s="150"/>
    </row>
    <row r="649" spans="1:37" s="26" customFormat="1" ht="76.5" customHeight="1">
      <c r="A649" s="111" t="s">
        <v>3012</v>
      </c>
      <c r="B649" s="45" t="s">
        <v>1633</v>
      </c>
      <c r="C649" s="45" t="s">
        <v>97</v>
      </c>
      <c r="D649" s="45" t="s">
        <v>97</v>
      </c>
      <c r="E649" s="137" t="s">
        <v>1637</v>
      </c>
      <c r="F649" s="48" t="s">
        <v>2704</v>
      </c>
      <c r="G649" s="48"/>
      <c r="H649" s="132" t="s">
        <v>1776</v>
      </c>
      <c r="I649" s="37" t="s">
        <v>1875</v>
      </c>
      <c r="J649" s="37" t="s">
        <v>1919</v>
      </c>
      <c r="K649" s="37" t="s">
        <v>1879</v>
      </c>
      <c r="L649" s="37" t="s">
        <v>1880</v>
      </c>
      <c r="M649" s="37" t="s">
        <v>314</v>
      </c>
      <c r="N649" s="37"/>
      <c r="O649" s="172">
        <f>COUNTIF(Table487[[#This Row],[CMMI Comprehensive Primary Care Plus (CPC+)
Version Date: CY 2021]:[CMS Medicare Hospital Compare
Version Date: January 2021]],"*yes*")</f>
        <v>1</v>
      </c>
      <c r="P649" s="150"/>
      <c r="Q649" s="150"/>
      <c r="R649" s="150"/>
      <c r="S649" s="150"/>
      <c r="T649" s="37"/>
      <c r="U649" s="150"/>
      <c r="V649" s="150"/>
      <c r="W649" s="173" t="s">
        <v>1</v>
      </c>
      <c r="X649" s="150"/>
      <c r="Y649" s="150"/>
      <c r="Z649" s="150"/>
      <c r="AA649" s="150"/>
      <c r="AB649" s="37"/>
      <c r="AC649" s="150"/>
      <c r="AD649" s="150"/>
      <c r="AE649" s="37"/>
      <c r="AF649" s="150"/>
      <c r="AG649" s="150"/>
      <c r="AH649" s="37"/>
      <c r="AI649" s="150"/>
      <c r="AJ649" s="150"/>
      <c r="AK649" s="150"/>
    </row>
    <row r="650" spans="1:37" s="26" customFormat="1" ht="76.5" customHeight="1">
      <c r="A650" s="111" t="s">
        <v>3014</v>
      </c>
      <c r="B650" s="45" t="s">
        <v>2804</v>
      </c>
      <c r="C650" s="45" t="s">
        <v>97</v>
      </c>
      <c r="D650" s="45" t="s">
        <v>97</v>
      </c>
      <c r="E650" s="137" t="s">
        <v>1637</v>
      </c>
      <c r="F650" s="48" t="s">
        <v>2805</v>
      </c>
      <c r="G650" s="48"/>
      <c r="H650" s="132" t="s">
        <v>2806</v>
      </c>
      <c r="I650" s="37" t="s">
        <v>1875</v>
      </c>
      <c r="J650" s="37" t="s">
        <v>1919</v>
      </c>
      <c r="K650" s="37" t="s">
        <v>1879</v>
      </c>
      <c r="L650" s="37" t="s">
        <v>1880</v>
      </c>
      <c r="M650" s="37" t="s">
        <v>314</v>
      </c>
      <c r="N650" s="37"/>
      <c r="O650" s="172">
        <f>COUNTIF(Table487[[#This Row],[CMMI Comprehensive Primary Care Plus (CPC+)
Version Date: CY 2021]:[CMS Medicare Hospital Compare
Version Date: January 2021]],"*yes*")</f>
        <v>2</v>
      </c>
      <c r="P650" s="150"/>
      <c r="Q650" s="150"/>
      <c r="R650" s="150"/>
      <c r="S650" s="150"/>
      <c r="T650" s="37"/>
      <c r="U650" s="150"/>
      <c r="V650" s="150"/>
      <c r="W650" s="150" t="s">
        <v>1</v>
      </c>
      <c r="X650" s="150" t="s">
        <v>2319</v>
      </c>
      <c r="Y650" s="150"/>
      <c r="Z650" s="150"/>
      <c r="AA650" s="150"/>
      <c r="AB650" s="37"/>
      <c r="AC650" s="150"/>
      <c r="AD650" s="150"/>
      <c r="AE650" s="37"/>
      <c r="AF650" s="150"/>
      <c r="AG650" s="150"/>
      <c r="AH650" s="37"/>
      <c r="AI650" s="150"/>
      <c r="AJ650" s="150"/>
      <c r="AK650" s="150"/>
    </row>
    <row r="651" spans="1:37" s="26" customFormat="1" ht="76.5" customHeight="1">
      <c r="A651" s="111" t="s">
        <v>3021</v>
      </c>
      <c r="B651" s="45" t="s">
        <v>2631</v>
      </c>
      <c r="C651" s="45" t="s">
        <v>97</v>
      </c>
      <c r="D651" s="45" t="s">
        <v>97</v>
      </c>
      <c r="E651" s="137" t="s">
        <v>1954</v>
      </c>
      <c r="F651" s="52" t="s">
        <v>2632</v>
      </c>
      <c r="G651" s="52"/>
      <c r="H651" s="132" t="s">
        <v>986</v>
      </c>
      <c r="I651" s="37" t="s">
        <v>1889</v>
      </c>
      <c r="J651" s="37" t="s">
        <v>1878</v>
      </c>
      <c r="K651" s="37" t="s">
        <v>1879</v>
      </c>
      <c r="L651" s="37" t="s">
        <v>1880</v>
      </c>
      <c r="M651" s="37" t="s">
        <v>1746</v>
      </c>
      <c r="N651" s="37"/>
      <c r="O651" s="158">
        <v>2</v>
      </c>
      <c r="P651" s="150"/>
      <c r="Q651" s="150"/>
      <c r="R651" s="150"/>
      <c r="S651" s="150"/>
      <c r="T651" s="150"/>
      <c r="U651" s="150"/>
      <c r="V651" s="150"/>
      <c r="W651" s="150" t="s">
        <v>1</v>
      </c>
      <c r="X651" s="150"/>
      <c r="Y651" s="150"/>
      <c r="Z651" s="150"/>
      <c r="AA651" s="150"/>
      <c r="AB651" s="150"/>
      <c r="AC651" s="150"/>
      <c r="AD651" s="150"/>
      <c r="AE651" s="150"/>
      <c r="AF651" s="150"/>
      <c r="AG651" s="150"/>
      <c r="AH651" s="150"/>
      <c r="AI651" s="150" t="s">
        <v>1</v>
      </c>
      <c r="AJ651" s="150" t="s">
        <v>1827</v>
      </c>
      <c r="AK651" s="150" t="s">
        <v>1</v>
      </c>
    </row>
    <row r="652" spans="1:37" s="26" customFormat="1" ht="76.5" customHeight="1">
      <c r="A652" s="111" t="s">
        <v>3024</v>
      </c>
      <c r="B652" s="45" t="s">
        <v>902</v>
      </c>
      <c r="C652" s="45" t="s">
        <v>97</v>
      </c>
      <c r="D652" s="45" t="s">
        <v>97</v>
      </c>
      <c r="E652" s="137" t="s">
        <v>1640</v>
      </c>
      <c r="F652" s="171" t="s">
        <v>2543</v>
      </c>
      <c r="G652" s="171"/>
      <c r="H652" s="157" t="s">
        <v>1245</v>
      </c>
      <c r="I652" s="37" t="s">
        <v>1875</v>
      </c>
      <c r="J652" s="37" t="s">
        <v>1895</v>
      </c>
      <c r="K652" s="37" t="s">
        <v>1873</v>
      </c>
      <c r="L652" s="37" t="s">
        <v>1880</v>
      </c>
      <c r="M652" s="37" t="s">
        <v>1746</v>
      </c>
      <c r="N652" s="37"/>
      <c r="O652" s="36">
        <f>COUNTIF(Table487[[#This Row],[CMMI Comprehensive Primary Care Plus (CPC+)
Version Date: CY 2021]:[CMS Medicare Hospital Compare
Version Date: January 2021]],"*yes*")</f>
        <v>2</v>
      </c>
      <c r="P652" s="150"/>
      <c r="Q652" s="150"/>
      <c r="R652" s="150"/>
      <c r="S652" s="150"/>
      <c r="T652" s="150"/>
      <c r="U652" s="150"/>
      <c r="V652" s="150"/>
      <c r="W652" s="150" t="s">
        <v>1</v>
      </c>
      <c r="X652" s="150" t="s">
        <v>2505</v>
      </c>
      <c r="Y652" s="150"/>
      <c r="Z652" s="150"/>
      <c r="AA652" s="150"/>
      <c r="AB652" s="150"/>
      <c r="AC652" s="150"/>
      <c r="AD652" s="150"/>
      <c r="AE652" s="150"/>
      <c r="AF652" s="150"/>
      <c r="AG652" s="150"/>
      <c r="AH652" s="150"/>
      <c r="AI652" s="150"/>
      <c r="AJ652" s="150"/>
      <c r="AK652" s="150"/>
    </row>
    <row r="653" spans="1:37" s="26" customFormat="1" ht="76.5" customHeight="1">
      <c r="A653" s="111" t="s">
        <v>384</v>
      </c>
      <c r="B653" s="45" t="s">
        <v>899</v>
      </c>
      <c r="C653" s="45" t="s">
        <v>97</v>
      </c>
      <c r="D653" s="47" t="s">
        <v>97</v>
      </c>
      <c r="E653" s="137" t="s">
        <v>1640</v>
      </c>
      <c r="F653" s="52" t="s">
        <v>2542</v>
      </c>
      <c r="G653" s="52"/>
      <c r="H653" s="132" t="s">
        <v>900</v>
      </c>
      <c r="I653" s="37" t="s">
        <v>1875</v>
      </c>
      <c r="J653" s="37" t="s">
        <v>1895</v>
      </c>
      <c r="K653" s="37" t="s">
        <v>1873</v>
      </c>
      <c r="L653" s="37" t="s">
        <v>1880</v>
      </c>
      <c r="M653" s="37" t="s">
        <v>5</v>
      </c>
      <c r="N653" s="37"/>
      <c r="O653" s="36">
        <f>COUNTIF(Table487[[#This Row],[CMMI Comprehensive Primary Care Plus (CPC+)
Version Date: CY 2021]:[CMS Medicare Hospital Compare
Version Date: January 2021]],"*yes*")</f>
        <v>1</v>
      </c>
      <c r="P653" s="150"/>
      <c r="Q653" s="150"/>
      <c r="R653" s="150"/>
      <c r="S653" s="150"/>
      <c r="T653" s="150"/>
      <c r="U653" s="150"/>
      <c r="V653" s="150"/>
      <c r="W653" s="150"/>
      <c r="X653" s="150" t="s">
        <v>2505</v>
      </c>
      <c r="Y653" s="150"/>
      <c r="Z653" s="150"/>
      <c r="AA653" s="150"/>
      <c r="AB653" s="150"/>
      <c r="AC653" s="150"/>
      <c r="AD653" s="150"/>
      <c r="AE653" s="150"/>
      <c r="AF653" s="150"/>
      <c r="AG653" s="150"/>
      <c r="AH653" s="150"/>
      <c r="AI653" s="150"/>
      <c r="AJ653" s="150"/>
      <c r="AK653" s="150"/>
    </row>
    <row r="654" spans="1:37" s="26" customFormat="1" ht="76.5" customHeight="1">
      <c r="A654" s="179" t="s">
        <v>3028</v>
      </c>
      <c r="B654" s="45" t="s">
        <v>898</v>
      </c>
      <c r="C654" s="45" t="s">
        <v>97</v>
      </c>
      <c r="D654" s="45" t="s">
        <v>97</v>
      </c>
      <c r="E654" s="137" t="s">
        <v>1640</v>
      </c>
      <c r="F654" s="52"/>
      <c r="G654" s="52"/>
      <c r="H654" s="132" t="s">
        <v>1243</v>
      </c>
      <c r="I654" s="37" t="s">
        <v>1875</v>
      </c>
      <c r="J654" s="37" t="s">
        <v>1895</v>
      </c>
      <c r="K654" s="37" t="s">
        <v>1873</v>
      </c>
      <c r="L654" s="37" t="s">
        <v>1880</v>
      </c>
      <c r="M654" s="37" t="s">
        <v>5</v>
      </c>
      <c r="N654" s="37"/>
      <c r="O654" s="160">
        <f>COUNTIF(Table487[[#This Row],[CMMI Comprehensive Primary Care Plus (CPC+)
Version Date: CY 2021]:[CMS Medicare Hospital Compare
Version Date: January 2021]],"*yes*")</f>
        <v>0</v>
      </c>
      <c r="P654" s="150"/>
      <c r="Q654" s="150"/>
      <c r="R654" s="150"/>
      <c r="S654" s="150"/>
      <c r="T654" s="150"/>
      <c r="U654" s="150"/>
      <c r="V654" s="150"/>
      <c r="W654" s="150"/>
      <c r="X654" s="150"/>
      <c r="Y654" s="150"/>
      <c r="Z654" s="150"/>
      <c r="AA654" s="150"/>
      <c r="AB654" s="150"/>
      <c r="AC654" s="150"/>
      <c r="AD654" s="150"/>
      <c r="AE654" s="150"/>
      <c r="AF654" s="150"/>
      <c r="AG654" s="150"/>
      <c r="AH654" s="150"/>
      <c r="AI654" s="150"/>
      <c r="AJ654" s="150"/>
      <c r="AK654" s="150"/>
    </row>
    <row r="655" spans="1:37" s="26" customFormat="1" ht="76.5" customHeight="1">
      <c r="A655" s="46" t="s">
        <v>3030</v>
      </c>
      <c r="B655" s="45" t="s">
        <v>901</v>
      </c>
      <c r="C655" s="45" t="s">
        <v>97</v>
      </c>
      <c r="D655" s="47" t="s">
        <v>97</v>
      </c>
      <c r="E655" s="137" t="s">
        <v>1640</v>
      </c>
      <c r="F655" s="52"/>
      <c r="G655" s="52"/>
      <c r="H655" s="132" t="s">
        <v>1244</v>
      </c>
      <c r="I655" s="37" t="s">
        <v>1875</v>
      </c>
      <c r="J655" s="37" t="s">
        <v>1895</v>
      </c>
      <c r="K655" s="37" t="s">
        <v>1873</v>
      </c>
      <c r="L655" s="37" t="s">
        <v>1880</v>
      </c>
      <c r="M655" s="37" t="s">
        <v>1746</v>
      </c>
      <c r="N655" s="37"/>
      <c r="O655" s="160">
        <f>COUNTIF(Table487[[#This Row],[CMMI Comprehensive Primary Care Plus (CPC+)
Version Date: CY 2021]:[CMS Medicare Hospital Compare
Version Date: January 2021]],"*yes*")</f>
        <v>0</v>
      </c>
      <c r="P655" s="150"/>
      <c r="Q655" s="150"/>
      <c r="R655" s="150"/>
      <c r="S655" s="150"/>
      <c r="T655" s="150"/>
      <c r="U655" s="150"/>
      <c r="V655" s="150"/>
      <c r="W655" s="150"/>
      <c r="X655" s="150"/>
      <c r="Y655" s="150"/>
      <c r="Z655" s="150"/>
      <c r="AA655" s="150"/>
      <c r="AB655" s="150"/>
      <c r="AC655" s="150"/>
      <c r="AD655" s="150"/>
      <c r="AE655" s="37"/>
      <c r="AF655" s="150"/>
      <c r="AG655" s="150"/>
      <c r="AH655" s="150"/>
      <c r="AI655" s="150"/>
      <c r="AJ655" s="150"/>
      <c r="AK655" s="150"/>
    </row>
    <row r="656" spans="1:37" s="26" customFormat="1" ht="76.5" customHeight="1">
      <c r="A656" s="46" t="s">
        <v>3033</v>
      </c>
      <c r="B656" s="45" t="s">
        <v>3600</v>
      </c>
      <c r="C656" s="45" t="s">
        <v>97</v>
      </c>
      <c r="D656" s="46" t="s">
        <v>97</v>
      </c>
      <c r="E656" s="137" t="s">
        <v>3601</v>
      </c>
      <c r="F656" s="52"/>
      <c r="G656" s="52"/>
      <c r="H656" s="132" t="s">
        <v>3602</v>
      </c>
      <c r="I656" s="37" t="s">
        <v>2212</v>
      </c>
      <c r="J656" s="37" t="s">
        <v>1876</v>
      </c>
      <c r="K656" s="37" t="s">
        <v>1873</v>
      </c>
      <c r="L656" s="37" t="s">
        <v>1880</v>
      </c>
      <c r="M656" s="37" t="s">
        <v>5</v>
      </c>
      <c r="N656" s="37"/>
      <c r="O656" s="160">
        <f>COUNTIF(Table487[[#This Row],[CMMI Comprehensive Primary Care Plus (CPC+)
Version Date: CY 2021]:[CMS Medicare Hospital Compare
Version Date: January 2021]],"*yes*")</f>
        <v>0</v>
      </c>
      <c r="P656" s="150"/>
      <c r="Q656" s="150"/>
      <c r="R656" s="150"/>
      <c r="S656" s="150"/>
      <c r="T656" s="37"/>
      <c r="U656" s="150"/>
      <c r="V656" s="150"/>
      <c r="W656" s="150"/>
      <c r="X656" s="150"/>
      <c r="Y656" s="150"/>
      <c r="Z656" s="150"/>
      <c r="AA656" s="150"/>
      <c r="AB656" s="37"/>
      <c r="AC656" s="150"/>
      <c r="AD656" s="150"/>
      <c r="AE656" s="37"/>
      <c r="AF656" s="150"/>
      <c r="AG656" s="150"/>
      <c r="AH656" s="37"/>
      <c r="AI656" s="150"/>
      <c r="AJ656" s="150"/>
      <c r="AK656" s="150"/>
    </row>
    <row r="657" spans="1:37" s="26" customFormat="1" ht="76.5" customHeight="1">
      <c r="A657" s="46" t="s">
        <v>3037</v>
      </c>
      <c r="B657" s="45" t="s">
        <v>2006</v>
      </c>
      <c r="C657" s="45" t="s">
        <v>97</v>
      </c>
      <c r="D657" s="46" t="s">
        <v>97</v>
      </c>
      <c r="E657" s="137" t="s">
        <v>97</v>
      </c>
      <c r="F657" s="52"/>
      <c r="G657" s="52"/>
      <c r="H657" s="132" t="s">
        <v>2006</v>
      </c>
      <c r="I657" s="37" t="s">
        <v>1889</v>
      </c>
      <c r="J657" s="37" t="s">
        <v>97</v>
      </c>
      <c r="K657" s="37" t="s">
        <v>1879</v>
      </c>
      <c r="L657" s="37" t="s">
        <v>1916</v>
      </c>
      <c r="M657" s="37" t="s">
        <v>5</v>
      </c>
      <c r="N657" s="37"/>
      <c r="O657" s="160">
        <f>COUNTIF(Table487[[#This Row],[CMMI Comprehensive Primary Care Plus (CPC+)
Version Date: CY 2021]:[CMS Medicare Hospital Compare
Version Date: January 2021]],"*yes*")</f>
        <v>0</v>
      </c>
      <c r="P657" s="150"/>
      <c r="Q657" s="150"/>
      <c r="R657" s="150"/>
      <c r="S657" s="150"/>
      <c r="T657" s="37"/>
      <c r="U657" s="150"/>
      <c r="V657" s="150"/>
      <c r="W657" s="150"/>
      <c r="X657" s="150"/>
      <c r="Y657" s="150"/>
      <c r="Z657" s="150"/>
      <c r="AA657" s="150"/>
      <c r="AB657" s="37"/>
      <c r="AC657" s="150"/>
      <c r="AD657" s="150"/>
      <c r="AE657" s="37"/>
      <c r="AF657" s="150"/>
      <c r="AG657" s="150"/>
      <c r="AH657" s="37"/>
      <c r="AI657" s="150"/>
      <c r="AJ657" s="150"/>
      <c r="AK657" s="150"/>
    </row>
    <row r="658" spans="1:37" s="26" customFormat="1" ht="76.5" customHeight="1">
      <c r="A658" s="46" t="s">
        <v>3040</v>
      </c>
      <c r="B658" s="45" t="s">
        <v>3603</v>
      </c>
      <c r="C658" s="45" t="s">
        <v>97</v>
      </c>
      <c r="D658" s="47" t="s">
        <v>97</v>
      </c>
      <c r="E658" s="137" t="s">
        <v>1960</v>
      </c>
      <c r="F658" s="48"/>
      <c r="G658" s="48"/>
      <c r="H658" s="132" t="s">
        <v>3604</v>
      </c>
      <c r="I658" s="37" t="s">
        <v>1889</v>
      </c>
      <c r="J658" s="37" t="s">
        <v>97</v>
      </c>
      <c r="K658" s="37" t="s">
        <v>1873</v>
      </c>
      <c r="L658" s="37" t="s">
        <v>1880</v>
      </c>
      <c r="M658" s="37" t="s">
        <v>5</v>
      </c>
      <c r="N658" s="37"/>
      <c r="O658" s="172">
        <f>COUNTIF(Table487[[#This Row],[CMMI Comprehensive Primary Care Plus (CPC+)
Version Date: CY 2021]:[CMS Medicare Hospital Compare
Version Date: January 2021]],"*yes*")</f>
        <v>0</v>
      </c>
      <c r="P658" s="150"/>
      <c r="Q658" s="150"/>
      <c r="R658" s="150"/>
      <c r="S658" s="150"/>
      <c r="T658" s="37"/>
      <c r="U658" s="150"/>
      <c r="V658" s="150"/>
      <c r="W658" s="150"/>
      <c r="X658" s="150"/>
      <c r="Y658" s="150"/>
      <c r="Z658" s="150"/>
      <c r="AA658" s="150"/>
      <c r="AB658" s="37"/>
      <c r="AC658" s="150"/>
      <c r="AD658" s="150"/>
      <c r="AE658" s="37"/>
      <c r="AF658" s="150"/>
      <c r="AG658" s="150"/>
      <c r="AH658" s="37"/>
      <c r="AI658" s="150"/>
      <c r="AJ658" s="150"/>
      <c r="AK658" s="150"/>
    </row>
    <row r="659" spans="1:37" s="159" customFormat="1" ht="76.5" customHeight="1">
      <c r="A659" s="46" t="s">
        <v>3044</v>
      </c>
      <c r="B659" s="45" t="s">
        <v>1915</v>
      </c>
      <c r="C659" s="45" t="s">
        <v>97</v>
      </c>
      <c r="D659" s="45" t="s">
        <v>97</v>
      </c>
      <c r="E659" s="137" t="s">
        <v>97</v>
      </c>
      <c r="F659" s="52"/>
      <c r="G659" s="52"/>
      <c r="H659" s="132" t="s">
        <v>1915</v>
      </c>
      <c r="I659" s="37" t="s">
        <v>1889</v>
      </c>
      <c r="J659" s="37" t="s">
        <v>97</v>
      </c>
      <c r="K659" s="37" t="s">
        <v>1900</v>
      </c>
      <c r="L659" s="37" t="s">
        <v>1916</v>
      </c>
      <c r="M659" s="37" t="s">
        <v>5</v>
      </c>
      <c r="N659" s="37"/>
      <c r="O659" s="36">
        <f>COUNTIF(Table487[[#This Row],[CMMI Comprehensive Primary Care Plus (CPC+)
Version Date: CY 2021]:[CMS Medicare Hospital Compare
Version Date: January 2021]],"*yes*")</f>
        <v>0</v>
      </c>
      <c r="P659" s="150"/>
      <c r="Q659" s="150"/>
      <c r="R659" s="150"/>
      <c r="S659" s="150"/>
      <c r="T659" s="150"/>
      <c r="U659" s="150"/>
      <c r="V659" s="150"/>
      <c r="W659" s="150"/>
      <c r="X659" s="150"/>
      <c r="Y659" s="150"/>
      <c r="Z659" s="150"/>
      <c r="AA659" s="150"/>
      <c r="AB659" s="150"/>
      <c r="AC659" s="150"/>
      <c r="AD659" s="150"/>
      <c r="AE659" s="150"/>
      <c r="AF659" s="150"/>
      <c r="AG659" s="150"/>
      <c r="AH659" s="150"/>
      <c r="AI659" s="150"/>
      <c r="AJ659" s="150"/>
      <c r="AK659" s="150"/>
    </row>
    <row r="660" spans="1:37" s="26" customFormat="1" ht="76.5" customHeight="1">
      <c r="A660" s="46" t="s">
        <v>3047</v>
      </c>
      <c r="B660" s="45" t="s">
        <v>3605</v>
      </c>
      <c r="C660" s="45" t="s">
        <v>97</v>
      </c>
      <c r="D660" s="45" t="s">
        <v>97</v>
      </c>
      <c r="E660" s="137" t="s">
        <v>1639</v>
      </c>
      <c r="F660" s="52"/>
      <c r="G660" s="132"/>
      <c r="H660" s="37" t="s">
        <v>3606</v>
      </c>
      <c r="I660" s="37" t="s">
        <v>1889</v>
      </c>
      <c r="J660" s="37" t="s">
        <v>97</v>
      </c>
      <c r="K660" s="37" t="s">
        <v>1900</v>
      </c>
      <c r="L660" s="37" t="s">
        <v>1916</v>
      </c>
      <c r="M660" s="37" t="s">
        <v>5</v>
      </c>
      <c r="N660" s="37"/>
      <c r="O660" s="160">
        <f>COUNTIF(Table487[[#This Row],[CMMI Comprehensive Primary Care Plus (CPC+)
Version Date: CY 2021]:[CMS Medicare Hospital Compare
Version Date: January 2021]],"*yes*")</f>
        <v>1</v>
      </c>
      <c r="P660" s="150"/>
      <c r="Q660" s="150"/>
      <c r="R660" s="150"/>
      <c r="S660" s="150"/>
      <c r="T660" s="150" t="s">
        <v>1</v>
      </c>
      <c r="U660" s="150"/>
      <c r="V660" s="150"/>
      <c r="W660" s="150"/>
      <c r="X660" s="150"/>
      <c r="Y660" s="150"/>
      <c r="Z660" s="150"/>
      <c r="AA660" s="150"/>
      <c r="AB660" s="150"/>
      <c r="AC660" s="150"/>
      <c r="AD660" s="150"/>
      <c r="AE660" s="150"/>
      <c r="AF660" s="150"/>
      <c r="AG660" s="150"/>
      <c r="AH660" s="150"/>
      <c r="AI660" s="150"/>
      <c r="AJ660" s="150"/>
      <c r="AK660" s="150"/>
    </row>
    <row r="661" spans="1:37" s="26" customFormat="1" ht="76.5" customHeight="1">
      <c r="A661" s="46" t="s">
        <v>3051</v>
      </c>
      <c r="B661" s="45" t="s">
        <v>2682</v>
      </c>
      <c r="C661" s="45" t="s">
        <v>97</v>
      </c>
      <c r="D661" s="45" t="s">
        <v>97</v>
      </c>
      <c r="E661" s="137" t="s">
        <v>1960</v>
      </c>
      <c r="F661" s="52"/>
      <c r="G661" s="132"/>
      <c r="H661" s="37" t="s">
        <v>1597</v>
      </c>
      <c r="I661" s="37" t="s">
        <v>1906</v>
      </c>
      <c r="J661" s="37" t="s">
        <v>97</v>
      </c>
      <c r="K661" s="37" t="s">
        <v>1900</v>
      </c>
      <c r="L661" s="37" t="s">
        <v>1880</v>
      </c>
      <c r="M661" s="37" t="s">
        <v>5</v>
      </c>
      <c r="N661" s="37"/>
      <c r="O661" s="172">
        <f>COUNTIF(Table487[[#This Row],[CMMI Comprehensive Primary Care Plus (CPC+)
Version Date: CY 2021]:[CMS Medicare Hospital Compare
Version Date: January 2021]],"*yes*")</f>
        <v>0</v>
      </c>
      <c r="P661" s="150"/>
      <c r="Q661" s="150"/>
      <c r="R661" s="150"/>
      <c r="S661" s="150"/>
      <c r="T661" s="150"/>
      <c r="U661" s="150"/>
      <c r="V661" s="150"/>
      <c r="W661" s="150"/>
      <c r="X661" s="150"/>
      <c r="Y661" s="150"/>
      <c r="Z661" s="150"/>
      <c r="AA661" s="150"/>
      <c r="AB661" s="150"/>
      <c r="AC661" s="150"/>
      <c r="AD661" s="150" t="s">
        <v>1</v>
      </c>
      <c r="AE661" s="150"/>
      <c r="AF661" s="150"/>
      <c r="AG661" s="150"/>
      <c r="AH661" s="150"/>
      <c r="AI661" s="150"/>
      <c r="AJ661" s="150"/>
      <c r="AK661" s="150"/>
    </row>
    <row r="662" spans="1:37" s="26" customFormat="1" ht="76.5" customHeight="1">
      <c r="A662" s="46" t="s">
        <v>3054</v>
      </c>
      <c r="B662" s="45" t="s">
        <v>3607</v>
      </c>
      <c r="C662" s="45" t="s">
        <v>97</v>
      </c>
      <c r="D662" s="45" t="s">
        <v>97</v>
      </c>
      <c r="E662" s="137" t="s">
        <v>3608</v>
      </c>
      <c r="F662" s="52" t="s">
        <v>3609</v>
      </c>
      <c r="G662" s="132" t="s">
        <v>3610</v>
      </c>
      <c r="H662" s="37" t="s">
        <v>3611</v>
      </c>
      <c r="I662" s="37" t="s">
        <v>1875</v>
      </c>
      <c r="J662" s="37" t="s">
        <v>1919</v>
      </c>
      <c r="K662" s="37" t="s">
        <v>1879</v>
      </c>
      <c r="L662" s="37" t="s">
        <v>1880</v>
      </c>
      <c r="M662" s="37" t="s">
        <v>3288</v>
      </c>
      <c r="N662" s="37"/>
      <c r="O662" s="36">
        <f>COUNTIF(Table487[[#This Row],[CMMI Comprehensive Primary Care Plus (CPC+)
Version Date: CY 2021]:[CMS Medicare Hospital Compare
Version Date: January 2021]],"*yes*")</f>
        <v>2</v>
      </c>
      <c r="P662" s="150"/>
      <c r="Q662" s="150"/>
      <c r="R662" s="150"/>
      <c r="S662" s="150" t="s">
        <v>1</v>
      </c>
      <c r="T662" s="150"/>
      <c r="U662" s="150"/>
      <c r="V662" s="150"/>
      <c r="W662" s="150" t="s">
        <v>1</v>
      </c>
      <c r="X662" s="150"/>
      <c r="Y662" s="150"/>
      <c r="Z662" s="150"/>
      <c r="AA662" s="150"/>
      <c r="AB662" s="150"/>
      <c r="AC662" s="150"/>
      <c r="AD662" s="150"/>
      <c r="AE662" s="150"/>
      <c r="AF662" s="150"/>
      <c r="AG662" s="150"/>
      <c r="AH662" s="150"/>
      <c r="AI662" s="150"/>
      <c r="AJ662" s="150"/>
      <c r="AK662" s="37" t="s">
        <v>1</v>
      </c>
    </row>
    <row r="663" spans="1:37" s="26" customFormat="1" ht="76.5" customHeight="1">
      <c r="A663" s="111" t="s">
        <v>3612</v>
      </c>
      <c r="B663" s="45" t="s">
        <v>3613</v>
      </c>
      <c r="C663" s="45" t="s">
        <v>97</v>
      </c>
      <c r="D663" s="45" t="s">
        <v>97</v>
      </c>
      <c r="E663" s="137" t="s">
        <v>1935</v>
      </c>
      <c r="F663" s="48"/>
      <c r="G663" s="48"/>
      <c r="H663" s="132" t="s">
        <v>3614</v>
      </c>
      <c r="I663" s="37" t="s">
        <v>2212</v>
      </c>
      <c r="J663" s="37" t="s">
        <v>1891</v>
      </c>
      <c r="K663" s="37" t="s">
        <v>1873</v>
      </c>
      <c r="L663" s="37" t="s">
        <v>1880</v>
      </c>
      <c r="M663" s="37" t="s">
        <v>5</v>
      </c>
      <c r="N663" s="37"/>
      <c r="O663" s="36">
        <f>COUNTIF(Table487[[#This Row],[CMMI Comprehensive Primary Care Plus (CPC+)
Version Date: CY 2021]:[CMS Medicare Hospital Compare
Version Date: January 2021]],"*yes*")</f>
        <v>1</v>
      </c>
      <c r="P663" s="150"/>
      <c r="Q663" s="150"/>
      <c r="R663" s="150"/>
      <c r="S663" s="150"/>
      <c r="T663" s="37"/>
      <c r="U663" s="150"/>
      <c r="V663" s="150"/>
      <c r="W663" s="150"/>
      <c r="X663" s="150"/>
      <c r="Y663" s="150"/>
      <c r="Z663" s="150" t="s">
        <v>1</v>
      </c>
      <c r="AA663" s="150"/>
      <c r="AB663" s="37"/>
      <c r="AC663" s="150"/>
      <c r="AD663" s="150"/>
      <c r="AE663" s="37"/>
      <c r="AF663" s="150"/>
      <c r="AG663" s="150"/>
      <c r="AH663" s="37"/>
      <c r="AI663" s="150"/>
      <c r="AJ663" s="150"/>
      <c r="AK663" s="37" t="s">
        <v>1</v>
      </c>
    </row>
    <row r="664" spans="1:37" s="26" customFormat="1" ht="76.5" customHeight="1">
      <c r="A664" s="111" t="s">
        <v>323</v>
      </c>
      <c r="B664" s="45" t="s">
        <v>2811</v>
      </c>
      <c r="C664" s="45" t="s">
        <v>97</v>
      </c>
      <c r="D664" s="45" t="s">
        <v>97</v>
      </c>
      <c r="E664" s="137" t="s">
        <v>2812</v>
      </c>
      <c r="F664" s="52" t="s">
        <v>2813</v>
      </c>
      <c r="G664" s="52"/>
      <c r="H664" s="132" t="s">
        <v>2814</v>
      </c>
      <c r="I664" s="37" t="s">
        <v>1875</v>
      </c>
      <c r="J664" s="37" t="s">
        <v>1878</v>
      </c>
      <c r="K664" s="37" t="s">
        <v>1879</v>
      </c>
      <c r="L664" s="37" t="s">
        <v>1880</v>
      </c>
      <c r="M664" s="37" t="s">
        <v>314</v>
      </c>
      <c r="N664" s="37"/>
      <c r="O664" s="36">
        <f>COUNTIF(Table487[[#This Row],[CMMI Comprehensive Primary Care Plus (CPC+)
Version Date: CY 2021]:[CMS Medicare Hospital Compare
Version Date: January 2021]],"*yes*")</f>
        <v>1</v>
      </c>
      <c r="P664" s="150"/>
      <c r="Q664" s="150"/>
      <c r="R664" s="150"/>
      <c r="S664" s="150"/>
      <c r="T664" s="150"/>
      <c r="U664" s="150"/>
      <c r="V664" s="150"/>
      <c r="W664" s="150" t="s">
        <v>1</v>
      </c>
      <c r="X664" s="150"/>
      <c r="Y664" s="150"/>
      <c r="Z664" s="150"/>
      <c r="AA664" s="150"/>
      <c r="AB664" s="150"/>
      <c r="AC664" s="150"/>
      <c r="AD664" s="150"/>
      <c r="AE664" s="150"/>
      <c r="AF664" s="150"/>
      <c r="AG664" s="150"/>
      <c r="AH664" s="150"/>
      <c r="AI664" s="150"/>
      <c r="AJ664" s="150"/>
      <c r="AK664" s="37" t="s">
        <v>1</v>
      </c>
    </row>
    <row r="665" spans="1:37" s="26" customFormat="1" ht="76.5" customHeight="1">
      <c r="A665" s="111" t="s">
        <v>385</v>
      </c>
      <c r="B665" s="45" t="s">
        <v>3188</v>
      </c>
      <c r="C665" s="45" t="s">
        <v>97</v>
      </c>
      <c r="D665" s="47" t="s">
        <v>97</v>
      </c>
      <c r="E665" s="137" t="s">
        <v>1960</v>
      </c>
      <c r="F665" s="52"/>
      <c r="G665" s="52"/>
      <c r="H665" s="132" t="s">
        <v>3194</v>
      </c>
      <c r="I665" s="37" t="s">
        <v>1875</v>
      </c>
      <c r="J665" s="37" t="s">
        <v>1887</v>
      </c>
      <c r="K665" s="37" t="s">
        <v>1873</v>
      </c>
      <c r="L665" s="37" t="s">
        <v>2252</v>
      </c>
      <c r="M665" s="37" t="s">
        <v>1746</v>
      </c>
      <c r="N665" s="37"/>
      <c r="O665" s="36">
        <f>COUNTIF(Table487[[#This Row],[CMMI Comprehensive Primary Care Plus (CPC+)
Version Date: CY 2021]:[CMS Medicare Hospital Compare
Version Date: January 2021]],"*yes*")</f>
        <v>1</v>
      </c>
      <c r="P665" s="150"/>
      <c r="Q665" s="150"/>
      <c r="R665" s="150"/>
      <c r="S665" s="150"/>
      <c r="T665" s="150"/>
      <c r="U665" s="150" t="s">
        <v>2194</v>
      </c>
      <c r="V665" s="150"/>
      <c r="W665" s="150"/>
      <c r="X665" s="150"/>
      <c r="Y665" s="150"/>
      <c r="Z665" s="150"/>
      <c r="AA665" s="150"/>
      <c r="AB665" s="150"/>
      <c r="AC665" s="150"/>
      <c r="AD665" s="150"/>
      <c r="AE665" s="150"/>
      <c r="AF665" s="150"/>
      <c r="AG665" s="150" t="s">
        <v>1827</v>
      </c>
      <c r="AH665" s="150" t="s">
        <v>1</v>
      </c>
      <c r="AI665" s="150"/>
      <c r="AJ665" s="150"/>
      <c r="AK665" s="150" t="s">
        <v>1</v>
      </c>
    </row>
    <row r="666" spans="1:37" s="26" customFormat="1" ht="76.5" customHeight="1">
      <c r="A666" s="111" t="s">
        <v>3615</v>
      </c>
      <c r="B666" s="45" t="s">
        <v>1702</v>
      </c>
      <c r="C666" s="45" t="s">
        <v>97</v>
      </c>
      <c r="D666" s="45" t="s">
        <v>97</v>
      </c>
      <c r="E666" s="137" t="s">
        <v>1788</v>
      </c>
      <c r="F666" s="48"/>
      <c r="G666" s="48"/>
      <c r="H666" s="132" t="s">
        <v>1783</v>
      </c>
      <c r="I666" s="37" t="s">
        <v>1906</v>
      </c>
      <c r="J666" s="37" t="s">
        <v>1876</v>
      </c>
      <c r="K666" s="37" t="s">
        <v>1873</v>
      </c>
      <c r="L666" s="37" t="s">
        <v>1916</v>
      </c>
      <c r="M666" s="37" t="s">
        <v>5</v>
      </c>
      <c r="N666" s="37"/>
      <c r="O666" s="36">
        <f>COUNTIF(Table487[[#This Row],[CMMI Comprehensive Primary Care Plus (CPC+)
Version Date: CY 2021]:[CMS Medicare Hospital Compare
Version Date: January 2021]],"*yes*")</f>
        <v>0</v>
      </c>
      <c r="P666" s="150"/>
      <c r="Q666" s="150"/>
      <c r="R666" s="150"/>
      <c r="S666" s="150"/>
      <c r="T666" s="37"/>
      <c r="U666" s="150"/>
      <c r="V666" s="150"/>
      <c r="W666" s="150"/>
      <c r="X666" s="150"/>
      <c r="Y666" s="150"/>
      <c r="Z666" s="150"/>
      <c r="AA666" s="150"/>
      <c r="AB666" s="37"/>
      <c r="AC666" s="150"/>
      <c r="AD666" s="150"/>
      <c r="AE666" s="37"/>
      <c r="AF666" s="150"/>
      <c r="AG666" s="150"/>
      <c r="AH666" s="37" t="s">
        <v>1703</v>
      </c>
      <c r="AI666" s="174"/>
      <c r="AJ666" s="174"/>
      <c r="AK666" s="150" t="s">
        <v>1</v>
      </c>
    </row>
    <row r="667" spans="1:37" s="26" customFormat="1" ht="76.5" customHeight="1">
      <c r="A667" s="111" t="s">
        <v>3616</v>
      </c>
      <c r="B667" s="45" t="s">
        <v>3617</v>
      </c>
      <c r="C667" s="45" t="s">
        <v>97</v>
      </c>
      <c r="D667" s="47" t="s">
        <v>97</v>
      </c>
      <c r="E667" s="137" t="s">
        <v>574</v>
      </c>
      <c r="F667" s="48"/>
      <c r="G667" s="48"/>
      <c r="H667" s="132" t="s">
        <v>3618</v>
      </c>
      <c r="I667" s="37" t="s">
        <v>1906</v>
      </c>
      <c r="J667" s="37" t="s">
        <v>1886</v>
      </c>
      <c r="K667" s="37" t="s">
        <v>1873</v>
      </c>
      <c r="L667" s="37" t="s">
        <v>1880</v>
      </c>
      <c r="M667" s="37" t="s">
        <v>314</v>
      </c>
      <c r="N667" s="37"/>
      <c r="O667" s="36">
        <f>COUNTIF(Table487[[#This Row],[CMMI Comprehensive Primary Care Plus (CPC+)
Version Date: CY 2021]:[CMS Medicare Hospital Compare
Version Date: January 2021]],"*yes*")</f>
        <v>0</v>
      </c>
      <c r="P667" s="150"/>
      <c r="Q667" s="150"/>
      <c r="R667" s="150"/>
      <c r="S667" s="150"/>
      <c r="T667" s="150"/>
      <c r="U667" s="150"/>
      <c r="V667" s="150"/>
      <c r="W667" s="150"/>
      <c r="X667" s="150"/>
      <c r="Y667" s="150"/>
      <c r="Z667" s="150"/>
      <c r="AA667" s="150"/>
      <c r="AB667" s="150"/>
      <c r="AC667" s="150"/>
      <c r="AD667" s="150"/>
      <c r="AE667" s="150"/>
      <c r="AF667" s="150"/>
      <c r="AG667" s="150"/>
      <c r="AH667" s="150"/>
      <c r="AI667" s="174"/>
      <c r="AJ667" s="174"/>
      <c r="AK667" s="150" t="s">
        <v>1</v>
      </c>
    </row>
    <row r="668" spans="1:37" s="26" customFormat="1" ht="76.5" customHeight="1">
      <c r="A668" s="179" t="s">
        <v>3619</v>
      </c>
      <c r="B668" s="45" t="s">
        <v>312</v>
      </c>
      <c r="C668" s="45" t="s">
        <v>97</v>
      </c>
      <c r="D668" s="45" t="s">
        <v>97</v>
      </c>
      <c r="E668" s="137" t="s">
        <v>1960</v>
      </c>
      <c r="F668" s="52"/>
      <c r="G668" s="182"/>
      <c r="H668" s="132" t="s">
        <v>1476</v>
      </c>
      <c r="I668" s="37" t="s">
        <v>2297</v>
      </c>
      <c r="J668" s="37" t="s">
        <v>97</v>
      </c>
      <c r="K668" s="37" t="s">
        <v>1873</v>
      </c>
      <c r="L668" s="37" t="s">
        <v>1874</v>
      </c>
      <c r="M668" s="37" t="s">
        <v>1746</v>
      </c>
      <c r="N668" s="37"/>
      <c r="O668" s="36">
        <f>COUNTIF(Table487[[#This Row],[CMMI Comprehensive Primary Care Plus (CPC+)
Version Date: CY 2021]:[CMS Medicare Hospital Compare
Version Date: January 2021]],"*yes*")</f>
        <v>0</v>
      </c>
      <c r="P668" s="150"/>
      <c r="Q668" s="150"/>
      <c r="R668" s="150"/>
      <c r="S668" s="150"/>
      <c r="T668" s="150"/>
      <c r="U668" s="150"/>
      <c r="V668" s="150"/>
      <c r="W668" s="150"/>
      <c r="X668" s="150"/>
      <c r="Y668" s="150"/>
      <c r="Z668" s="150"/>
      <c r="AA668" s="150"/>
      <c r="AB668" s="150"/>
      <c r="AC668" s="150"/>
      <c r="AD668" s="150"/>
      <c r="AE668" s="150"/>
      <c r="AF668" s="150"/>
      <c r="AG668" s="150" t="s">
        <v>1827</v>
      </c>
      <c r="AH668" s="150"/>
      <c r="AI668" s="174"/>
      <c r="AJ668" s="174"/>
      <c r="AK668" s="150" t="s">
        <v>1</v>
      </c>
    </row>
    <row r="669" spans="1:37" s="26" customFormat="1" ht="76.5" customHeight="1">
      <c r="A669" s="111" t="s">
        <v>3620</v>
      </c>
      <c r="B669" s="45" t="s">
        <v>2394</v>
      </c>
      <c r="C669" s="45" t="s">
        <v>97</v>
      </c>
      <c r="D669" s="45" t="s">
        <v>97</v>
      </c>
      <c r="E669" s="137" t="s">
        <v>1639</v>
      </c>
      <c r="F669" s="48"/>
      <c r="G669" s="48"/>
      <c r="H669" s="132" t="s">
        <v>1757</v>
      </c>
      <c r="I669" s="37" t="s">
        <v>1889</v>
      </c>
      <c r="J669" s="37" t="s">
        <v>1893</v>
      </c>
      <c r="K669" s="37" t="s">
        <v>1879</v>
      </c>
      <c r="L669" s="37" t="s">
        <v>1916</v>
      </c>
      <c r="M669" s="37" t="s">
        <v>314</v>
      </c>
      <c r="N669" s="37"/>
      <c r="O669" s="36">
        <f>COUNTIF(Table487[[#This Row],[CMMI Comprehensive Primary Care Plus (CPC+)
Version Date: CY 2021]:[CMS Medicare Hospital Compare
Version Date: January 2021]],"*yes*")</f>
        <v>2</v>
      </c>
      <c r="P669" s="150"/>
      <c r="Q669" s="150"/>
      <c r="R669" s="150"/>
      <c r="S669" s="150"/>
      <c r="T669" s="37"/>
      <c r="U669" s="150"/>
      <c r="V669" s="150"/>
      <c r="W669" s="150"/>
      <c r="X669" s="150"/>
      <c r="Y669" s="150" t="s">
        <v>3986</v>
      </c>
      <c r="Z669" s="150" t="s">
        <v>1</v>
      </c>
      <c r="AA669" s="150"/>
      <c r="AB669" s="37"/>
      <c r="AC669" s="150"/>
      <c r="AD669" s="150"/>
      <c r="AE669" s="37"/>
      <c r="AF669" s="150"/>
      <c r="AG669" s="150"/>
      <c r="AH669" s="37"/>
      <c r="AI669" s="150"/>
      <c r="AJ669" s="150"/>
      <c r="AK669" s="150"/>
    </row>
    <row r="670" spans="1:37" s="26" customFormat="1" ht="76.5" customHeight="1">
      <c r="A670" s="111" t="s">
        <v>3621</v>
      </c>
      <c r="B670" s="45" t="s">
        <v>3622</v>
      </c>
      <c r="C670" s="45" t="s">
        <v>97</v>
      </c>
      <c r="D670" s="45" t="s">
        <v>97</v>
      </c>
      <c r="E670" s="137" t="s">
        <v>1675</v>
      </c>
      <c r="F670" s="48" t="s">
        <v>2888</v>
      </c>
      <c r="G670" s="48"/>
      <c r="H670" s="157" t="s">
        <v>3623</v>
      </c>
      <c r="I670" s="37" t="s">
        <v>2212</v>
      </c>
      <c r="J670" s="37" t="s">
        <v>1886</v>
      </c>
      <c r="K670" s="37" t="s">
        <v>1879</v>
      </c>
      <c r="L670" s="37" t="s">
        <v>1880</v>
      </c>
      <c r="M670" s="37" t="s">
        <v>3288</v>
      </c>
      <c r="N670" s="161"/>
      <c r="O670" s="36">
        <f>COUNTIF(Table487[[#This Row],[CMMI Comprehensive Primary Care Plus (CPC+)
Version Date: CY 2021]:[CMS Medicare Hospital Compare
Version Date: January 2021]],"*yes*")</f>
        <v>2</v>
      </c>
      <c r="P670" s="150"/>
      <c r="Q670" s="150"/>
      <c r="R670" s="150"/>
      <c r="S670" s="150"/>
      <c r="T670" s="37"/>
      <c r="U670" s="150"/>
      <c r="V670" s="150"/>
      <c r="W670" s="150" t="s">
        <v>1</v>
      </c>
      <c r="X670" s="150" t="s">
        <v>2370</v>
      </c>
      <c r="Y670" s="150"/>
      <c r="Z670" s="150"/>
      <c r="AA670" s="150"/>
      <c r="AB670" s="37"/>
      <c r="AC670" s="150"/>
      <c r="AD670" s="150"/>
      <c r="AE670" s="37"/>
      <c r="AF670" s="150"/>
      <c r="AG670" s="150"/>
      <c r="AH670" s="37"/>
      <c r="AI670" s="150"/>
      <c r="AJ670" s="150"/>
      <c r="AK670" s="150"/>
    </row>
    <row r="671" spans="1:37" s="26" customFormat="1" ht="76.5" customHeight="1">
      <c r="A671" s="111" t="s">
        <v>3624</v>
      </c>
      <c r="B671" s="45" t="s">
        <v>3625</v>
      </c>
      <c r="C671" s="45" t="s">
        <v>97</v>
      </c>
      <c r="D671" s="45" t="s">
        <v>97</v>
      </c>
      <c r="E671" s="137" t="s">
        <v>1675</v>
      </c>
      <c r="F671" s="48" t="s">
        <v>3626</v>
      </c>
      <c r="G671" s="48"/>
      <c r="H671" s="157" t="s">
        <v>3627</v>
      </c>
      <c r="I671" s="37" t="s">
        <v>2212</v>
      </c>
      <c r="J671" s="37" t="s">
        <v>1886</v>
      </c>
      <c r="K671" s="37" t="s">
        <v>1879</v>
      </c>
      <c r="L671" s="37" t="s">
        <v>1880</v>
      </c>
      <c r="M671" s="37" t="s">
        <v>3288</v>
      </c>
      <c r="N671" s="161"/>
      <c r="O671" s="36">
        <f>COUNTIF(Table487[[#This Row],[CMMI Comprehensive Primary Care Plus (CPC+)
Version Date: CY 2021]:[CMS Medicare Hospital Compare
Version Date: January 2021]],"*yes*")</f>
        <v>2</v>
      </c>
      <c r="P671" s="150"/>
      <c r="Q671" s="150"/>
      <c r="R671" s="150"/>
      <c r="S671" s="150"/>
      <c r="T671" s="37"/>
      <c r="U671" s="150"/>
      <c r="V671" s="150"/>
      <c r="W671" s="150" t="s">
        <v>1</v>
      </c>
      <c r="X671" s="150" t="s">
        <v>2370</v>
      </c>
      <c r="Y671" s="150"/>
      <c r="Z671" s="150"/>
      <c r="AA671" s="150"/>
      <c r="AB671" s="37"/>
      <c r="AC671" s="150"/>
      <c r="AD671" s="150"/>
      <c r="AE671" s="37"/>
      <c r="AF671" s="150"/>
      <c r="AG671" s="150"/>
      <c r="AH671" s="37"/>
      <c r="AI671" s="150"/>
      <c r="AJ671" s="150"/>
      <c r="AK671" s="150"/>
    </row>
    <row r="672" spans="1:37" s="26" customFormat="1" ht="76.5" customHeight="1">
      <c r="A672" s="111" t="s">
        <v>3628</v>
      </c>
      <c r="B672" s="45" t="s">
        <v>3629</v>
      </c>
      <c r="C672" s="45" t="s">
        <v>97</v>
      </c>
      <c r="D672" s="45" t="s">
        <v>97</v>
      </c>
      <c r="E672" s="137" t="s">
        <v>1959</v>
      </c>
      <c r="F672" s="48"/>
      <c r="G672" s="48"/>
      <c r="H672" s="132" t="s">
        <v>3630</v>
      </c>
      <c r="I672" s="37" t="s">
        <v>1889</v>
      </c>
      <c r="J672" s="37" t="s">
        <v>1901</v>
      </c>
      <c r="K672" s="37" t="s">
        <v>1879</v>
      </c>
      <c r="L672" s="37" t="s">
        <v>2252</v>
      </c>
      <c r="M672" s="37" t="s">
        <v>314</v>
      </c>
      <c r="N672" s="161"/>
      <c r="O672" s="36">
        <f>COUNTIF(Table487[[#This Row],[CMMI Comprehensive Primary Care Plus (CPC+)
Version Date: CY 2021]:[CMS Medicare Hospital Compare
Version Date: January 2021]],"*yes*")</f>
        <v>1</v>
      </c>
      <c r="P672" s="150"/>
      <c r="Q672" s="150" t="s">
        <v>3926</v>
      </c>
      <c r="R672" s="150"/>
      <c r="S672" s="150"/>
      <c r="T672" s="37"/>
      <c r="U672" s="150"/>
      <c r="V672" s="150"/>
      <c r="W672" s="150"/>
      <c r="X672" s="150"/>
      <c r="Y672" s="150"/>
      <c r="Z672" s="150"/>
      <c r="AA672" s="150"/>
      <c r="AB672" s="37"/>
      <c r="AC672" s="150"/>
      <c r="AD672" s="150"/>
      <c r="AE672" s="37"/>
      <c r="AF672" s="150"/>
      <c r="AG672" s="150"/>
      <c r="AH672" s="37"/>
      <c r="AI672" s="150"/>
      <c r="AJ672" s="150"/>
      <c r="AK672" s="150"/>
    </row>
    <row r="673" spans="1:37" s="26" customFormat="1" ht="76.5" customHeight="1">
      <c r="A673" s="184" t="s">
        <v>3631</v>
      </c>
      <c r="B673" s="45" t="s">
        <v>987</v>
      </c>
      <c r="C673" s="45" t="s">
        <v>97</v>
      </c>
      <c r="D673" s="45" t="s">
        <v>97</v>
      </c>
      <c r="E673" s="137" t="s">
        <v>1949</v>
      </c>
      <c r="F673" s="52" t="s">
        <v>2633</v>
      </c>
      <c r="G673" s="52"/>
      <c r="H673" s="157" t="s">
        <v>988</v>
      </c>
      <c r="I673" s="37" t="s">
        <v>97</v>
      </c>
      <c r="J673" s="37" t="s">
        <v>1883</v>
      </c>
      <c r="K673" s="37" t="s">
        <v>1873</v>
      </c>
      <c r="L673" s="37" t="s">
        <v>1880</v>
      </c>
      <c r="M673" s="150" t="s">
        <v>1746</v>
      </c>
      <c r="N673" s="37" t="s">
        <v>1</v>
      </c>
      <c r="O673" s="36">
        <f>COUNTIF(Table487[[#This Row],[CMMI Comprehensive Primary Care Plus (CPC+)
Version Date: CY 2021]:[CMS Medicare Hospital Compare
Version Date: January 2021]],"*yes*")</f>
        <v>1</v>
      </c>
      <c r="P673" s="150"/>
      <c r="Q673" s="150"/>
      <c r="R673" s="150"/>
      <c r="S673" s="150"/>
      <c r="T673" s="150"/>
      <c r="U673" s="150"/>
      <c r="V673" s="150"/>
      <c r="W673" s="150" t="s">
        <v>1</v>
      </c>
      <c r="X673" s="150"/>
      <c r="Y673" s="150"/>
      <c r="Z673" s="150"/>
      <c r="AA673" s="150"/>
      <c r="AB673" s="150"/>
      <c r="AC673" s="150"/>
      <c r="AD673" s="150"/>
      <c r="AE673" s="37"/>
      <c r="AF673" s="150"/>
      <c r="AG673" s="150"/>
      <c r="AH673" s="150"/>
      <c r="AI673" s="150"/>
      <c r="AJ673" s="150" t="s">
        <v>1827</v>
      </c>
      <c r="AK673" s="150" t="s">
        <v>1698</v>
      </c>
    </row>
    <row r="674" spans="1:37" s="26" customFormat="1" ht="76.5" customHeight="1">
      <c r="A674" s="184" t="s">
        <v>3632</v>
      </c>
      <c r="B674" s="45" t="s">
        <v>989</v>
      </c>
      <c r="C674" s="45" t="s">
        <v>97</v>
      </c>
      <c r="D674" s="47" t="s">
        <v>97</v>
      </c>
      <c r="E674" s="137" t="s">
        <v>1949</v>
      </c>
      <c r="F674" s="52" t="s">
        <v>2634</v>
      </c>
      <c r="G674" s="52"/>
      <c r="H674" s="132" t="s">
        <v>990</v>
      </c>
      <c r="I674" s="37" t="s">
        <v>97</v>
      </c>
      <c r="J674" s="37" t="s">
        <v>1883</v>
      </c>
      <c r="K674" s="37" t="s">
        <v>1873</v>
      </c>
      <c r="L674" s="37" t="s">
        <v>1880</v>
      </c>
      <c r="M674" s="37" t="s">
        <v>1746</v>
      </c>
      <c r="N674" s="37"/>
      <c r="O674" s="36">
        <f>COUNTIF(Table487[[#This Row],[CMMI Comprehensive Primary Care Plus (CPC+)
Version Date: CY 2021]:[CMS Medicare Hospital Compare
Version Date: January 2021]],"*yes*")</f>
        <v>1</v>
      </c>
      <c r="P674" s="150"/>
      <c r="Q674" s="150"/>
      <c r="R674" s="150"/>
      <c r="S674" s="150"/>
      <c r="T674" s="150"/>
      <c r="U674" s="150"/>
      <c r="V674" s="150"/>
      <c r="W674" s="150" t="s">
        <v>1</v>
      </c>
      <c r="X674" s="150"/>
      <c r="Y674" s="150"/>
      <c r="Z674" s="150"/>
      <c r="AA674" s="150"/>
      <c r="AB674" s="150"/>
      <c r="AC674" s="150"/>
      <c r="AD674" s="150"/>
      <c r="AE674" s="37"/>
      <c r="AF674" s="150"/>
      <c r="AG674" s="150"/>
      <c r="AH674" s="150"/>
      <c r="AI674" s="150"/>
      <c r="AJ674" s="150"/>
      <c r="AK674" s="150"/>
    </row>
    <row r="675" spans="1:37" s="26" customFormat="1" ht="76.5" customHeight="1">
      <c r="A675" s="111" t="s">
        <v>3633</v>
      </c>
      <c r="B675" s="45" t="s">
        <v>963</v>
      </c>
      <c r="C675" s="45" t="s">
        <v>97</v>
      </c>
      <c r="D675" s="45" t="s">
        <v>97</v>
      </c>
      <c r="E675" s="137" t="s">
        <v>1931</v>
      </c>
      <c r="F675" s="48" t="s">
        <v>2605</v>
      </c>
      <c r="G675" s="48"/>
      <c r="H675" s="132" t="s">
        <v>3634</v>
      </c>
      <c r="I675" s="37" t="s">
        <v>1889</v>
      </c>
      <c r="J675" s="37" t="s">
        <v>1890</v>
      </c>
      <c r="K675" s="37" t="s">
        <v>1879</v>
      </c>
      <c r="L675" s="37" t="s">
        <v>1880</v>
      </c>
      <c r="M675" s="37" t="s">
        <v>5</v>
      </c>
      <c r="N675" s="37"/>
      <c r="O675" s="36">
        <f>COUNTIF(Table487[[#This Row],[CMMI Comprehensive Primary Care Plus (CPC+)
Version Date: CY 2021]:[CMS Medicare Hospital Compare
Version Date: January 2021]],"*yes*")</f>
        <v>1</v>
      </c>
      <c r="P675" s="150"/>
      <c r="Q675" s="150"/>
      <c r="R675" s="150"/>
      <c r="S675" s="150"/>
      <c r="T675" s="37"/>
      <c r="U675" s="150"/>
      <c r="V675" s="150"/>
      <c r="W675" s="150" t="s">
        <v>1</v>
      </c>
      <c r="X675" s="150"/>
      <c r="Y675" s="150"/>
      <c r="Z675" s="150"/>
      <c r="AA675" s="150"/>
      <c r="AB675" s="37"/>
      <c r="AC675" s="150"/>
      <c r="AD675" s="150"/>
      <c r="AE675" s="37"/>
      <c r="AF675" s="150"/>
      <c r="AG675" s="150"/>
      <c r="AH675" s="37"/>
      <c r="AI675" s="150"/>
      <c r="AJ675" s="150"/>
      <c r="AK675" s="150"/>
    </row>
    <row r="676" spans="1:37" s="26" customFormat="1" ht="76.5" customHeight="1">
      <c r="A676" s="111" t="s">
        <v>386</v>
      </c>
      <c r="B676" s="45" t="s">
        <v>2672</v>
      </c>
      <c r="C676" s="45" t="s">
        <v>97</v>
      </c>
      <c r="D676" s="47" t="s">
        <v>97</v>
      </c>
      <c r="E676" s="137" t="s">
        <v>1639</v>
      </c>
      <c r="F676" s="52"/>
      <c r="G676" s="52"/>
      <c r="H676" s="132" t="s">
        <v>3635</v>
      </c>
      <c r="I676" s="37" t="s">
        <v>2297</v>
      </c>
      <c r="J676" s="37" t="s">
        <v>1883</v>
      </c>
      <c r="K676" s="37" t="s">
        <v>1873</v>
      </c>
      <c r="L676" s="37" t="s">
        <v>1880</v>
      </c>
      <c r="M676" s="37" t="s">
        <v>5</v>
      </c>
      <c r="N676" s="37"/>
      <c r="O676" s="36">
        <f>COUNTIF(Table487[[#This Row],[CMMI Comprehensive Primary Care Plus (CPC+)
Version Date: CY 2021]:[CMS Medicare Hospital Compare
Version Date: January 2021]],"*yes*")</f>
        <v>0</v>
      </c>
      <c r="P676" s="150"/>
      <c r="Q676" s="150"/>
      <c r="R676" s="150"/>
      <c r="S676" s="150"/>
      <c r="T676" s="150"/>
      <c r="U676" s="150"/>
      <c r="V676" s="150"/>
      <c r="W676" s="150"/>
      <c r="X676" s="150"/>
      <c r="Y676" s="150"/>
      <c r="Z676" s="150"/>
      <c r="AA676" s="150"/>
      <c r="AB676" s="150"/>
      <c r="AC676" s="150"/>
      <c r="AD676" s="150"/>
      <c r="AE676" s="150"/>
      <c r="AF676" s="150"/>
      <c r="AG676" s="150"/>
      <c r="AH676" s="150"/>
      <c r="AI676" s="150"/>
      <c r="AJ676" s="150"/>
      <c r="AK676" s="150"/>
    </row>
    <row r="677" spans="1:37" s="26" customFormat="1" ht="76.5" customHeight="1">
      <c r="A677" s="111" t="s">
        <v>3636</v>
      </c>
      <c r="B677" s="45" t="s">
        <v>2995</v>
      </c>
      <c r="C677" s="45" t="s">
        <v>97</v>
      </c>
      <c r="D677" s="45" t="s">
        <v>97</v>
      </c>
      <c r="E677" s="137" t="s">
        <v>1675</v>
      </c>
      <c r="F677" s="48"/>
      <c r="G677" s="48"/>
      <c r="H677" s="132" t="s">
        <v>2996</v>
      </c>
      <c r="I677" s="37" t="s">
        <v>1889</v>
      </c>
      <c r="J677" s="37" t="s">
        <v>1901</v>
      </c>
      <c r="K677" s="37" t="s">
        <v>1879</v>
      </c>
      <c r="L677" s="37" t="s">
        <v>2252</v>
      </c>
      <c r="M677" s="37" t="s">
        <v>314</v>
      </c>
      <c r="N677" s="37" t="s">
        <v>1</v>
      </c>
      <c r="O677" s="36">
        <f>COUNTIF(Table487[[#This Row],[CMMI Comprehensive Primary Care Plus (CPC+)
Version Date: CY 2021]:[CMS Medicare Hospital Compare
Version Date: January 2021]],"*yes*")</f>
        <v>0</v>
      </c>
      <c r="P677" s="150"/>
      <c r="Q677" s="150"/>
      <c r="R677" s="150"/>
      <c r="S677" s="150"/>
      <c r="T677" s="150"/>
      <c r="U677" s="150"/>
      <c r="V677" s="150"/>
      <c r="W677" s="150"/>
      <c r="X677" s="150"/>
      <c r="Y677" s="150"/>
      <c r="Z677" s="150"/>
      <c r="AA677" s="150"/>
      <c r="AB677" s="150"/>
      <c r="AC677" s="150"/>
      <c r="AD677" s="150"/>
      <c r="AE677" s="150"/>
      <c r="AF677" s="150"/>
      <c r="AG677" s="150"/>
      <c r="AH677" s="150"/>
      <c r="AI677" s="150"/>
      <c r="AJ677" s="150"/>
      <c r="AK677" s="150" t="s">
        <v>1</v>
      </c>
    </row>
    <row r="678" spans="1:37" s="26" customFormat="1" ht="76.5" customHeight="1">
      <c r="A678" s="111" t="s">
        <v>3637</v>
      </c>
      <c r="B678" s="45" t="s">
        <v>945</v>
      </c>
      <c r="C678" s="45" t="s">
        <v>97</v>
      </c>
      <c r="D678" s="45" t="s">
        <v>97</v>
      </c>
      <c r="E678" s="137" t="s">
        <v>1944</v>
      </c>
      <c r="F678" s="48" t="s">
        <v>2581</v>
      </c>
      <c r="G678" s="48"/>
      <c r="H678" s="132" t="s">
        <v>946</v>
      </c>
      <c r="I678" s="37" t="s">
        <v>1889</v>
      </c>
      <c r="J678" s="37" t="s">
        <v>1901</v>
      </c>
      <c r="K678" s="37" t="s">
        <v>1879</v>
      </c>
      <c r="L678" s="37" t="s">
        <v>1880</v>
      </c>
      <c r="M678" s="37" t="s">
        <v>1746</v>
      </c>
      <c r="N678" s="37" t="s">
        <v>1</v>
      </c>
      <c r="O678" s="36">
        <f>COUNTIF(Table487[[#This Row],[CMMI Comprehensive Primary Care Plus (CPC+)
Version Date: CY 2021]:[CMS Medicare Hospital Compare
Version Date: January 2021]],"*yes*")</f>
        <v>1</v>
      </c>
      <c r="P678" s="150"/>
      <c r="Q678" s="150"/>
      <c r="R678" s="150"/>
      <c r="S678" s="150"/>
      <c r="T678" s="150"/>
      <c r="U678" s="150"/>
      <c r="V678" s="150"/>
      <c r="W678" s="150" t="s">
        <v>1</v>
      </c>
      <c r="X678" s="150"/>
      <c r="Y678" s="150"/>
      <c r="Z678" s="150"/>
      <c r="AA678" s="150"/>
      <c r="AB678" s="150"/>
      <c r="AC678" s="150"/>
      <c r="AD678" s="150"/>
      <c r="AE678" s="150"/>
      <c r="AF678" s="150"/>
      <c r="AG678" s="150"/>
      <c r="AH678" s="150"/>
      <c r="AI678" s="150"/>
      <c r="AJ678" s="150"/>
      <c r="AK678" s="150"/>
    </row>
    <row r="679" spans="1:37" s="26" customFormat="1" ht="76.5" customHeight="1">
      <c r="A679" s="111" t="s">
        <v>3638</v>
      </c>
      <c r="B679" s="45" t="s">
        <v>947</v>
      </c>
      <c r="C679" s="45" t="s">
        <v>97</v>
      </c>
      <c r="D679" s="45" t="s">
        <v>97</v>
      </c>
      <c r="E679" s="137" t="s">
        <v>1944</v>
      </c>
      <c r="F679" s="48" t="s">
        <v>2582</v>
      </c>
      <c r="G679" s="48"/>
      <c r="H679" s="132" t="s">
        <v>948</v>
      </c>
      <c r="I679" s="37" t="s">
        <v>2297</v>
      </c>
      <c r="J679" s="37" t="s">
        <v>1901</v>
      </c>
      <c r="K679" s="37" t="s">
        <v>1873</v>
      </c>
      <c r="L679" s="37" t="s">
        <v>1880</v>
      </c>
      <c r="M679" s="37" t="s">
        <v>1746</v>
      </c>
      <c r="N679" s="37" t="s">
        <v>1</v>
      </c>
      <c r="O679" s="36">
        <f>COUNTIF(Table487[[#This Row],[CMMI Comprehensive Primary Care Plus (CPC+)
Version Date: CY 2021]:[CMS Medicare Hospital Compare
Version Date: January 2021]],"*yes*")</f>
        <v>2</v>
      </c>
      <c r="P679" s="150"/>
      <c r="Q679" s="150"/>
      <c r="R679" s="150"/>
      <c r="S679" s="150"/>
      <c r="T679" s="150"/>
      <c r="U679" s="150"/>
      <c r="V679" s="150"/>
      <c r="W679" s="150" t="s">
        <v>1</v>
      </c>
      <c r="X679" s="150" t="s">
        <v>2319</v>
      </c>
      <c r="Y679" s="150"/>
      <c r="Z679" s="150"/>
      <c r="AA679" s="150"/>
      <c r="AB679" s="150"/>
      <c r="AC679" s="150"/>
      <c r="AD679" s="150"/>
      <c r="AE679" s="150"/>
      <c r="AF679" s="150"/>
      <c r="AG679" s="150"/>
      <c r="AH679" s="150"/>
      <c r="AI679" s="150"/>
      <c r="AJ679" s="150"/>
      <c r="AK679" s="150"/>
    </row>
    <row r="680" spans="1:37" s="26" customFormat="1" ht="76.5" customHeight="1">
      <c r="A680" s="179" t="s">
        <v>3639</v>
      </c>
      <c r="B680" s="45" t="s">
        <v>3640</v>
      </c>
      <c r="C680" s="45" t="s">
        <v>97</v>
      </c>
      <c r="D680" s="45" t="s">
        <v>97</v>
      </c>
      <c r="E680" s="137" t="s">
        <v>1913</v>
      </c>
      <c r="F680" s="48"/>
      <c r="G680" s="149"/>
      <c r="H680" s="132" t="s">
        <v>3641</v>
      </c>
      <c r="I680" s="37" t="s">
        <v>1917</v>
      </c>
      <c r="J680" s="37" t="s">
        <v>97</v>
      </c>
      <c r="K680" s="37" t="s">
        <v>1892</v>
      </c>
      <c r="L680" s="37" t="s">
        <v>1916</v>
      </c>
      <c r="M680" s="37" t="s">
        <v>1746</v>
      </c>
      <c r="N680" s="37"/>
      <c r="O680" s="36">
        <f>COUNTIF(Table487[[#This Row],[CMMI Comprehensive Primary Care Plus (CPC+)
Version Date: CY 2021]:[CMS Medicare Hospital Compare
Version Date: January 2021]],"*yes*")</f>
        <v>0</v>
      </c>
      <c r="P680" s="150"/>
      <c r="Q680" s="150"/>
      <c r="R680" s="150"/>
      <c r="S680" s="150"/>
      <c r="T680" s="150"/>
      <c r="U680" s="150"/>
      <c r="V680" s="150"/>
      <c r="W680" s="150"/>
      <c r="X680" s="150"/>
      <c r="Y680" s="150"/>
      <c r="Z680" s="150"/>
      <c r="AA680" s="150"/>
      <c r="AB680" s="150"/>
      <c r="AC680" s="150"/>
      <c r="AD680" s="150"/>
      <c r="AE680" s="150"/>
      <c r="AF680" s="150" t="s">
        <v>1</v>
      </c>
      <c r="AG680" s="150"/>
      <c r="AH680" s="150"/>
      <c r="AI680" s="150"/>
      <c r="AJ680" s="150"/>
      <c r="AK680" s="150"/>
    </row>
    <row r="681" spans="1:37" s="26" customFormat="1" ht="76.5" customHeight="1">
      <c r="A681" s="179" t="s">
        <v>3642</v>
      </c>
      <c r="B681" s="45" t="s">
        <v>2103</v>
      </c>
      <c r="C681" s="45" t="s">
        <v>97</v>
      </c>
      <c r="D681" s="47" t="s">
        <v>97</v>
      </c>
      <c r="E681" s="137" t="s">
        <v>1637</v>
      </c>
      <c r="F681" s="52" t="s">
        <v>2706</v>
      </c>
      <c r="G681" s="182"/>
      <c r="H681" s="132" t="s">
        <v>1778</v>
      </c>
      <c r="I681" s="37" t="s">
        <v>1875</v>
      </c>
      <c r="J681" s="37" t="s">
        <v>1919</v>
      </c>
      <c r="K681" s="37" t="s">
        <v>1879</v>
      </c>
      <c r="L681" s="37" t="s">
        <v>1880</v>
      </c>
      <c r="M681" s="37" t="s">
        <v>314</v>
      </c>
      <c r="N681" s="37"/>
      <c r="O681" s="36">
        <f>COUNTIF(Table487[[#This Row],[CMMI Comprehensive Primary Care Plus (CPC+)
Version Date: CY 2021]:[CMS Medicare Hospital Compare
Version Date: January 2021]],"*yes*")</f>
        <v>1</v>
      </c>
      <c r="P681" s="150"/>
      <c r="Q681" s="150"/>
      <c r="R681" s="150"/>
      <c r="S681" s="150"/>
      <c r="T681" s="150"/>
      <c r="U681" s="150"/>
      <c r="V681" s="150"/>
      <c r="W681" s="150" t="s">
        <v>1</v>
      </c>
      <c r="X681" s="150"/>
      <c r="Y681" s="150"/>
      <c r="Z681" s="150"/>
      <c r="AA681" s="150"/>
      <c r="AB681" s="150"/>
      <c r="AC681" s="150"/>
      <c r="AD681" s="150"/>
      <c r="AE681" s="150"/>
      <c r="AF681" s="150"/>
      <c r="AG681" s="150"/>
      <c r="AH681" s="150"/>
      <c r="AI681" s="150"/>
      <c r="AJ681" s="150"/>
      <c r="AK681" s="150"/>
    </row>
    <row r="682" spans="1:37" s="26" customFormat="1" ht="76.5" customHeight="1">
      <c r="A682" s="111" t="s">
        <v>3643</v>
      </c>
      <c r="B682" s="45" t="s">
        <v>2074</v>
      </c>
      <c r="C682" s="45" t="s">
        <v>97</v>
      </c>
      <c r="D682" s="47" t="s">
        <v>97</v>
      </c>
      <c r="E682" s="137" t="s">
        <v>1945</v>
      </c>
      <c r="F682" s="52"/>
      <c r="G682" s="182"/>
      <c r="H682" s="132" t="s">
        <v>2149</v>
      </c>
      <c r="I682" s="37" t="s">
        <v>2297</v>
      </c>
      <c r="J682" s="37" t="s">
        <v>97</v>
      </c>
      <c r="K682" s="37" t="s">
        <v>1879</v>
      </c>
      <c r="L682" s="37" t="s">
        <v>1880</v>
      </c>
      <c r="M682" s="37" t="s">
        <v>6</v>
      </c>
      <c r="N682" s="37"/>
      <c r="O682" s="36">
        <f>COUNTIF(Table487[[#This Row],[CMMI Comprehensive Primary Care Plus (CPC+)
Version Date: CY 2021]:[CMS Medicare Hospital Compare
Version Date: January 2021]],"*yes*")</f>
        <v>0</v>
      </c>
      <c r="P682" s="150"/>
      <c r="Q682" s="150"/>
      <c r="R682" s="150"/>
      <c r="S682" s="150"/>
      <c r="T682" s="37"/>
      <c r="U682" s="37"/>
      <c r="V682" s="37"/>
      <c r="W682" s="37"/>
      <c r="X682" s="150"/>
      <c r="Y682" s="37"/>
      <c r="Z682" s="37"/>
      <c r="AA682" s="150"/>
      <c r="AB682" s="37"/>
      <c r="AC682" s="37"/>
      <c r="AD682" s="37"/>
      <c r="AE682" s="37"/>
      <c r="AF682" s="150"/>
      <c r="AG682" s="37"/>
      <c r="AH682" s="37"/>
      <c r="AI682" s="150" t="s">
        <v>1</v>
      </c>
      <c r="AJ682" s="150"/>
      <c r="AK682" s="150"/>
    </row>
    <row r="683" spans="1:37" s="26" customFormat="1" ht="76.5" customHeight="1">
      <c r="A683" s="111" t="s">
        <v>3644</v>
      </c>
      <c r="B683" s="45" t="s">
        <v>3645</v>
      </c>
      <c r="C683" s="45" t="s">
        <v>97</v>
      </c>
      <c r="D683" s="45" t="s">
        <v>97</v>
      </c>
      <c r="E683" s="137" t="s">
        <v>1639</v>
      </c>
      <c r="F683" s="48"/>
      <c r="G683" s="48"/>
      <c r="H683" s="132" t="s">
        <v>3646</v>
      </c>
      <c r="I683" s="37" t="s">
        <v>1929</v>
      </c>
      <c r="J683" s="37" t="s">
        <v>97</v>
      </c>
      <c r="K683" s="37" t="s">
        <v>1892</v>
      </c>
      <c r="L683" s="37" t="s">
        <v>97</v>
      </c>
      <c r="M683" s="37" t="s">
        <v>314</v>
      </c>
      <c r="N683" s="37"/>
      <c r="O683" s="36">
        <f>COUNTIF(Table487[[#This Row],[CMMI Comprehensive Primary Care Plus (CPC+)
Version Date: CY 2021]:[CMS Medicare Hospital Compare
Version Date: January 2021]],"*yes*")</f>
        <v>0</v>
      </c>
      <c r="P683" s="150"/>
      <c r="Q683" s="150"/>
      <c r="R683" s="150"/>
      <c r="S683" s="150"/>
      <c r="T683" s="150"/>
      <c r="U683" s="150"/>
      <c r="V683" s="150"/>
      <c r="W683" s="150"/>
      <c r="X683" s="150"/>
      <c r="Y683" s="150"/>
      <c r="Z683" s="150"/>
      <c r="AA683" s="150"/>
      <c r="AB683" s="150"/>
      <c r="AC683" s="150"/>
      <c r="AD683" s="150"/>
      <c r="AE683" s="150" t="s">
        <v>1</v>
      </c>
      <c r="AF683" s="150"/>
      <c r="AG683" s="150"/>
      <c r="AH683" s="150"/>
      <c r="AI683" s="150"/>
      <c r="AJ683" s="150"/>
      <c r="AK683" s="150"/>
    </row>
    <row r="684" spans="1:37" s="26" customFormat="1" ht="76.5" customHeight="1">
      <c r="A684" s="111" t="s">
        <v>3647</v>
      </c>
      <c r="B684" s="45" t="s">
        <v>3648</v>
      </c>
      <c r="C684" s="45" t="s">
        <v>97</v>
      </c>
      <c r="D684" s="45" t="s">
        <v>97</v>
      </c>
      <c r="E684" s="137" t="s">
        <v>1639</v>
      </c>
      <c r="F684" s="52"/>
      <c r="G684" s="52"/>
      <c r="H684" s="132" t="s">
        <v>3649</v>
      </c>
      <c r="I684" s="37" t="s">
        <v>1929</v>
      </c>
      <c r="J684" s="37" t="s">
        <v>97</v>
      </c>
      <c r="K684" s="37" t="s">
        <v>1892</v>
      </c>
      <c r="L684" s="37" t="s">
        <v>97</v>
      </c>
      <c r="M684" s="37" t="s">
        <v>314</v>
      </c>
      <c r="N684" s="37"/>
      <c r="O684" s="36">
        <f>COUNTIF(Table487[[#This Row],[CMMI Comprehensive Primary Care Plus (CPC+)
Version Date: CY 2021]:[CMS Medicare Hospital Compare
Version Date: January 2021]],"*yes*")</f>
        <v>0</v>
      </c>
      <c r="P684" s="150"/>
      <c r="Q684" s="150"/>
      <c r="R684" s="150"/>
      <c r="S684" s="150"/>
      <c r="T684" s="150"/>
      <c r="U684" s="150"/>
      <c r="V684" s="150"/>
      <c r="W684" s="150"/>
      <c r="X684" s="150"/>
      <c r="Y684" s="150"/>
      <c r="Z684" s="150"/>
      <c r="AA684" s="150"/>
      <c r="AB684" s="150"/>
      <c r="AC684" s="150"/>
      <c r="AD684" s="150"/>
      <c r="AE684" s="150" t="s">
        <v>1</v>
      </c>
      <c r="AF684" s="150"/>
      <c r="AG684" s="150"/>
      <c r="AH684" s="150"/>
      <c r="AI684" s="150" t="s">
        <v>1</v>
      </c>
      <c r="AJ684" s="150"/>
      <c r="AK684" s="150" t="s">
        <v>1</v>
      </c>
    </row>
    <row r="685" spans="1:37" s="26" customFormat="1" ht="76.5" customHeight="1">
      <c r="A685" s="111" t="s">
        <v>3650</v>
      </c>
      <c r="B685" s="45" t="s">
        <v>301</v>
      </c>
      <c r="C685" s="45" t="s">
        <v>97</v>
      </c>
      <c r="D685" s="45" t="s">
        <v>97</v>
      </c>
      <c r="E685" s="137" t="s">
        <v>1960</v>
      </c>
      <c r="F685" s="52"/>
      <c r="G685" s="52"/>
      <c r="H685" s="132" t="s">
        <v>2107</v>
      </c>
      <c r="I685" s="37" t="s">
        <v>1928</v>
      </c>
      <c r="J685" s="37" t="s">
        <v>1884</v>
      </c>
      <c r="K685" s="37" t="s">
        <v>1873</v>
      </c>
      <c r="L685" s="37" t="s">
        <v>2250</v>
      </c>
      <c r="M685" s="37" t="s">
        <v>5</v>
      </c>
      <c r="N685" s="37"/>
      <c r="O685" s="36">
        <f>COUNTIF(Table487[[#This Row],[CMMI Comprehensive Primary Care Plus (CPC+)
Version Date: CY 2021]:[CMS Medicare Hospital Compare
Version Date: January 2021]],"*yes*")</f>
        <v>0</v>
      </c>
      <c r="P685" s="150"/>
      <c r="Q685" s="150"/>
      <c r="R685" s="150"/>
      <c r="S685" s="150"/>
      <c r="T685" s="150"/>
      <c r="U685" s="150"/>
      <c r="V685" s="150"/>
      <c r="W685" s="150"/>
      <c r="X685" s="150"/>
      <c r="Y685" s="150"/>
      <c r="Z685" s="150"/>
      <c r="AA685" s="150"/>
      <c r="AB685" s="150"/>
      <c r="AC685" s="150"/>
      <c r="AD685" s="150"/>
      <c r="AE685" s="150"/>
      <c r="AF685" s="150"/>
      <c r="AG685" s="150"/>
      <c r="AH685" s="150"/>
      <c r="AI685" s="150" t="s">
        <v>1</v>
      </c>
      <c r="AJ685" s="150"/>
      <c r="AK685" s="150"/>
    </row>
    <row r="686" spans="1:37" s="26" customFormat="1" ht="76.5" customHeight="1">
      <c r="A686" s="111" t="s">
        <v>3651</v>
      </c>
      <c r="B686" s="45" t="s">
        <v>1326</v>
      </c>
      <c r="C686" s="45" t="s">
        <v>97</v>
      </c>
      <c r="D686" s="45" t="s">
        <v>97</v>
      </c>
      <c r="E686" s="137" t="s">
        <v>1639</v>
      </c>
      <c r="F686" s="52"/>
      <c r="G686" s="52"/>
      <c r="H686" s="132" t="s">
        <v>2046</v>
      </c>
      <c r="I686" s="37" t="s">
        <v>1928</v>
      </c>
      <c r="J686" s="37" t="s">
        <v>1890</v>
      </c>
      <c r="K686" s="37" t="s">
        <v>1873</v>
      </c>
      <c r="L686" s="37" t="s">
        <v>1885</v>
      </c>
      <c r="M686" s="37" t="s">
        <v>314</v>
      </c>
      <c r="N686" s="37"/>
      <c r="O686" s="36">
        <f>COUNTIF(Table487[[#This Row],[CMMI Comprehensive Primary Care Plus (CPC+)
Version Date: CY 2021]:[CMS Medicare Hospital Compare
Version Date: January 2021]],"*yes*")</f>
        <v>1</v>
      </c>
      <c r="P686" s="150"/>
      <c r="Q686" s="150"/>
      <c r="R686" s="150"/>
      <c r="S686" s="150"/>
      <c r="T686" s="150"/>
      <c r="U686" s="150" t="s">
        <v>3987</v>
      </c>
      <c r="V686" s="150"/>
      <c r="W686" s="150"/>
      <c r="X686" s="150"/>
      <c r="Y686" s="150"/>
      <c r="Z686" s="150"/>
      <c r="AA686" s="150"/>
      <c r="AB686" s="150"/>
      <c r="AC686" s="150"/>
      <c r="AD686" s="150"/>
      <c r="AE686" s="150"/>
      <c r="AF686" s="150"/>
      <c r="AG686" s="150"/>
      <c r="AH686" s="150"/>
      <c r="AI686" s="150"/>
      <c r="AJ686" s="150"/>
      <c r="AK686" s="150"/>
    </row>
    <row r="687" spans="1:37" s="26" customFormat="1" ht="76.5" customHeight="1">
      <c r="A687" s="111" t="s">
        <v>387</v>
      </c>
      <c r="B687" s="45" t="s">
        <v>1277</v>
      </c>
      <c r="C687" s="45" t="s">
        <v>97</v>
      </c>
      <c r="D687" s="47" t="s">
        <v>97</v>
      </c>
      <c r="E687" s="137" t="s">
        <v>1789</v>
      </c>
      <c r="F687" s="52"/>
      <c r="G687" s="52"/>
      <c r="H687" s="132" t="s">
        <v>1769</v>
      </c>
      <c r="I687" s="37" t="s">
        <v>1928</v>
      </c>
      <c r="J687" s="37" t="s">
        <v>97</v>
      </c>
      <c r="K687" s="37" t="s">
        <v>1873</v>
      </c>
      <c r="L687" s="37" t="s">
        <v>1916</v>
      </c>
      <c r="M687" s="37" t="s">
        <v>5</v>
      </c>
      <c r="N687" s="37"/>
      <c r="O687" s="36">
        <f>COUNTIF(Table487[[#This Row],[CMMI Comprehensive Primary Care Plus (CPC+)
Version Date: CY 2021]:[CMS Medicare Hospital Compare
Version Date: January 2021]],"*yes*")</f>
        <v>0</v>
      </c>
      <c r="P687" s="150"/>
      <c r="Q687" s="150"/>
      <c r="R687" s="150"/>
      <c r="S687" s="150"/>
      <c r="T687" s="150"/>
      <c r="U687" s="150"/>
      <c r="V687" s="150"/>
      <c r="W687" s="150"/>
      <c r="X687" s="150"/>
      <c r="Y687" s="150"/>
      <c r="Z687" s="150"/>
      <c r="AA687" s="150"/>
      <c r="AB687" s="150"/>
      <c r="AC687" s="150"/>
      <c r="AD687" s="150"/>
      <c r="AE687" s="150"/>
      <c r="AF687" s="150"/>
      <c r="AG687" s="150"/>
      <c r="AH687" s="150" t="s">
        <v>1</v>
      </c>
      <c r="AI687" s="150"/>
      <c r="AJ687" s="150"/>
      <c r="AK687" s="150"/>
    </row>
    <row r="688" spans="1:37" s="26" customFormat="1" ht="76.5" customHeight="1">
      <c r="A688" s="111" t="s">
        <v>3652</v>
      </c>
      <c r="B688" s="45" t="s">
        <v>281</v>
      </c>
      <c r="C688" s="45" t="s">
        <v>97</v>
      </c>
      <c r="D688" s="45" t="s">
        <v>97</v>
      </c>
      <c r="E688" s="137" t="s">
        <v>1967</v>
      </c>
      <c r="F688" s="52"/>
      <c r="G688" s="52"/>
      <c r="H688" s="132" t="s">
        <v>3653</v>
      </c>
      <c r="I688" s="37" t="s">
        <v>1889</v>
      </c>
      <c r="J688" s="37" t="s">
        <v>1878</v>
      </c>
      <c r="K688" s="37" t="s">
        <v>1879</v>
      </c>
      <c r="L688" s="37" t="s">
        <v>1880</v>
      </c>
      <c r="M688" s="37" t="s">
        <v>6</v>
      </c>
      <c r="N688" s="37"/>
      <c r="O688" s="36">
        <f>COUNTIF(Table487[[#This Row],[CMMI Comprehensive Primary Care Plus (CPC+)
Version Date: CY 2021]:[CMS Medicare Hospital Compare
Version Date: January 2021]],"*yes*")</f>
        <v>0</v>
      </c>
      <c r="P688" s="150"/>
      <c r="Q688" s="150"/>
      <c r="R688" s="150"/>
      <c r="S688" s="150"/>
      <c r="T688" s="150"/>
      <c r="U688" s="150"/>
      <c r="V688" s="150"/>
      <c r="W688" s="150"/>
      <c r="X688" s="150"/>
      <c r="Y688" s="150"/>
      <c r="Z688" s="150"/>
      <c r="AA688" s="150"/>
      <c r="AB688" s="150"/>
      <c r="AC688" s="150"/>
      <c r="AD688" s="150"/>
      <c r="AE688" s="150"/>
      <c r="AF688" s="150"/>
      <c r="AG688" s="150"/>
      <c r="AH688" s="150"/>
      <c r="AI688" s="150" t="s">
        <v>1</v>
      </c>
      <c r="AJ688" s="150"/>
      <c r="AK688" s="150"/>
    </row>
    <row r="689" spans="1:37" s="26" customFormat="1" ht="76.5" customHeight="1">
      <c r="A689" s="184" t="s">
        <v>3654</v>
      </c>
      <c r="B689" s="45" t="s">
        <v>991</v>
      </c>
      <c r="C689" s="45" t="s">
        <v>97</v>
      </c>
      <c r="D689" s="45" t="s">
        <v>97</v>
      </c>
      <c r="E689" s="137" t="s">
        <v>1949</v>
      </c>
      <c r="F689" s="171" t="s">
        <v>2635</v>
      </c>
      <c r="G689" s="52"/>
      <c r="H689" s="132" t="s">
        <v>992</v>
      </c>
      <c r="I689" s="37" t="s">
        <v>1875</v>
      </c>
      <c r="J689" s="37" t="s">
        <v>1883</v>
      </c>
      <c r="K689" s="37" t="s">
        <v>1873</v>
      </c>
      <c r="L689" s="37" t="s">
        <v>1880</v>
      </c>
      <c r="M689" s="150" t="s">
        <v>1746</v>
      </c>
      <c r="N689" s="37"/>
      <c r="O689" s="36">
        <f>COUNTIF(Table487[[#This Row],[CMMI Comprehensive Primary Care Plus (CPC+)
Version Date: CY 2021]:[CMS Medicare Hospital Compare
Version Date: January 2021]],"*yes*")</f>
        <v>1</v>
      </c>
      <c r="P689" s="150"/>
      <c r="Q689" s="150"/>
      <c r="R689" s="150"/>
      <c r="S689" s="150"/>
      <c r="T689" s="150"/>
      <c r="U689" s="150"/>
      <c r="V689" s="150"/>
      <c r="W689" s="150" t="s">
        <v>1</v>
      </c>
      <c r="X689" s="150"/>
      <c r="Y689" s="150"/>
      <c r="Z689" s="150"/>
      <c r="AA689" s="150"/>
      <c r="AB689" s="150"/>
      <c r="AC689" s="150"/>
      <c r="AD689" s="150"/>
      <c r="AE689" s="37"/>
      <c r="AF689" s="150"/>
      <c r="AG689" s="150"/>
      <c r="AH689" s="150"/>
      <c r="AI689" s="150"/>
      <c r="AJ689" s="150"/>
      <c r="AK689" s="150"/>
    </row>
    <row r="690" spans="1:37" s="26" customFormat="1" ht="76.5" customHeight="1">
      <c r="A690" s="184" t="s">
        <v>3655</v>
      </c>
      <c r="B690" s="45" t="s">
        <v>687</v>
      </c>
      <c r="C690" s="45" t="s">
        <v>97</v>
      </c>
      <c r="D690" s="45" t="s">
        <v>97</v>
      </c>
      <c r="E690" s="185" t="s">
        <v>1639</v>
      </c>
      <c r="F690" s="156"/>
      <c r="G690" s="48"/>
      <c r="H690" s="132" t="s">
        <v>2015</v>
      </c>
      <c r="I690" s="37" t="s">
        <v>1908</v>
      </c>
      <c r="J690" s="37" t="s">
        <v>97</v>
      </c>
      <c r="K690" s="37" t="s">
        <v>1879</v>
      </c>
      <c r="L690" s="37" t="s">
        <v>1885</v>
      </c>
      <c r="M690" s="150" t="s">
        <v>2009</v>
      </c>
      <c r="N690" s="37"/>
      <c r="O690" s="36">
        <f>COUNTIF(Table487[[#This Row],[CMMI Comprehensive Primary Care Plus (CPC+)
Version Date: CY 2021]:[CMS Medicare Hospital Compare
Version Date: January 2021]],"*yes*")</f>
        <v>1</v>
      </c>
      <c r="P690" s="150"/>
      <c r="Q690" s="150"/>
      <c r="R690" s="150"/>
      <c r="S690" s="150"/>
      <c r="T690" s="150"/>
      <c r="U690" s="150" t="s">
        <v>3988</v>
      </c>
      <c r="V690" s="150"/>
      <c r="W690" s="150"/>
      <c r="X690" s="150"/>
      <c r="Y690" s="150"/>
      <c r="Z690" s="150"/>
      <c r="AA690" s="150"/>
      <c r="AB690" s="150"/>
      <c r="AC690" s="150"/>
      <c r="AD690" s="150"/>
      <c r="AE690" s="37"/>
      <c r="AF690" s="150"/>
      <c r="AG690" s="150"/>
      <c r="AH690" s="150"/>
      <c r="AI690" s="150"/>
      <c r="AJ690" s="150"/>
      <c r="AK690" s="150"/>
    </row>
    <row r="691" spans="1:37" s="159" customFormat="1" ht="76.5" customHeight="1">
      <c r="A691" s="184" t="s">
        <v>3656</v>
      </c>
      <c r="B691" s="45" t="s">
        <v>3657</v>
      </c>
      <c r="C691" s="45" t="s">
        <v>97</v>
      </c>
      <c r="D691" s="45" t="s">
        <v>97</v>
      </c>
      <c r="E691" s="185" t="s">
        <v>3536</v>
      </c>
      <c r="F691" s="156"/>
      <c r="G691" s="48"/>
      <c r="H691" s="132" t="s">
        <v>3658</v>
      </c>
      <c r="I691" s="37" t="s">
        <v>2297</v>
      </c>
      <c r="J691" s="37" t="s">
        <v>2237</v>
      </c>
      <c r="K691" s="37" t="s">
        <v>1873</v>
      </c>
      <c r="L691" s="37" t="s">
        <v>1874</v>
      </c>
      <c r="M691" s="150" t="s">
        <v>314</v>
      </c>
      <c r="N691" s="37"/>
      <c r="O691" s="158">
        <f>COUNTIF(Table487[[#This Row],[CMMI Comprehensive Primary Care Plus (CPC+)
Version Date: CY 2021]:[CMS Medicare Hospital Compare
Version Date: January 2021]],"*yes*")</f>
        <v>0</v>
      </c>
      <c r="P691" s="150"/>
      <c r="Q691" s="150"/>
      <c r="R691" s="150"/>
      <c r="S691" s="150"/>
      <c r="T691" s="150"/>
      <c r="U691" s="150"/>
      <c r="V691" s="150"/>
      <c r="W691" s="150"/>
      <c r="X691" s="150"/>
      <c r="Y691" s="150"/>
      <c r="Z691" s="150"/>
      <c r="AA691" s="150"/>
      <c r="AB691" s="150"/>
      <c r="AC691" s="150"/>
      <c r="AD691" s="150"/>
      <c r="AE691" s="37"/>
      <c r="AF691" s="150"/>
      <c r="AG691" s="150"/>
      <c r="AH691" s="150"/>
      <c r="AI691" s="150" t="s">
        <v>1</v>
      </c>
      <c r="AJ691" s="150"/>
      <c r="AK691" s="150" t="s">
        <v>1</v>
      </c>
    </row>
    <row r="692" spans="1:37" s="26" customFormat="1" ht="76.5" customHeight="1">
      <c r="A692" s="184" t="s">
        <v>3659</v>
      </c>
      <c r="B692" s="45" t="s">
        <v>3660</v>
      </c>
      <c r="C692" s="45" t="s">
        <v>97</v>
      </c>
      <c r="D692" s="45" t="s">
        <v>97</v>
      </c>
      <c r="E692" s="137" t="s">
        <v>1913</v>
      </c>
      <c r="F692" s="156"/>
      <c r="G692" s="48"/>
      <c r="H692" s="132" t="s">
        <v>3661</v>
      </c>
      <c r="I692" s="37" t="s">
        <v>2297</v>
      </c>
      <c r="J692" s="37" t="s">
        <v>2237</v>
      </c>
      <c r="K692" s="37" t="s">
        <v>1873</v>
      </c>
      <c r="L692" s="37" t="s">
        <v>1874</v>
      </c>
      <c r="M692" s="150" t="s">
        <v>314</v>
      </c>
      <c r="N692" s="37"/>
      <c r="O692" s="36">
        <f>COUNTIF(Table487[[#This Row],[CMMI Comprehensive Primary Care Plus (CPC+)
Version Date: CY 2021]:[CMS Medicare Hospital Compare
Version Date: January 2021]],"*yes*")</f>
        <v>0</v>
      </c>
      <c r="P692" s="150"/>
      <c r="Q692" s="150"/>
      <c r="R692" s="150"/>
      <c r="S692" s="150"/>
      <c r="T692" s="150"/>
      <c r="U692" s="150"/>
      <c r="V692" s="150"/>
      <c r="W692" s="150"/>
      <c r="X692" s="150"/>
      <c r="Y692" s="150"/>
      <c r="Z692" s="150"/>
      <c r="AA692" s="150"/>
      <c r="AB692" s="150"/>
      <c r="AC692" s="150"/>
      <c r="AD692" s="150"/>
      <c r="AE692" s="37"/>
      <c r="AF692" s="150"/>
      <c r="AG692" s="150"/>
      <c r="AH692" s="150"/>
      <c r="AI692" s="150"/>
      <c r="AJ692" s="150"/>
      <c r="AK692" s="37"/>
    </row>
    <row r="693" spans="1:37" s="26" customFormat="1" ht="76.5" customHeight="1">
      <c r="A693" s="184" t="s">
        <v>3662</v>
      </c>
      <c r="B693" s="45" t="s">
        <v>3660</v>
      </c>
      <c r="C693" s="45" t="s">
        <v>97</v>
      </c>
      <c r="D693" s="47" t="s">
        <v>97</v>
      </c>
      <c r="E693" s="185" t="s">
        <v>1913</v>
      </c>
      <c r="F693" s="156"/>
      <c r="G693" s="48"/>
      <c r="H693" s="132" t="s">
        <v>3663</v>
      </c>
      <c r="I693" s="37" t="s">
        <v>2297</v>
      </c>
      <c r="J693" s="37" t="s">
        <v>2237</v>
      </c>
      <c r="K693" s="37" t="s">
        <v>1873</v>
      </c>
      <c r="L693" s="37" t="s">
        <v>1874</v>
      </c>
      <c r="M693" s="37" t="s">
        <v>5</v>
      </c>
      <c r="N693" s="37"/>
      <c r="O693" s="36">
        <f>COUNTIF(Table487[[#This Row],[CMMI Comprehensive Primary Care Plus (CPC+)
Version Date: CY 2021]:[CMS Medicare Hospital Compare
Version Date: January 2021]],"*yes*")</f>
        <v>0</v>
      </c>
      <c r="P693" s="150"/>
      <c r="Q693" s="150"/>
      <c r="R693" s="150"/>
      <c r="S693" s="150"/>
      <c r="T693" s="150"/>
      <c r="U693" s="150"/>
      <c r="V693" s="150"/>
      <c r="W693" s="150"/>
      <c r="X693" s="150"/>
      <c r="Y693" s="150"/>
      <c r="Z693" s="150"/>
      <c r="AA693" s="150"/>
      <c r="AB693" s="150"/>
      <c r="AC693" s="150"/>
      <c r="AD693" s="150"/>
      <c r="AE693" s="37"/>
      <c r="AF693" s="150" t="s">
        <v>1</v>
      </c>
      <c r="AG693" s="150"/>
      <c r="AH693" s="150"/>
      <c r="AI693" s="150"/>
      <c r="AJ693" s="150"/>
      <c r="AK693" s="37"/>
    </row>
    <row r="694" spans="1:37" s="26" customFormat="1" ht="76.5" customHeight="1">
      <c r="A694" s="184" t="s">
        <v>3664</v>
      </c>
      <c r="B694" s="45" t="s">
        <v>1700</v>
      </c>
      <c r="C694" s="45" t="s">
        <v>97</v>
      </c>
      <c r="D694" s="47" t="s">
        <v>97</v>
      </c>
      <c r="E694" s="137" t="s">
        <v>1788</v>
      </c>
      <c r="F694" s="171"/>
      <c r="G694" s="52"/>
      <c r="H694" s="132" t="s">
        <v>1782</v>
      </c>
      <c r="I694" s="37" t="s">
        <v>1906</v>
      </c>
      <c r="J694" s="37" t="s">
        <v>1888</v>
      </c>
      <c r="K694" s="37" t="s">
        <v>1873</v>
      </c>
      <c r="L694" s="37" t="s">
        <v>1916</v>
      </c>
      <c r="M694" s="150" t="s">
        <v>5</v>
      </c>
      <c r="N694" s="37"/>
      <c r="O694" s="36">
        <f>COUNTIF(Table487[[#This Row],[CMMI Comprehensive Primary Care Plus (CPC+)
Version Date: CY 2021]:[CMS Medicare Hospital Compare
Version Date: January 2021]],"*yes*")</f>
        <v>0</v>
      </c>
      <c r="P694" s="150"/>
      <c r="Q694" s="150"/>
      <c r="R694" s="150"/>
      <c r="S694" s="150"/>
      <c r="T694" s="150"/>
      <c r="U694" s="150"/>
      <c r="V694" s="150"/>
      <c r="W694" s="150"/>
      <c r="X694" s="150"/>
      <c r="Y694" s="150"/>
      <c r="Z694" s="150"/>
      <c r="AA694" s="150"/>
      <c r="AB694" s="150"/>
      <c r="AC694" s="150"/>
      <c r="AD694" s="150"/>
      <c r="AE694" s="37"/>
      <c r="AF694" s="150"/>
      <c r="AG694" s="150"/>
      <c r="AH694" s="150" t="s">
        <v>1</v>
      </c>
      <c r="AI694" s="150"/>
      <c r="AJ694" s="150"/>
      <c r="AK694" s="37"/>
    </row>
    <row r="695" spans="1:37" s="26" customFormat="1" ht="76.5" customHeight="1">
      <c r="A695" s="184" t="s">
        <v>3665</v>
      </c>
      <c r="B695" s="45" t="s">
        <v>2767</v>
      </c>
      <c r="C695" s="45" t="s">
        <v>97</v>
      </c>
      <c r="D695" s="47" t="s">
        <v>97</v>
      </c>
      <c r="E695" s="137" t="s">
        <v>1960</v>
      </c>
      <c r="F695" s="171"/>
      <c r="G695" s="52"/>
      <c r="H695" s="132" t="s">
        <v>2768</v>
      </c>
      <c r="I695" s="37" t="s">
        <v>2212</v>
      </c>
      <c r="J695" s="37" t="s">
        <v>1888</v>
      </c>
      <c r="K695" s="37" t="s">
        <v>1873</v>
      </c>
      <c r="L695" s="37" t="s">
        <v>1916</v>
      </c>
      <c r="M695" s="150" t="s">
        <v>5</v>
      </c>
      <c r="N695" s="37"/>
      <c r="O695" s="36">
        <f>COUNTIF(Table487[[#This Row],[CMMI Comprehensive Primary Care Plus (CPC+)
Version Date: CY 2021]:[CMS Medicare Hospital Compare
Version Date: January 2021]],"*yes*")</f>
        <v>0</v>
      </c>
      <c r="P695" s="150"/>
      <c r="Q695" s="150"/>
      <c r="R695" s="150"/>
      <c r="S695" s="150"/>
      <c r="T695" s="150"/>
      <c r="U695" s="150"/>
      <c r="V695" s="150"/>
      <c r="W695" s="150"/>
      <c r="X695" s="150"/>
      <c r="Y695" s="150"/>
      <c r="Z695" s="150"/>
      <c r="AA695" s="150"/>
      <c r="AB695" s="150"/>
      <c r="AC695" s="150"/>
      <c r="AD695" s="150"/>
      <c r="AE695" s="37"/>
      <c r="AF695" s="150"/>
      <c r="AG695" s="150"/>
      <c r="AH695" s="150"/>
      <c r="AI695" s="150"/>
      <c r="AJ695" s="150"/>
      <c r="AK695" s="37"/>
    </row>
    <row r="696" spans="1:37" s="26" customFormat="1" ht="76.5" customHeight="1">
      <c r="A696" s="184" t="s">
        <v>3666</v>
      </c>
      <c r="B696" s="45" t="s">
        <v>1299</v>
      </c>
      <c r="C696" s="45" t="s">
        <v>97</v>
      </c>
      <c r="D696" s="47" t="s">
        <v>97</v>
      </c>
      <c r="E696" s="137" t="s">
        <v>1953</v>
      </c>
      <c r="F696" s="171"/>
      <c r="G696" s="52"/>
      <c r="H696" s="132" t="s">
        <v>1922</v>
      </c>
      <c r="I696" s="37" t="s">
        <v>1889</v>
      </c>
      <c r="J696" s="37" t="s">
        <v>1890</v>
      </c>
      <c r="K696" s="37" t="s">
        <v>1873</v>
      </c>
      <c r="L696" s="37" t="s">
        <v>97</v>
      </c>
      <c r="M696" s="37" t="s">
        <v>6</v>
      </c>
      <c r="N696" s="37"/>
      <c r="O696" s="36">
        <f>COUNTIF(Table487[[#This Row],[CMMI Comprehensive Primary Care Plus (CPC+)
Version Date: CY 2021]:[CMS Medicare Hospital Compare
Version Date: January 2021]],"*yes*")</f>
        <v>0</v>
      </c>
      <c r="P696" s="150"/>
      <c r="Q696" s="150"/>
      <c r="R696" s="150"/>
      <c r="S696" s="150"/>
      <c r="T696" s="150"/>
      <c r="U696" s="150"/>
      <c r="V696" s="150"/>
      <c r="W696" s="150"/>
      <c r="X696" s="150"/>
      <c r="Y696" s="150"/>
      <c r="Z696" s="150"/>
      <c r="AA696" s="150"/>
      <c r="AB696" s="150"/>
      <c r="AC696" s="150"/>
      <c r="AD696" s="150"/>
      <c r="AE696" s="37"/>
      <c r="AF696" s="150"/>
      <c r="AG696" s="150"/>
      <c r="AH696" s="150"/>
      <c r="AI696" s="150"/>
      <c r="AJ696" s="150"/>
      <c r="AK696" s="37"/>
    </row>
    <row r="697" spans="1:37" s="26" customFormat="1" ht="76.5" customHeight="1">
      <c r="A697" s="111" t="s">
        <v>3667</v>
      </c>
      <c r="B697" s="45" t="s">
        <v>1585</v>
      </c>
      <c r="C697" s="45" t="s">
        <v>97</v>
      </c>
      <c r="D697" s="45" t="s">
        <v>97</v>
      </c>
      <c r="E697" s="137" t="s">
        <v>1639</v>
      </c>
      <c r="F697" s="52"/>
      <c r="G697" s="52"/>
      <c r="H697" s="132" t="s">
        <v>1493</v>
      </c>
      <c r="I697" s="37" t="s">
        <v>1908</v>
      </c>
      <c r="J697" s="37" t="s">
        <v>97</v>
      </c>
      <c r="K697" s="37" t="s">
        <v>1879</v>
      </c>
      <c r="L697" s="37" t="s">
        <v>1885</v>
      </c>
      <c r="M697" s="37" t="s">
        <v>2009</v>
      </c>
      <c r="N697" s="37"/>
      <c r="O697" s="36">
        <f>COUNTIF(Table487[[#This Row],[CMMI Comprehensive Primary Care Plus (CPC+)
Version Date: CY 2021]:[CMS Medicare Hospital Compare
Version Date: January 2021]],"*yes*")</f>
        <v>1</v>
      </c>
      <c r="P697" s="150"/>
      <c r="Q697" s="150"/>
      <c r="R697" s="150"/>
      <c r="S697" s="150"/>
      <c r="T697" s="150"/>
      <c r="U697" s="150" t="s">
        <v>2185</v>
      </c>
      <c r="V697" s="150"/>
      <c r="W697" s="150"/>
      <c r="X697" s="150"/>
      <c r="Y697" s="150"/>
      <c r="Z697" s="150"/>
      <c r="AA697" s="150"/>
      <c r="AB697" s="150"/>
      <c r="AC697" s="150"/>
      <c r="AD697" s="150"/>
      <c r="AE697" s="150"/>
      <c r="AF697" s="150"/>
      <c r="AG697" s="150"/>
      <c r="AH697" s="150"/>
      <c r="AI697" s="150"/>
      <c r="AJ697" s="150"/>
      <c r="AK697" s="37"/>
    </row>
    <row r="698" spans="1:37" s="26" customFormat="1" ht="76.5" customHeight="1">
      <c r="A698" s="111" t="s">
        <v>388</v>
      </c>
      <c r="B698" s="45" t="s">
        <v>3668</v>
      </c>
      <c r="C698" s="45" t="s">
        <v>97</v>
      </c>
      <c r="D698" s="47" t="s">
        <v>97</v>
      </c>
      <c r="E698" s="137" t="s">
        <v>1624</v>
      </c>
      <c r="F698" s="52" t="s">
        <v>3669</v>
      </c>
      <c r="G698" s="52"/>
      <c r="H698" s="132" t="s">
        <v>3670</v>
      </c>
      <c r="I698" s="37" t="s">
        <v>1889</v>
      </c>
      <c r="J698" s="37" t="s">
        <v>97</v>
      </c>
      <c r="K698" s="37" t="s">
        <v>1873</v>
      </c>
      <c r="L698" s="37" t="s">
        <v>1880</v>
      </c>
      <c r="M698" s="37" t="s">
        <v>1746</v>
      </c>
      <c r="N698" s="37"/>
      <c r="O698" s="36">
        <f>COUNTIF(Table487[[#This Row],[CMMI Comprehensive Primary Care Plus (CPC+)
Version Date: CY 2021]:[CMS Medicare Hospital Compare
Version Date: January 2021]],"*yes*")</f>
        <v>1</v>
      </c>
      <c r="P698" s="150"/>
      <c r="Q698" s="150"/>
      <c r="R698" s="150"/>
      <c r="S698" s="150"/>
      <c r="T698" s="150"/>
      <c r="U698" s="150"/>
      <c r="V698" s="150"/>
      <c r="W698" s="150" t="s">
        <v>1</v>
      </c>
      <c r="X698" s="150"/>
      <c r="Y698" s="150"/>
      <c r="Z698" s="150"/>
      <c r="AA698" s="150"/>
      <c r="AB698" s="150"/>
      <c r="AC698" s="150"/>
      <c r="AD698" s="150"/>
      <c r="AE698" s="150"/>
      <c r="AF698" s="150"/>
      <c r="AG698" s="150"/>
      <c r="AH698" s="150"/>
      <c r="AI698" s="150"/>
      <c r="AJ698" s="150" t="s">
        <v>1827</v>
      </c>
      <c r="AK698" s="37"/>
    </row>
    <row r="699" spans="1:37" s="26" customFormat="1" ht="76.5" customHeight="1">
      <c r="A699" s="184" t="s">
        <v>3671</v>
      </c>
      <c r="B699" s="45" t="s">
        <v>2095</v>
      </c>
      <c r="C699" s="45" t="s">
        <v>97</v>
      </c>
      <c r="D699" s="45" t="s">
        <v>97</v>
      </c>
      <c r="E699" s="137" t="s">
        <v>1639</v>
      </c>
      <c r="F699" s="48"/>
      <c r="G699" s="48"/>
      <c r="H699" s="132" t="s">
        <v>1368</v>
      </c>
      <c r="I699" s="37" t="s">
        <v>1906</v>
      </c>
      <c r="J699" s="37" t="s">
        <v>97</v>
      </c>
      <c r="K699" s="37" t="s">
        <v>1892</v>
      </c>
      <c r="L699" s="37" t="s">
        <v>1880</v>
      </c>
      <c r="M699" s="37" t="s">
        <v>5</v>
      </c>
      <c r="N699" s="37"/>
      <c r="O699" s="36">
        <f>COUNTIF(Table487[[#This Row],[CMMI Comprehensive Primary Care Plus (CPC+)
Version Date: CY 2021]:[CMS Medicare Hospital Compare
Version Date: January 2021]],"*yes*")</f>
        <v>0</v>
      </c>
      <c r="P699" s="150"/>
      <c r="Q699" s="150"/>
      <c r="R699" s="150"/>
      <c r="S699" s="150"/>
      <c r="T699" s="150"/>
      <c r="U699" s="150"/>
      <c r="V699" s="150"/>
      <c r="W699" s="150"/>
      <c r="X699" s="150"/>
      <c r="Y699" s="150"/>
      <c r="Z699" s="150"/>
      <c r="AA699" s="150"/>
      <c r="AB699" s="150"/>
      <c r="AC699" s="150"/>
      <c r="AD699" s="150"/>
      <c r="AE699" s="37"/>
      <c r="AF699" s="150"/>
      <c r="AG699" s="150"/>
      <c r="AH699" s="150"/>
      <c r="AI699" s="150"/>
      <c r="AJ699" s="150"/>
      <c r="AK699" s="37"/>
    </row>
    <row r="700" spans="1:37" s="26" customFormat="1" ht="76.5" customHeight="1">
      <c r="A700" s="184" t="s">
        <v>3672</v>
      </c>
      <c r="B700" s="45" t="s">
        <v>3673</v>
      </c>
      <c r="C700" s="45" t="s">
        <v>97</v>
      </c>
      <c r="D700" s="45" t="s">
        <v>97</v>
      </c>
      <c r="E700" s="137" t="s">
        <v>3674</v>
      </c>
      <c r="F700" s="156"/>
      <c r="G700" s="48"/>
      <c r="H700" s="132" t="s">
        <v>3675</v>
      </c>
      <c r="I700" s="37" t="s">
        <v>97</v>
      </c>
      <c r="J700" s="37" t="s">
        <v>97</v>
      </c>
      <c r="K700" s="37" t="s">
        <v>1917</v>
      </c>
      <c r="L700" s="37" t="s">
        <v>1880</v>
      </c>
      <c r="M700" s="150" t="s">
        <v>6</v>
      </c>
      <c r="N700" s="37"/>
      <c r="O700" s="36">
        <f>COUNTIF(Table487[[#This Row],[CMMI Comprehensive Primary Care Plus (CPC+)
Version Date: CY 2021]:[CMS Medicare Hospital Compare
Version Date: January 2021]],"*yes*")</f>
        <v>1</v>
      </c>
      <c r="P700" s="150"/>
      <c r="Q700" s="150"/>
      <c r="R700" s="150" t="s">
        <v>1</v>
      </c>
      <c r="S700" s="150"/>
      <c r="T700" s="150"/>
      <c r="U700" s="150"/>
      <c r="V700" s="150"/>
      <c r="W700" s="150"/>
      <c r="X700" s="150"/>
      <c r="Y700" s="150"/>
      <c r="Z700" s="150"/>
      <c r="AA700" s="150"/>
      <c r="AB700" s="150"/>
      <c r="AC700" s="150"/>
      <c r="AD700" s="150"/>
      <c r="AE700" s="37"/>
      <c r="AF700" s="150"/>
      <c r="AG700" s="150"/>
      <c r="AH700" s="150"/>
      <c r="AI700" s="150"/>
      <c r="AJ700" s="150"/>
      <c r="AK700" s="37"/>
    </row>
    <row r="701" spans="1:37" s="26" customFormat="1" ht="76.5" customHeight="1">
      <c r="A701" s="184" t="s">
        <v>3676</v>
      </c>
      <c r="B701" s="45" t="s">
        <v>3048</v>
      </c>
      <c r="C701" s="45" t="s">
        <v>97</v>
      </c>
      <c r="D701" s="45" t="s">
        <v>97</v>
      </c>
      <c r="E701" s="137" t="s">
        <v>3049</v>
      </c>
      <c r="F701" s="156"/>
      <c r="G701" s="48"/>
      <c r="H701" s="132" t="s">
        <v>3050</v>
      </c>
      <c r="I701" s="37" t="s">
        <v>1906</v>
      </c>
      <c r="J701" s="37" t="s">
        <v>1890</v>
      </c>
      <c r="K701" s="37" t="s">
        <v>1873</v>
      </c>
      <c r="L701" s="37" t="s">
        <v>1916</v>
      </c>
      <c r="M701" s="150" t="s">
        <v>5</v>
      </c>
      <c r="N701" s="37"/>
      <c r="O701" s="36">
        <f>COUNTIF(Table487[[#This Row],[CMMI Comprehensive Primary Care Plus (CPC+)
Version Date: CY 2021]:[CMS Medicare Hospital Compare
Version Date: January 2021]],"*yes*")</f>
        <v>0</v>
      </c>
      <c r="P701" s="150"/>
      <c r="Q701" s="150"/>
      <c r="R701" s="150"/>
      <c r="S701" s="150"/>
      <c r="T701" s="37"/>
      <c r="U701" s="150"/>
      <c r="V701" s="150"/>
      <c r="W701" s="150"/>
      <c r="X701" s="150"/>
      <c r="Y701" s="150"/>
      <c r="Z701" s="150"/>
      <c r="AA701" s="150"/>
      <c r="AB701" s="150"/>
      <c r="AC701" s="150"/>
      <c r="AD701" s="150"/>
      <c r="AE701" s="37"/>
      <c r="AF701" s="150"/>
      <c r="AG701" s="150"/>
      <c r="AH701" s="150" t="s">
        <v>1</v>
      </c>
      <c r="AI701" s="150"/>
      <c r="AJ701" s="150"/>
      <c r="AK701" s="37"/>
    </row>
    <row r="702" spans="1:37" ht="409.5">
      <c r="A702" s="184" t="s">
        <v>3677</v>
      </c>
      <c r="B702" s="45" t="s">
        <v>3052</v>
      </c>
      <c r="C702" s="45" t="s">
        <v>97</v>
      </c>
      <c r="D702" s="45" t="s">
        <v>97</v>
      </c>
      <c r="E702" s="137" t="s">
        <v>3049</v>
      </c>
      <c r="F702" s="171"/>
      <c r="G702" s="52"/>
      <c r="H702" s="132" t="s">
        <v>3053</v>
      </c>
      <c r="I702" s="37" t="s">
        <v>1906</v>
      </c>
      <c r="J702" s="37" t="s">
        <v>1890</v>
      </c>
      <c r="K702" s="37" t="s">
        <v>1873</v>
      </c>
      <c r="L702" s="37" t="s">
        <v>1916</v>
      </c>
      <c r="M702" s="150" t="s">
        <v>5</v>
      </c>
      <c r="N702" s="37"/>
      <c r="O702" s="172">
        <f>COUNTIF(Table487[[#This Row],[CMMI Comprehensive Primary Care Plus (CPC+)
Version Date: CY 2021]:[CMS Medicare Hospital Compare
Version Date: January 2021]],"*yes*")</f>
        <v>0</v>
      </c>
      <c r="P702" s="150"/>
      <c r="Q702" s="150"/>
      <c r="R702" s="150"/>
      <c r="S702" s="150"/>
      <c r="T702" s="37"/>
      <c r="U702" s="150"/>
      <c r="V702" s="150"/>
      <c r="W702" s="150"/>
      <c r="X702" s="150"/>
      <c r="Y702" s="150"/>
      <c r="Z702" s="150"/>
      <c r="AA702" s="150"/>
      <c r="AB702" s="150"/>
      <c r="AC702" s="150"/>
      <c r="AD702" s="150"/>
      <c r="AE702" s="37"/>
      <c r="AF702" s="150"/>
      <c r="AG702" s="150"/>
      <c r="AH702" s="150" t="s">
        <v>1</v>
      </c>
      <c r="AI702" s="150"/>
      <c r="AJ702" s="150"/>
      <c r="AK702" s="150"/>
    </row>
    <row r="703" spans="1:37" ht="234">
      <c r="A703" s="184" t="s">
        <v>3678</v>
      </c>
      <c r="B703" s="45" t="s">
        <v>1927</v>
      </c>
      <c r="C703" s="45" t="s">
        <v>97</v>
      </c>
      <c r="D703" s="45" t="s">
        <v>97</v>
      </c>
      <c r="E703" s="137" t="s">
        <v>1960</v>
      </c>
      <c r="F703" s="156" t="s">
        <v>2687</v>
      </c>
      <c r="G703" s="48"/>
      <c r="H703" s="157" t="s">
        <v>2688</v>
      </c>
      <c r="I703" s="37" t="s">
        <v>1871</v>
      </c>
      <c r="J703" s="37" t="s">
        <v>1883</v>
      </c>
      <c r="K703" s="37" t="s">
        <v>1873</v>
      </c>
      <c r="L703" s="37" t="s">
        <v>2251</v>
      </c>
      <c r="M703" s="37" t="s">
        <v>5</v>
      </c>
      <c r="N703" s="37" t="s">
        <v>1</v>
      </c>
      <c r="O703" s="172">
        <f>COUNTIF(Table487[[#This Row],[CMMI Comprehensive Primary Care Plus (CPC+)
Version Date: CY 2021]:[CMS Medicare Hospital Compare
Version Date: January 2021]],"*yes*")</f>
        <v>2</v>
      </c>
      <c r="P703" s="150"/>
      <c r="Q703" s="150"/>
      <c r="R703" s="150"/>
      <c r="S703" s="150"/>
      <c r="T703" s="150"/>
      <c r="U703" s="150"/>
      <c r="V703" s="150"/>
      <c r="W703" s="150" t="s">
        <v>1</v>
      </c>
      <c r="X703" s="150" t="s">
        <v>2345</v>
      </c>
      <c r="Y703" s="150"/>
      <c r="Z703" s="150"/>
      <c r="AA703" s="150"/>
      <c r="AB703" s="150"/>
      <c r="AC703" s="150"/>
      <c r="AD703" s="150"/>
      <c r="AE703" s="150"/>
      <c r="AF703" s="150"/>
      <c r="AG703" s="150"/>
      <c r="AH703" s="150"/>
      <c r="AI703" s="150"/>
      <c r="AJ703" s="150"/>
      <c r="AK703" s="150"/>
    </row>
    <row r="704" spans="1:37" ht="306">
      <c r="A704" s="184" t="s">
        <v>3679</v>
      </c>
      <c r="B704" s="45" t="s">
        <v>2770</v>
      </c>
      <c r="C704" s="45" t="s">
        <v>97</v>
      </c>
      <c r="D704" s="45" t="s">
        <v>97</v>
      </c>
      <c r="E704" s="137" t="s">
        <v>1960</v>
      </c>
      <c r="F704" s="156"/>
      <c r="G704" s="48"/>
      <c r="H704" s="157" t="s">
        <v>2771</v>
      </c>
      <c r="I704" s="37" t="s">
        <v>1871</v>
      </c>
      <c r="J704" s="37" t="s">
        <v>1883</v>
      </c>
      <c r="K704" s="37" t="s">
        <v>1873</v>
      </c>
      <c r="L704" s="37" t="s">
        <v>1885</v>
      </c>
      <c r="M704" s="37" t="s">
        <v>5</v>
      </c>
      <c r="N704" s="37"/>
      <c r="O704" s="172">
        <f>COUNTIF(Table487[[#This Row],[CMMI Comprehensive Primary Care Plus (CPC+)
Version Date: CY 2021]:[CMS Medicare Hospital Compare
Version Date: January 2021]],"*yes*")</f>
        <v>0</v>
      </c>
      <c r="P704" s="150"/>
      <c r="Q704" s="150"/>
      <c r="R704" s="150"/>
      <c r="S704" s="150"/>
      <c r="T704" s="150"/>
      <c r="U704" s="150"/>
      <c r="V704" s="150"/>
      <c r="W704" s="150"/>
      <c r="X704" s="150"/>
      <c r="Y704" s="150"/>
      <c r="Z704" s="150"/>
      <c r="AA704" s="150"/>
      <c r="AB704" s="150"/>
      <c r="AC704" s="150"/>
      <c r="AD704" s="150"/>
      <c r="AE704" s="150"/>
      <c r="AF704" s="150"/>
      <c r="AG704" s="150"/>
      <c r="AH704" s="150"/>
      <c r="AI704" s="150"/>
      <c r="AJ704" s="150"/>
      <c r="AK704" s="150"/>
    </row>
    <row r="705" spans="1:37" ht="409.5">
      <c r="A705" s="184" t="s">
        <v>3680</v>
      </c>
      <c r="B705" s="45" t="s">
        <v>858</v>
      </c>
      <c r="C705" s="45" t="s">
        <v>97</v>
      </c>
      <c r="D705" s="45" t="s">
        <v>97</v>
      </c>
      <c r="E705" s="185" t="s">
        <v>1963</v>
      </c>
      <c r="F705" s="156" t="s">
        <v>2486</v>
      </c>
      <c r="G705" s="48"/>
      <c r="H705" s="157" t="s">
        <v>859</v>
      </c>
      <c r="I705" s="37" t="s">
        <v>97</v>
      </c>
      <c r="J705" s="37" t="s">
        <v>97</v>
      </c>
      <c r="K705" s="37" t="s">
        <v>1873</v>
      </c>
      <c r="L705" s="37" t="s">
        <v>1916</v>
      </c>
      <c r="M705" s="150" t="s">
        <v>314</v>
      </c>
      <c r="N705" s="37"/>
      <c r="O705" s="172">
        <f>COUNTIF(Table487[[#This Row],[CMMI Comprehensive Primary Care Plus (CPC+)
Version Date: CY 2021]:[CMS Medicare Hospital Compare
Version Date: January 2021]],"*yes*")</f>
        <v>1</v>
      </c>
      <c r="P705" s="150"/>
      <c r="Q705" s="150"/>
      <c r="R705" s="150"/>
      <c r="S705" s="150"/>
      <c r="T705" s="150"/>
      <c r="U705" s="150"/>
      <c r="V705" s="150"/>
      <c r="W705" s="150" t="s">
        <v>1</v>
      </c>
      <c r="X705" s="150"/>
      <c r="Y705" s="150"/>
      <c r="Z705" s="150"/>
      <c r="AA705" s="150"/>
      <c r="AB705" s="150"/>
      <c r="AC705" s="150"/>
      <c r="AD705" s="150"/>
      <c r="AE705" s="150"/>
      <c r="AF705" s="150"/>
      <c r="AG705" s="150"/>
      <c r="AH705" s="150"/>
      <c r="AI705" s="150"/>
      <c r="AJ705" s="150"/>
      <c r="AK705" s="150"/>
    </row>
    <row r="706" spans="1:37" ht="409.5">
      <c r="A706" s="111" t="s">
        <v>3681</v>
      </c>
      <c r="B706" s="45" t="s">
        <v>3031</v>
      </c>
      <c r="C706" s="45" t="s">
        <v>97</v>
      </c>
      <c r="D706" s="45" t="s">
        <v>97</v>
      </c>
      <c r="E706" s="137" t="s">
        <v>1639</v>
      </c>
      <c r="F706" s="48"/>
      <c r="G706" s="48"/>
      <c r="H706" s="132" t="s">
        <v>3032</v>
      </c>
      <c r="I706" s="37" t="s">
        <v>1906</v>
      </c>
      <c r="J706" s="37" t="s">
        <v>97</v>
      </c>
      <c r="K706" s="37" t="s">
        <v>1900</v>
      </c>
      <c r="L706" s="37" t="s">
        <v>1880</v>
      </c>
      <c r="M706" s="37" t="s">
        <v>5</v>
      </c>
      <c r="N706" s="37"/>
      <c r="O706" s="172">
        <f>COUNTIF(Table487[[#This Row],[CMMI Comprehensive Primary Care Plus (CPC+)
Version Date: CY 2021]:[CMS Medicare Hospital Compare
Version Date: January 2021]],"*yes*")</f>
        <v>0</v>
      </c>
      <c r="P706" s="150"/>
      <c r="Q706" s="150"/>
      <c r="R706" s="150"/>
      <c r="S706" s="150"/>
      <c r="T706" s="37"/>
      <c r="U706" s="150"/>
      <c r="V706" s="150"/>
      <c r="W706" s="150"/>
      <c r="X706" s="150"/>
      <c r="Y706" s="150"/>
      <c r="Z706" s="150"/>
      <c r="AA706" s="150"/>
      <c r="AB706" s="37"/>
      <c r="AC706" s="150"/>
      <c r="AD706" s="150"/>
      <c r="AE706" s="37"/>
      <c r="AF706" s="150"/>
      <c r="AG706" s="150"/>
      <c r="AH706" s="37"/>
      <c r="AI706" s="150"/>
      <c r="AJ706" s="150"/>
      <c r="AK706" s="150"/>
    </row>
    <row r="707" spans="1:37" ht="409.5">
      <c r="A707" s="111" t="s">
        <v>3682</v>
      </c>
      <c r="B707" s="45" t="s">
        <v>3683</v>
      </c>
      <c r="C707" s="45" t="s">
        <v>97</v>
      </c>
      <c r="D707" s="45" t="s">
        <v>97</v>
      </c>
      <c r="E707" s="137" t="s">
        <v>1945</v>
      </c>
      <c r="F707" s="48"/>
      <c r="G707" s="48"/>
      <c r="H707" s="132" t="s">
        <v>2150</v>
      </c>
      <c r="I707" s="37" t="s">
        <v>2297</v>
      </c>
      <c r="J707" s="37" t="s">
        <v>1881</v>
      </c>
      <c r="K707" s="37" t="s">
        <v>1879</v>
      </c>
      <c r="L707" s="37" t="s">
        <v>1874</v>
      </c>
      <c r="M707" s="37" t="s">
        <v>6</v>
      </c>
      <c r="N707" s="37"/>
      <c r="O707" s="172">
        <f>COUNTIF(Table487[[#This Row],[CMMI Comprehensive Primary Care Plus (CPC+)
Version Date: CY 2021]:[CMS Medicare Hospital Compare
Version Date: January 2021]],"*yes*")</f>
        <v>0</v>
      </c>
      <c r="P707" s="150"/>
      <c r="Q707" s="150"/>
      <c r="R707" s="150"/>
      <c r="S707" s="150"/>
      <c r="T707" s="37"/>
      <c r="U707" s="150"/>
      <c r="V707" s="150"/>
      <c r="W707" s="150"/>
      <c r="X707" s="150"/>
      <c r="Y707" s="150"/>
      <c r="Z707" s="150"/>
      <c r="AA707" s="150"/>
      <c r="AB707" s="37"/>
      <c r="AC707" s="150"/>
      <c r="AD707" s="150"/>
      <c r="AE707" s="37"/>
      <c r="AF707" s="150"/>
      <c r="AG707" s="150"/>
      <c r="AH707" s="37"/>
      <c r="AI707" s="150"/>
      <c r="AJ707" s="150"/>
      <c r="AK707" s="150"/>
    </row>
    <row r="708" spans="1:37" ht="180">
      <c r="A708" s="111" t="s">
        <v>3684</v>
      </c>
      <c r="B708" s="45" t="s">
        <v>3685</v>
      </c>
      <c r="C708" s="45" t="s">
        <v>97</v>
      </c>
      <c r="D708" s="45" t="s">
        <v>97</v>
      </c>
      <c r="E708" s="137" t="s">
        <v>574</v>
      </c>
      <c r="F708" s="48"/>
      <c r="G708" s="48"/>
      <c r="H708" s="132" t="s">
        <v>3686</v>
      </c>
      <c r="I708" s="37" t="s">
        <v>1906</v>
      </c>
      <c r="J708" s="37" t="s">
        <v>1901</v>
      </c>
      <c r="K708" s="37" t="s">
        <v>1879</v>
      </c>
      <c r="L708" s="37" t="s">
        <v>2252</v>
      </c>
      <c r="M708" s="37" t="s">
        <v>1746</v>
      </c>
      <c r="N708" s="37"/>
      <c r="O708" s="172">
        <f>COUNTIF(Table487[[#This Row],[CMMI Comprehensive Primary Care Plus (CPC+)
Version Date: CY 2021]:[CMS Medicare Hospital Compare
Version Date: January 2021]],"*yes*")</f>
        <v>0</v>
      </c>
      <c r="P708" s="150"/>
      <c r="Q708" s="150"/>
      <c r="R708" s="150"/>
      <c r="S708" s="150"/>
      <c r="T708" s="37"/>
      <c r="U708" s="150"/>
      <c r="V708" s="150"/>
      <c r="W708" s="150"/>
      <c r="X708" s="150"/>
      <c r="Y708" s="150"/>
      <c r="Z708" s="150"/>
      <c r="AA708" s="150"/>
      <c r="AB708" s="37"/>
      <c r="AC708" s="150"/>
      <c r="AD708" s="150"/>
      <c r="AE708" s="37"/>
      <c r="AF708" s="150"/>
      <c r="AG708" s="150"/>
      <c r="AH708" s="37"/>
      <c r="AI708" s="150"/>
      <c r="AJ708" s="150"/>
      <c r="AK708" s="150"/>
    </row>
    <row r="709" spans="1:37" ht="180">
      <c r="A709" s="111" t="s">
        <v>389</v>
      </c>
      <c r="B709" s="45" t="s">
        <v>3687</v>
      </c>
      <c r="C709" s="45" t="s">
        <v>97</v>
      </c>
      <c r="D709" s="47" t="s">
        <v>97</v>
      </c>
      <c r="E709" s="137" t="s">
        <v>574</v>
      </c>
      <c r="F709" s="52"/>
      <c r="G709" s="52"/>
      <c r="H709" s="132" t="s">
        <v>3688</v>
      </c>
      <c r="I709" s="37" t="s">
        <v>1906</v>
      </c>
      <c r="J709" s="37" t="s">
        <v>1901</v>
      </c>
      <c r="K709" s="37" t="s">
        <v>1879</v>
      </c>
      <c r="L709" s="37" t="s">
        <v>2252</v>
      </c>
      <c r="M709" s="37" t="s">
        <v>1746</v>
      </c>
      <c r="N709" s="37"/>
      <c r="O709" s="172">
        <f>COUNTIF(Table487[[#This Row],[CMMI Comprehensive Primary Care Plus (CPC+)
Version Date: CY 2021]:[CMS Medicare Hospital Compare
Version Date: January 2021]],"*yes*")</f>
        <v>0</v>
      </c>
      <c r="P709" s="150"/>
      <c r="Q709" s="150"/>
      <c r="R709" s="150"/>
      <c r="S709" s="150"/>
      <c r="T709" s="150"/>
      <c r="U709" s="150"/>
      <c r="V709" s="150"/>
      <c r="W709" s="150"/>
      <c r="X709" s="150"/>
      <c r="Y709" s="150"/>
      <c r="Z709" s="150"/>
      <c r="AA709" s="150"/>
      <c r="AB709" s="150"/>
      <c r="AC709" s="150"/>
      <c r="AD709" s="150"/>
      <c r="AE709" s="150"/>
      <c r="AF709" s="150"/>
      <c r="AG709" s="150"/>
      <c r="AH709" s="150"/>
      <c r="AI709" s="150"/>
      <c r="AJ709" s="150"/>
      <c r="AK709" s="150"/>
    </row>
    <row r="710" spans="1:37" ht="324">
      <c r="A710" s="111" t="s">
        <v>3689</v>
      </c>
      <c r="B710" s="45" t="s">
        <v>3690</v>
      </c>
      <c r="C710" s="45" t="s">
        <v>97</v>
      </c>
      <c r="D710" s="45" t="s">
        <v>97</v>
      </c>
      <c r="E710" s="137" t="s">
        <v>1639</v>
      </c>
      <c r="F710" s="48"/>
      <c r="G710" s="48"/>
      <c r="H710" s="132" t="s">
        <v>3691</v>
      </c>
      <c r="I710" s="37" t="s">
        <v>1889</v>
      </c>
      <c r="J710" s="37" t="s">
        <v>1883</v>
      </c>
      <c r="K710" s="37" t="s">
        <v>1877</v>
      </c>
      <c r="L710" s="37" t="s">
        <v>1916</v>
      </c>
      <c r="M710" s="37" t="s">
        <v>6</v>
      </c>
      <c r="N710" s="37"/>
      <c r="O710" s="172">
        <f>COUNTIF(Table487[[#This Row],[CMMI Comprehensive Primary Care Plus (CPC+)
Version Date: CY 2021]:[CMS Medicare Hospital Compare
Version Date: January 2021]],"*yes*")</f>
        <v>1</v>
      </c>
      <c r="P710" s="150"/>
      <c r="Q710" s="150"/>
      <c r="R710" s="150"/>
      <c r="S710" s="150"/>
      <c r="T710" s="37"/>
      <c r="U710" s="150"/>
      <c r="V710" s="150"/>
      <c r="W710" s="150"/>
      <c r="X710" s="150" t="s">
        <v>2287</v>
      </c>
      <c r="Y710" s="150"/>
      <c r="Z710" s="150"/>
      <c r="AA710" s="150"/>
      <c r="AB710" s="37"/>
      <c r="AC710" s="150"/>
      <c r="AD710" s="150"/>
      <c r="AE710" s="37"/>
      <c r="AF710" s="150"/>
      <c r="AG710" s="150"/>
      <c r="AH710" s="37"/>
      <c r="AI710" s="150"/>
      <c r="AJ710" s="150"/>
      <c r="AK710" s="150"/>
    </row>
    <row r="711" spans="1:37" ht="396">
      <c r="A711" s="111" t="s">
        <v>3692</v>
      </c>
      <c r="B711" s="45" t="s">
        <v>1666</v>
      </c>
      <c r="C711" s="45" t="s">
        <v>97</v>
      </c>
      <c r="D711" s="45" t="s">
        <v>97</v>
      </c>
      <c r="E711" s="137" t="s">
        <v>1934</v>
      </c>
      <c r="F711" s="48" t="s">
        <v>2723</v>
      </c>
      <c r="G711" s="48"/>
      <c r="H711" s="132" t="s">
        <v>1667</v>
      </c>
      <c r="I711" s="37" t="s">
        <v>2297</v>
      </c>
      <c r="J711" s="37" t="s">
        <v>1876</v>
      </c>
      <c r="K711" s="37" t="s">
        <v>1873</v>
      </c>
      <c r="L711" s="37" t="s">
        <v>1880</v>
      </c>
      <c r="M711" s="37" t="s">
        <v>314</v>
      </c>
      <c r="N711" s="37"/>
      <c r="O711" s="172">
        <f>COUNTIF(Table487[[#This Row],[CMMI Comprehensive Primary Care Plus (CPC+)
Version Date: CY 2021]:[CMS Medicare Hospital Compare
Version Date: January 2021]],"*yes*")</f>
        <v>0</v>
      </c>
      <c r="P711" s="150"/>
      <c r="Q711" s="150"/>
      <c r="R711" s="150"/>
      <c r="S711" s="150"/>
      <c r="T711" s="37"/>
      <c r="U711" s="150"/>
      <c r="V711" s="150"/>
      <c r="W711" s="150"/>
      <c r="X711" s="150"/>
      <c r="Y711" s="150"/>
      <c r="Z711" s="150"/>
      <c r="AA711" s="150"/>
      <c r="AB711" s="37"/>
      <c r="AC711" s="150"/>
      <c r="AD711" s="150"/>
      <c r="AE711" s="37"/>
      <c r="AF711" s="150"/>
      <c r="AG711" s="150"/>
      <c r="AH711" s="37"/>
      <c r="AI711" s="150"/>
      <c r="AJ711" s="150"/>
      <c r="AK711" s="150"/>
    </row>
    <row r="712" spans="1:37" ht="409.5">
      <c r="A712" s="111" t="s">
        <v>3693</v>
      </c>
      <c r="B712" s="45" t="s">
        <v>2230</v>
      </c>
      <c r="C712" s="45" t="s">
        <v>97</v>
      </c>
      <c r="D712" s="45" t="s">
        <v>97</v>
      </c>
      <c r="E712" s="137" t="s">
        <v>1675</v>
      </c>
      <c r="F712" s="48" t="s">
        <v>2636</v>
      </c>
      <c r="G712" s="48"/>
      <c r="H712" s="132" t="s">
        <v>3694</v>
      </c>
      <c r="I712" s="37" t="s">
        <v>1875</v>
      </c>
      <c r="J712" s="37" t="s">
        <v>1884</v>
      </c>
      <c r="K712" s="37" t="s">
        <v>1879</v>
      </c>
      <c r="L712" s="37" t="s">
        <v>2250</v>
      </c>
      <c r="M712" s="37" t="s">
        <v>314</v>
      </c>
      <c r="N712" s="37"/>
      <c r="O712" s="172">
        <f>COUNTIF(Table487[[#This Row],[CMMI Comprehensive Primary Care Plus (CPC+)
Version Date: CY 2021]:[CMS Medicare Hospital Compare
Version Date: January 2021]],"*yes*")</f>
        <v>1</v>
      </c>
      <c r="P712" s="150"/>
      <c r="Q712" s="150"/>
      <c r="R712" s="150"/>
      <c r="S712" s="150"/>
      <c r="T712" s="37"/>
      <c r="U712" s="150"/>
      <c r="V712" s="150"/>
      <c r="W712" s="150" t="s">
        <v>1</v>
      </c>
      <c r="X712" s="150"/>
      <c r="Y712" s="150"/>
      <c r="Z712" s="150"/>
      <c r="AA712" s="150"/>
      <c r="AB712" s="37"/>
      <c r="AC712" s="150"/>
      <c r="AD712" s="150"/>
      <c r="AE712" s="37" t="s">
        <v>3941</v>
      </c>
      <c r="AF712" s="150"/>
      <c r="AG712" s="150"/>
      <c r="AH712" s="37"/>
      <c r="AI712" s="150"/>
      <c r="AJ712" s="150"/>
      <c r="AK712" s="150"/>
    </row>
    <row r="713" spans="1:37" ht="409.5">
      <c r="A713" s="111" t="s">
        <v>3695</v>
      </c>
      <c r="B713" s="45" t="s">
        <v>3696</v>
      </c>
      <c r="C713" s="45" t="s">
        <v>97</v>
      </c>
      <c r="D713" s="45" t="s">
        <v>97</v>
      </c>
      <c r="E713" s="137" t="s">
        <v>1675</v>
      </c>
      <c r="F713" s="48" t="s">
        <v>2636</v>
      </c>
      <c r="G713" s="48"/>
      <c r="H713" s="132" t="s">
        <v>3697</v>
      </c>
      <c r="I713" s="37" t="s">
        <v>1875</v>
      </c>
      <c r="J713" s="37" t="s">
        <v>1884</v>
      </c>
      <c r="K713" s="37" t="s">
        <v>1879</v>
      </c>
      <c r="L713" s="37" t="s">
        <v>1874</v>
      </c>
      <c r="M713" s="37" t="s">
        <v>314</v>
      </c>
      <c r="N713" s="37"/>
      <c r="O713" s="172">
        <f>COUNTIF(Table487[[#This Row],[CMMI Comprehensive Primary Care Plus (CPC+)
Version Date: CY 2021]:[CMS Medicare Hospital Compare
Version Date: January 2021]],"*yes*")</f>
        <v>1</v>
      </c>
      <c r="P713" s="150"/>
      <c r="Q713" s="150"/>
      <c r="R713" s="150"/>
      <c r="S713" s="150"/>
      <c r="T713" s="37"/>
      <c r="U713" s="150"/>
      <c r="V713" s="150"/>
      <c r="W713" s="150"/>
      <c r="X713" s="150" t="s">
        <v>2637</v>
      </c>
      <c r="Y713" s="150"/>
      <c r="Z713" s="150"/>
      <c r="AA713" s="150"/>
      <c r="AB713" s="37"/>
      <c r="AC713" s="150"/>
      <c r="AD713" s="150"/>
      <c r="AE713" s="37"/>
      <c r="AF713" s="150"/>
      <c r="AG713" s="150"/>
      <c r="AH713" s="37"/>
      <c r="AI713" s="150"/>
      <c r="AJ713" s="150"/>
      <c r="AK713" s="150"/>
    </row>
    <row r="714" spans="1:37" ht="409.5">
      <c r="A714" s="111" t="s">
        <v>3698</v>
      </c>
      <c r="B714" s="45" t="s">
        <v>3699</v>
      </c>
      <c r="C714" s="45" t="s">
        <v>97</v>
      </c>
      <c r="D714" s="45" t="s">
        <v>97</v>
      </c>
      <c r="E714" s="137" t="s">
        <v>1675</v>
      </c>
      <c r="F714" s="48" t="s">
        <v>2636</v>
      </c>
      <c r="G714" s="48"/>
      <c r="H714" s="132" t="s">
        <v>3700</v>
      </c>
      <c r="I714" s="37" t="s">
        <v>1875</v>
      </c>
      <c r="J714" s="37" t="s">
        <v>1884</v>
      </c>
      <c r="K714" s="37" t="s">
        <v>1879</v>
      </c>
      <c r="L714" s="37" t="s">
        <v>1880</v>
      </c>
      <c r="M714" s="37" t="s">
        <v>314</v>
      </c>
      <c r="N714" s="37"/>
      <c r="O714" s="172">
        <f>COUNTIF(Table487[[#This Row],[CMMI Comprehensive Primary Care Plus (CPC+)
Version Date: CY 2021]:[CMS Medicare Hospital Compare
Version Date: January 2021]],"*yes*")</f>
        <v>1</v>
      </c>
      <c r="P714" s="150"/>
      <c r="Q714" s="150"/>
      <c r="R714" s="150"/>
      <c r="S714" s="150"/>
      <c r="T714" s="37"/>
      <c r="U714" s="150"/>
      <c r="V714" s="150"/>
      <c r="W714" s="150"/>
      <c r="X714" s="150" t="s">
        <v>2637</v>
      </c>
      <c r="Y714" s="150"/>
      <c r="Z714" s="150"/>
      <c r="AA714" s="150"/>
      <c r="AB714" s="37"/>
      <c r="AC714" s="150"/>
      <c r="AD714" s="150"/>
      <c r="AE714" s="37"/>
      <c r="AF714" s="150"/>
      <c r="AG714" s="150"/>
      <c r="AH714" s="37"/>
      <c r="AI714" s="150"/>
      <c r="AJ714" s="150"/>
      <c r="AK714" s="150"/>
    </row>
    <row r="715" spans="1:37" ht="409.5">
      <c r="A715" s="111" t="s">
        <v>3701</v>
      </c>
      <c r="B715" s="45" t="s">
        <v>3702</v>
      </c>
      <c r="C715" s="45" t="s">
        <v>97</v>
      </c>
      <c r="D715" s="45" t="s">
        <v>97</v>
      </c>
      <c r="E715" s="137" t="s">
        <v>3587</v>
      </c>
      <c r="F715" s="48"/>
      <c r="G715" s="48"/>
      <c r="H715" s="132" t="s">
        <v>3703</v>
      </c>
      <c r="I715" s="37" t="s">
        <v>1875</v>
      </c>
      <c r="J715" s="37" t="s">
        <v>1887</v>
      </c>
      <c r="K715" s="37" t="s">
        <v>1879</v>
      </c>
      <c r="L715" s="37" t="s">
        <v>1880</v>
      </c>
      <c r="M715" s="37" t="s">
        <v>1746</v>
      </c>
      <c r="N715" s="37" t="s">
        <v>1</v>
      </c>
      <c r="O715" s="172">
        <f>COUNTIF(Table487[[#This Row],[CMMI Comprehensive Primary Care Plus (CPC+)
Version Date: CY 2021]:[CMS Medicare Hospital Compare
Version Date: January 2021]],"*yes*")</f>
        <v>0</v>
      </c>
      <c r="P715" s="150"/>
      <c r="Q715" s="150"/>
      <c r="R715" s="150"/>
      <c r="S715" s="150"/>
      <c r="T715" s="37"/>
      <c r="U715" s="150"/>
      <c r="V715" s="150"/>
      <c r="W715" s="150"/>
      <c r="X715" s="150"/>
      <c r="Y715" s="150"/>
      <c r="Z715" s="150"/>
      <c r="AA715" s="150"/>
      <c r="AB715" s="37"/>
      <c r="AC715" s="150"/>
      <c r="AD715" s="150" t="s">
        <v>1</v>
      </c>
      <c r="AE715" s="37"/>
      <c r="AF715" s="150"/>
      <c r="AG715" s="150"/>
      <c r="AH715" s="37"/>
      <c r="AI715" s="150"/>
      <c r="AJ715" s="150"/>
      <c r="AK715" s="150"/>
    </row>
    <row r="716" spans="1:37" ht="409.5">
      <c r="A716" s="111" t="s">
        <v>3704</v>
      </c>
      <c r="B716" s="45" t="s">
        <v>978</v>
      </c>
      <c r="C716" s="45" t="s">
        <v>97</v>
      </c>
      <c r="D716" s="45" t="s">
        <v>97</v>
      </c>
      <c r="E716" s="137" t="s">
        <v>1638</v>
      </c>
      <c r="F716" s="48" t="s">
        <v>2614</v>
      </c>
      <c r="G716" s="48"/>
      <c r="H716" s="132" t="s">
        <v>979</v>
      </c>
      <c r="I716" s="37" t="s">
        <v>97</v>
      </c>
      <c r="J716" s="37" t="s">
        <v>1890</v>
      </c>
      <c r="K716" s="37" t="s">
        <v>1873</v>
      </c>
      <c r="L716" s="37" t="s">
        <v>1880</v>
      </c>
      <c r="M716" s="37" t="s">
        <v>1746</v>
      </c>
      <c r="N716" s="37"/>
      <c r="O716" s="172">
        <f>COUNTIF(Table487[[#This Row],[CMMI Comprehensive Primary Care Plus (CPC+)
Version Date: CY 2021]:[CMS Medicare Hospital Compare
Version Date: January 2021]],"*yes*")</f>
        <v>1</v>
      </c>
      <c r="P716" s="150"/>
      <c r="Q716" s="150"/>
      <c r="R716" s="150"/>
      <c r="S716" s="150"/>
      <c r="T716" s="37"/>
      <c r="U716" s="150"/>
      <c r="V716" s="150"/>
      <c r="W716" s="150" t="s">
        <v>1</v>
      </c>
      <c r="X716" s="150"/>
      <c r="Y716" s="150"/>
      <c r="Z716" s="150"/>
      <c r="AA716" s="150"/>
      <c r="AB716" s="37"/>
      <c r="AC716" s="150"/>
      <c r="AD716" s="150"/>
      <c r="AE716" s="37"/>
      <c r="AF716" s="150"/>
      <c r="AG716" s="150"/>
      <c r="AH716" s="37"/>
      <c r="AI716" s="150"/>
      <c r="AJ716" s="150"/>
      <c r="AK716" s="150"/>
    </row>
    <row r="717" spans="1:37" ht="409.5">
      <c r="A717" s="111" t="s">
        <v>3705</v>
      </c>
      <c r="B717" s="45" t="s">
        <v>974</v>
      </c>
      <c r="C717" s="45" t="s">
        <v>97</v>
      </c>
      <c r="D717" s="45" t="s">
        <v>97</v>
      </c>
      <c r="E717" s="137" t="s">
        <v>1638</v>
      </c>
      <c r="F717" s="48" t="s">
        <v>2611</v>
      </c>
      <c r="G717" s="48"/>
      <c r="H717" s="132" t="s">
        <v>975</v>
      </c>
      <c r="I717" s="37" t="s">
        <v>97</v>
      </c>
      <c r="J717" s="37" t="s">
        <v>1890</v>
      </c>
      <c r="K717" s="37" t="s">
        <v>1873</v>
      </c>
      <c r="L717" s="37" t="s">
        <v>1916</v>
      </c>
      <c r="M717" s="37" t="s">
        <v>1746</v>
      </c>
      <c r="N717" s="37"/>
      <c r="O717" s="172">
        <f>COUNTIF(Table487[[#This Row],[CMMI Comprehensive Primary Care Plus (CPC+)
Version Date: CY 2021]:[CMS Medicare Hospital Compare
Version Date: January 2021]],"*yes*")</f>
        <v>0</v>
      </c>
      <c r="P717" s="150"/>
      <c r="Q717" s="150"/>
      <c r="R717" s="150"/>
      <c r="S717" s="150"/>
      <c r="T717" s="37"/>
      <c r="U717" s="150"/>
      <c r="V717" s="150"/>
      <c r="W717" s="150"/>
      <c r="X717" s="150"/>
      <c r="Y717" s="150"/>
      <c r="Z717" s="150"/>
      <c r="AA717" s="150"/>
      <c r="AB717" s="37"/>
      <c r="AC717" s="150"/>
      <c r="AD717" s="150"/>
      <c r="AE717" s="37"/>
      <c r="AF717" s="150"/>
      <c r="AG717" s="150"/>
      <c r="AH717" s="37"/>
      <c r="AI717" s="150"/>
      <c r="AJ717" s="150"/>
      <c r="AK717" s="150"/>
    </row>
    <row r="718" spans="1:37" ht="409.5">
      <c r="A718" s="111" t="s">
        <v>3706</v>
      </c>
      <c r="B718" s="45" t="s">
        <v>970</v>
      </c>
      <c r="C718" s="45" t="s">
        <v>97</v>
      </c>
      <c r="D718" s="45" t="s">
        <v>97</v>
      </c>
      <c r="E718" s="137" t="s">
        <v>1638</v>
      </c>
      <c r="F718" s="48" t="s">
        <v>2609</v>
      </c>
      <c r="G718" s="48"/>
      <c r="H718" s="132" t="s">
        <v>971</v>
      </c>
      <c r="I718" s="37" t="s">
        <v>97</v>
      </c>
      <c r="J718" s="37" t="s">
        <v>1890</v>
      </c>
      <c r="K718" s="37" t="s">
        <v>1873</v>
      </c>
      <c r="L718" s="37" t="s">
        <v>1916</v>
      </c>
      <c r="M718" s="37" t="s">
        <v>1746</v>
      </c>
      <c r="N718" s="37"/>
      <c r="O718" s="172">
        <f>COUNTIF(Table487[[#This Row],[CMMI Comprehensive Primary Care Plus (CPC+)
Version Date: CY 2021]:[CMS Medicare Hospital Compare
Version Date: January 2021]],"*yes*")</f>
        <v>1</v>
      </c>
      <c r="P718" s="150"/>
      <c r="Q718" s="150"/>
      <c r="R718" s="150"/>
      <c r="S718" s="150"/>
      <c r="T718" s="37"/>
      <c r="U718" s="150"/>
      <c r="V718" s="150"/>
      <c r="W718" s="150" t="s">
        <v>1</v>
      </c>
      <c r="X718" s="150"/>
      <c r="Y718" s="150"/>
      <c r="Z718" s="150"/>
      <c r="AA718" s="150"/>
      <c r="AB718" s="37"/>
      <c r="AC718" s="150"/>
      <c r="AD718" s="150"/>
      <c r="AE718" s="37"/>
      <c r="AF718" s="150"/>
      <c r="AG718" s="150"/>
      <c r="AH718" s="37"/>
      <c r="AI718" s="150"/>
      <c r="AJ718" s="150"/>
      <c r="AK718" s="150"/>
    </row>
    <row r="719" spans="1:37" ht="396">
      <c r="A719" s="111" t="s">
        <v>3707</v>
      </c>
      <c r="B719" s="45" t="s">
        <v>972</v>
      </c>
      <c r="C719" s="45" t="s">
        <v>97</v>
      </c>
      <c r="D719" s="45" t="s">
        <v>97</v>
      </c>
      <c r="E719" s="137" t="s">
        <v>1638</v>
      </c>
      <c r="F719" s="48" t="s">
        <v>2610</v>
      </c>
      <c r="G719" s="48"/>
      <c r="H719" s="132" t="s">
        <v>973</v>
      </c>
      <c r="I719" s="37" t="s">
        <v>97</v>
      </c>
      <c r="J719" s="37" t="s">
        <v>1890</v>
      </c>
      <c r="K719" s="37" t="s">
        <v>1873</v>
      </c>
      <c r="L719" s="37" t="s">
        <v>1916</v>
      </c>
      <c r="M719" s="37" t="s">
        <v>1746</v>
      </c>
      <c r="N719" s="37"/>
      <c r="O719" s="172">
        <f>COUNTIF(Table487[[#This Row],[CMMI Comprehensive Primary Care Plus (CPC+)
Version Date: CY 2021]:[CMS Medicare Hospital Compare
Version Date: January 2021]],"*yes*")</f>
        <v>0</v>
      </c>
      <c r="P719" s="150"/>
      <c r="Q719" s="150"/>
      <c r="R719" s="150"/>
      <c r="S719" s="150"/>
      <c r="T719" s="37"/>
      <c r="U719" s="150"/>
      <c r="V719" s="150"/>
      <c r="W719" s="150"/>
      <c r="X719" s="150"/>
      <c r="Y719" s="150"/>
      <c r="Z719" s="150"/>
      <c r="AA719" s="150"/>
      <c r="AB719" s="37"/>
      <c r="AC719" s="150"/>
      <c r="AD719" s="150"/>
      <c r="AE719" s="37"/>
      <c r="AF719" s="150"/>
      <c r="AG719" s="150"/>
      <c r="AH719" s="37"/>
      <c r="AI719" s="150"/>
      <c r="AJ719" s="150"/>
      <c r="AK719" s="150"/>
    </row>
    <row r="720" spans="1:37" ht="409.5">
      <c r="A720" s="111" t="s">
        <v>390</v>
      </c>
      <c r="B720" s="45" t="s">
        <v>976</v>
      </c>
      <c r="C720" s="45" t="s">
        <v>97</v>
      </c>
      <c r="D720" s="47" t="s">
        <v>97</v>
      </c>
      <c r="E720" s="137" t="s">
        <v>1638</v>
      </c>
      <c r="F720" s="52" t="s">
        <v>2612</v>
      </c>
      <c r="G720" s="52"/>
      <c r="H720" s="132" t="s">
        <v>977</v>
      </c>
      <c r="I720" s="37" t="s">
        <v>97</v>
      </c>
      <c r="J720" s="37" t="s">
        <v>1890</v>
      </c>
      <c r="K720" s="37" t="s">
        <v>1873</v>
      </c>
      <c r="L720" s="37" t="s">
        <v>1916</v>
      </c>
      <c r="M720" s="37" t="s">
        <v>1746</v>
      </c>
      <c r="N720" s="37"/>
      <c r="O720" s="172">
        <f>COUNTIF(Table487[[#This Row],[CMMI Comprehensive Primary Care Plus (CPC+)
Version Date: CY 2021]:[CMS Medicare Hospital Compare
Version Date: January 2021]],"*yes*")</f>
        <v>0</v>
      </c>
      <c r="P720" s="150"/>
      <c r="Q720" s="150"/>
      <c r="R720" s="150"/>
      <c r="S720" s="150"/>
      <c r="T720" s="150"/>
      <c r="U720" s="150"/>
      <c r="V720" s="150"/>
      <c r="W720" s="150"/>
      <c r="X720" s="150"/>
      <c r="Y720" s="150"/>
      <c r="Z720" s="150"/>
      <c r="AA720" s="150"/>
      <c r="AB720" s="150"/>
      <c r="AC720" s="150"/>
      <c r="AD720" s="150"/>
      <c r="AE720" s="150"/>
      <c r="AF720" s="150"/>
      <c r="AG720" s="150"/>
      <c r="AH720" s="150"/>
      <c r="AI720" s="150"/>
      <c r="AJ720" s="150"/>
      <c r="AK720" s="150"/>
    </row>
    <row r="721" spans="1:37" ht="409.5">
      <c r="A721" s="111" t="s">
        <v>3708</v>
      </c>
      <c r="B721" s="45" t="s">
        <v>968</v>
      </c>
      <c r="C721" s="45" t="s">
        <v>97</v>
      </c>
      <c r="D721" s="45" t="s">
        <v>97</v>
      </c>
      <c r="E721" s="137" t="s">
        <v>1638</v>
      </c>
      <c r="F721" s="48" t="s">
        <v>2608</v>
      </c>
      <c r="G721" s="48"/>
      <c r="H721" s="132" t="s">
        <v>969</v>
      </c>
      <c r="I721" s="37" t="s">
        <v>97</v>
      </c>
      <c r="J721" s="37" t="s">
        <v>1890</v>
      </c>
      <c r="K721" s="37" t="s">
        <v>1873</v>
      </c>
      <c r="L721" s="37" t="s">
        <v>1916</v>
      </c>
      <c r="M721" s="37" t="s">
        <v>1746</v>
      </c>
      <c r="N721" s="37"/>
      <c r="O721" s="172">
        <f>COUNTIF(Table487[[#This Row],[CMMI Comprehensive Primary Care Plus (CPC+)
Version Date: CY 2021]:[CMS Medicare Hospital Compare
Version Date: January 2021]],"*yes*")</f>
        <v>0</v>
      </c>
      <c r="P721" s="150"/>
      <c r="Q721" s="150"/>
      <c r="R721" s="150"/>
      <c r="S721" s="150"/>
      <c r="T721" s="37"/>
      <c r="U721" s="150"/>
      <c r="V721" s="150"/>
      <c r="W721" s="150"/>
      <c r="X721" s="150"/>
      <c r="Y721" s="150"/>
      <c r="Z721" s="150"/>
      <c r="AA721" s="150"/>
      <c r="AB721" s="37"/>
      <c r="AC721" s="150"/>
      <c r="AD721" s="150"/>
      <c r="AE721" s="37"/>
      <c r="AF721" s="150"/>
      <c r="AG721" s="150"/>
      <c r="AH721" s="37"/>
      <c r="AI721" s="150"/>
      <c r="AJ721" s="150"/>
      <c r="AK721" s="150"/>
    </row>
    <row r="722" spans="1:37" ht="409.5">
      <c r="A722" s="111" t="s">
        <v>3709</v>
      </c>
      <c r="B722" s="45" t="s">
        <v>3710</v>
      </c>
      <c r="C722" s="45" t="s">
        <v>97</v>
      </c>
      <c r="D722" s="45" t="s">
        <v>97</v>
      </c>
      <c r="E722" s="137" t="s">
        <v>1913</v>
      </c>
      <c r="F722" s="48"/>
      <c r="G722" s="48"/>
      <c r="H722" s="132" t="s">
        <v>3711</v>
      </c>
      <c r="I722" s="37" t="s">
        <v>2297</v>
      </c>
      <c r="J722" s="37" t="s">
        <v>2237</v>
      </c>
      <c r="K722" s="37" t="s">
        <v>1873</v>
      </c>
      <c r="L722" s="37" t="s">
        <v>1880</v>
      </c>
      <c r="M722" s="37" t="s">
        <v>314</v>
      </c>
      <c r="N722" s="37"/>
      <c r="O722" s="172">
        <f>COUNTIF(Table487[[#This Row],[CMMI Comprehensive Primary Care Plus (CPC+)
Version Date: CY 2021]:[CMS Medicare Hospital Compare
Version Date: January 2021]],"*yes*")</f>
        <v>0</v>
      </c>
      <c r="P722" s="150"/>
      <c r="Q722" s="150"/>
      <c r="R722" s="150"/>
      <c r="S722" s="150"/>
      <c r="T722" s="37"/>
      <c r="U722" s="150"/>
      <c r="V722" s="150"/>
      <c r="W722" s="150"/>
      <c r="X722" s="150"/>
      <c r="Y722" s="150"/>
      <c r="Z722" s="150"/>
      <c r="AA722" s="150"/>
      <c r="AB722" s="37"/>
      <c r="AC722" s="150"/>
      <c r="AD722" s="150"/>
      <c r="AE722" s="37"/>
      <c r="AF722" s="150" t="s">
        <v>1</v>
      </c>
      <c r="AG722" s="150"/>
      <c r="AH722" s="37"/>
      <c r="AI722" s="150"/>
      <c r="AJ722" s="150"/>
      <c r="AK722" s="150"/>
    </row>
    <row r="723" spans="1:37" ht="198">
      <c r="A723" s="111" t="s">
        <v>3712</v>
      </c>
      <c r="B723" s="45" t="s">
        <v>3713</v>
      </c>
      <c r="C723" s="45" t="s">
        <v>97</v>
      </c>
      <c r="D723" s="45" t="s">
        <v>97</v>
      </c>
      <c r="E723" s="137" t="s">
        <v>1913</v>
      </c>
      <c r="F723" s="48"/>
      <c r="G723" s="48"/>
      <c r="H723" s="132" t="s">
        <v>3714</v>
      </c>
      <c r="I723" s="37" t="s">
        <v>2297</v>
      </c>
      <c r="J723" s="37" t="s">
        <v>2237</v>
      </c>
      <c r="K723" s="37" t="s">
        <v>1873</v>
      </c>
      <c r="L723" s="37" t="s">
        <v>1874</v>
      </c>
      <c r="M723" s="37" t="s">
        <v>314</v>
      </c>
      <c r="N723" s="37"/>
      <c r="O723" s="172">
        <f>COUNTIF(Table487[[#This Row],[CMMI Comprehensive Primary Care Plus (CPC+)
Version Date: CY 2021]:[CMS Medicare Hospital Compare
Version Date: January 2021]],"*yes*")</f>
        <v>0</v>
      </c>
      <c r="P723" s="150"/>
      <c r="Q723" s="150"/>
      <c r="R723" s="150"/>
      <c r="S723" s="150"/>
      <c r="T723" s="37"/>
      <c r="U723" s="150"/>
      <c r="V723" s="150"/>
      <c r="W723" s="150"/>
      <c r="X723" s="150"/>
      <c r="Y723" s="150"/>
      <c r="Z723" s="150"/>
      <c r="AA723" s="150"/>
      <c r="AB723" s="37"/>
      <c r="AC723" s="150"/>
      <c r="AD723" s="150"/>
      <c r="AE723" s="37"/>
      <c r="AF723" s="150"/>
      <c r="AG723" s="150"/>
      <c r="AH723" s="37"/>
      <c r="AI723" s="150"/>
      <c r="AJ723" s="150"/>
      <c r="AK723" s="150"/>
    </row>
    <row r="724" spans="1:37" ht="360">
      <c r="A724" s="111" t="s">
        <v>3715</v>
      </c>
      <c r="B724" s="45" t="s">
        <v>3716</v>
      </c>
      <c r="C724" s="45" t="s">
        <v>97</v>
      </c>
      <c r="D724" s="45" t="s">
        <v>97</v>
      </c>
      <c r="E724" s="137" t="s">
        <v>3536</v>
      </c>
      <c r="F724" s="48"/>
      <c r="G724" s="48"/>
      <c r="H724" s="132" t="s">
        <v>3717</v>
      </c>
      <c r="I724" s="37" t="s">
        <v>2297</v>
      </c>
      <c r="J724" s="37" t="s">
        <v>2237</v>
      </c>
      <c r="K724" s="37" t="s">
        <v>1873</v>
      </c>
      <c r="L724" s="37" t="s">
        <v>1880</v>
      </c>
      <c r="M724" s="37" t="s">
        <v>314</v>
      </c>
      <c r="N724" s="37"/>
      <c r="O724" s="172">
        <f>COUNTIF(Table487[[#This Row],[CMMI Comprehensive Primary Care Plus (CPC+)
Version Date: CY 2021]:[CMS Medicare Hospital Compare
Version Date: January 2021]],"*yes*")</f>
        <v>0</v>
      </c>
      <c r="P724" s="150"/>
      <c r="Q724" s="150"/>
      <c r="R724" s="150"/>
      <c r="S724" s="150"/>
      <c r="T724" s="37"/>
      <c r="U724" s="150"/>
      <c r="V724" s="150"/>
      <c r="W724" s="150"/>
      <c r="X724" s="150"/>
      <c r="Y724" s="150"/>
      <c r="Z724" s="150"/>
      <c r="AA724" s="150"/>
      <c r="AB724" s="37"/>
      <c r="AC724" s="150"/>
      <c r="AD724" s="150"/>
      <c r="AE724" s="37"/>
      <c r="AF724" s="150"/>
      <c r="AG724" s="150"/>
      <c r="AH724" s="37"/>
      <c r="AI724" s="150"/>
      <c r="AJ724" s="150"/>
      <c r="AK724" s="150"/>
    </row>
    <row r="725" spans="1:37" ht="396">
      <c r="A725" s="111" t="s">
        <v>3718</v>
      </c>
      <c r="B725" s="45" t="s">
        <v>1708</v>
      </c>
      <c r="C725" s="45" t="s">
        <v>97</v>
      </c>
      <c r="D725" s="45" t="s">
        <v>97</v>
      </c>
      <c r="E725" s="137" t="s">
        <v>1787</v>
      </c>
      <c r="F725" s="48"/>
      <c r="G725" s="48"/>
      <c r="H725" s="132" t="s">
        <v>2720</v>
      </c>
      <c r="I725" s="37" t="s">
        <v>2297</v>
      </c>
      <c r="J725" s="37" t="s">
        <v>2237</v>
      </c>
      <c r="K725" s="37" t="s">
        <v>1873</v>
      </c>
      <c r="L725" s="37" t="s">
        <v>1874</v>
      </c>
      <c r="M725" s="37" t="s">
        <v>5</v>
      </c>
      <c r="N725" s="37"/>
      <c r="O725" s="172">
        <f>COUNTIF(Table487[[#This Row],[CMMI Comprehensive Primary Care Plus (CPC+)
Version Date: CY 2021]:[CMS Medicare Hospital Compare
Version Date: January 2021]],"*yes*")</f>
        <v>0</v>
      </c>
      <c r="P725" s="150"/>
      <c r="Q725" s="150"/>
      <c r="R725" s="150"/>
      <c r="S725" s="150"/>
      <c r="T725" s="37"/>
      <c r="U725" s="150"/>
      <c r="V725" s="150"/>
      <c r="W725" s="150"/>
      <c r="X725" s="150"/>
      <c r="Y725" s="150"/>
      <c r="Z725" s="150"/>
      <c r="AA725" s="150"/>
      <c r="AB725" s="37"/>
      <c r="AC725" s="150"/>
      <c r="AD725" s="150"/>
      <c r="AE725" s="37"/>
      <c r="AF725" s="150"/>
      <c r="AG725" s="150"/>
      <c r="AH725" s="37" t="s">
        <v>1703</v>
      </c>
      <c r="AI725" s="150"/>
      <c r="AJ725" s="150"/>
      <c r="AK725" s="150"/>
    </row>
    <row r="726" spans="1:37" ht="162">
      <c r="A726" s="111" t="s">
        <v>3719</v>
      </c>
      <c r="B726" s="45" t="s">
        <v>3720</v>
      </c>
      <c r="C726" s="45" t="s">
        <v>97</v>
      </c>
      <c r="D726" s="45" t="s">
        <v>97</v>
      </c>
      <c r="E726" s="137" t="s">
        <v>1960</v>
      </c>
      <c r="F726" s="48"/>
      <c r="G726" s="48"/>
      <c r="H726" s="132" t="s">
        <v>3721</v>
      </c>
      <c r="I726" s="37" t="s">
        <v>1875</v>
      </c>
      <c r="J726" s="37" t="s">
        <v>1886</v>
      </c>
      <c r="K726" s="37" t="s">
        <v>1873</v>
      </c>
      <c r="L726" s="37" t="s">
        <v>1885</v>
      </c>
      <c r="M726" s="37" t="s">
        <v>5</v>
      </c>
      <c r="N726" s="37"/>
      <c r="O726" s="172">
        <f>COUNTIF(Table487[[#This Row],[CMMI Comprehensive Primary Care Plus (CPC+)
Version Date: CY 2021]:[CMS Medicare Hospital Compare
Version Date: January 2021]],"*yes*")</f>
        <v>0</v>
      </c>
      <c r="P726" s="150"/>
      <c r="Q726" s="150"/>
      <c r="R726" s="150"/>
      <c r="S726" s="150"/>
      <c r="T726" s="37"/>
      <c r="U726" s="150"/>
      <c r="V726" s="150"/>
      <c r="W726" s="150"/>
      <c r="X726" s="150"/>
      <c r="Y726" s="150"/>
      <c r="Z726" s="150"/>
      <c r="AA726" s="150"/>
      <c r="AB726" s="37"/>
      <c r="AC726" s="150"/>
      <c r="AD726" s="150"/>
      <c r="AE726" s="37"/>
      <c r="AF726" s="150"/>
      <c r="AG726" s="150"/>
      <c r="AH726" s="37"/>
      <c r="AI726" s="150"/>
      <c r="AJ726" s="150"/>
      <c r="AK726" s="150"/>
    </row>
    <row r="727" spans="1:37" ht="162">
      <c r="A727" s="111" t="s">
        <v>3722</v>
      </c>
      <c r="B727" s="45" t="s">
        <v>3723</v>
      </c>
      <c r="C727" s="45" t="s">
        <v>97</v>
      </c>
      <c r="D727" s="45" t="s">
        <v>97</v>
      </c>
      <c r="E727" s="137" t="s">
        <v>3587</v>
      </c>
      <c r="F727" s="48"/>
      <c r="G727" s="48"/>
      <c r="H727" s="132" t="s">
        <v>3724</v>
      </c>
      <c r="I727" s="37" t="s">
        <v>1909</v>
      </c>
      <c r="J727" s="37" t="s">
        <v>97</v>
      </c>
      <c r="K727" s="37" t="s">
        <v>1873</v>
      </c>
      <c r="L727" s="37" t="s">
        <v>1916</v>
      </c>
      <c r="M727" s="37" t="s">
        <v>5</v>
      </c>
      <c r="N727" s="37"/>
      <c r="O727" s="172">
        <f>COUNTIF(Table487[[#This Row],[CMMI Comprehensive Primary Care Plus (CPC+)
Version Date: CY 2021]:[CMS Medicare Hospital Compare
Version Date: January 2021]],"*yes*")</f>
        <v>0</v>
      </c>
      <c r="P727" s="150"/>
      <c r="Q727" s="150"/>
      <c r="R727" s="150"/>
      <c r="S727" s="150"/>
      <c r="T727" s="37"/>
      <c r="U727" s="150"/>
      <c r="V727" s="150"/>
      <c r="W727" s="150"/>
      <c r="X727" s="150"/>
      <c r="Y727" s="150"/>
      <c r="Z727" s="150"/>
      <c r="AA727" s="150"/>
      <c r="AB727" s="37"/>
      <c r="AC727" s="150"/>
      <c r="AD727" s="150" t="s">
        <v>1</v>
      </c>
      <c r="AE727" s="37"/>
      <c r="AF727" s="150"/>
      <c r="AG727" s="150"/>
      <c r="AH727" s="37"/>
      <c r="AI727" s="150"/>
      <c r="AJ727" s="150"/>
      <c r="AK727" s="150"/>
    </row>
    <row r="728" spans="1:37" ht="378">
      <c r="A728" s="111" t="s">
        <v>3725</v>
      </c>
      <c r="B728" s="45" t="s">
        <v>952</v>
      </c>
      <c r="C728" s="45" t="s">
        <v>97</v>
      </c>
      <c r="D728" s="45" t="s">
        <v>97</v>
      </c>
      <c r="E728" s="137" t="s">
        <v>1933</v>
      </c>
      <c r="F728" s="48" t="s">
        <v>2598</v>
      </c>
      <c r="G728" s="48"/>
      <c r="H728" s="132" t="s">
        <v>1249</v>
      </c>
      <c r="I728" s="37" t="s">
        <v>1889</v>
      </c>
      <c r="J728" s="37" t="s">
        <v>1886</v>
      </c>
      <c r="K728" s="37" t="s">
        <v>1873</v>
      </c>
      <c r="L728" s="37" t="s">
        <v>1916</v>
      </c>
      <c r="M728" s="37" t="s">
        <v>1746</v>
      </c>
      <c r="N728" s="37"/>
      <c r="O728" s="172">
        <f>COUNTIF(Table487[[#This Row],[CMMI Comprehensive Primary Care Plus (CPC+)
Version Date: CY 2021]:[CMS Medicare Hospital Compare
Version Date: January 2021]],"*yes*")</f>
        <v>1</v>
      </c>
      <c r="P728" s="150"/>
      <c r="Q728" s="150"/>
      <c r="R728" s="150"/>
      <c r="S728" s="150"/>
      <c r="T728" s="37"/>
      <c r="U728" s="150"/>
      <c r="V728" s="150"/>
      <c r="W728" s="150" t="s">
        <v>1</v>
      </c>
      <c r="X728" s="150"/>
      <c r="Y728" s="150"/>
      <c r="Z728" s="150"/>
      <c r="AA728" s="150"/>
      <c r="AB728" s="37"/>
      <c r="AC728" s="150"/>
      <c r="AD728" s="150"/>
      <c r="AE728" s="37"/>
      <c r="AF728" s="150"/>
      <c r="AG728" s="150"/>
      <c r="AH728" s="37"/>
      <c r="AI728" s="150"/>
      <c r="AJ728" s="150"/>
      <c r="AK728" s="150"/>
    </row>
    <row r="729" spans="1:37" ht="288">
      <c r="A729" s="111" t="s">
        <v>3726</v>
      </c>
      <c r="B729" s="45" t="s">
        <v>3727</v>
      </c>
      <c r="C729" s="45" t="s">
        <v>97</v>
      </c>
      <c r="D729" s="45" t="s">
        <v>97</v>
      </c>
      <c r="E729" s="137" t="s">
        <v>1934</v>
      </c>
      <c r="F729" s="48" t="s">
        <v>2734</v>
      </c>
      <c r="G729" s="48"/>
      <c r="H729" s="132" t="s">
        <v>3728</v>
      </c>
      <c r="I729" s="37" t="s">
        <v>1875</v>
      </c>
      <c r="J729" s="37" t="s">
        <v>1904</v>
      </c>
      <c r="K729" s="37" t="s">
        <v>1873</v>
      </c>
      <c r="L729" s="37" t="s">
        <v>1880</v>
      </c>
      <c r="M729" s="37" t="s">
        <v>1746</v>
      </c>
      <c r="N729" s="37"/>
      <c r="O729" s="172">
        <f>COUNTIF(Table487[[#This Row],[CMMI Comprehensive Primary Care Plus (CPC+)
Version Date: CY 2021]:[CMS Medicare Hospital Compare
Version Date: January 2021]],"*yes*")</f>
        <v>1</v>
      </c>
      <c r="P729" s="150"/>
      <c r="Q729" s="150"/>
      <c r="R729" s="150"/>
      <c r="S729" s="150"/>
      <c r="T729" s="37"/>
      <c r="U729" s="150"/>
      <c r="V729" s="150"/>
      <c r="W729" s="150" t="s">
        <v>1</v>
      </c>
      <c r="X729" s="150"/>
      <c r="Y729" s="150"/>
      <c r="Z729" s="150"/>
      <c r="AA729" s="150"/>
      <c r="AB729" s="37"/>
      <c r="AC729" s="150"/>
      <c r="AD729" s="150"/>
      <c r="AE729" s="37"/>
      <c r="AF729" s="150"/>
      <c r="AG729" s="150"/>
      <c r="AH729" s="37"/>
      <c r="AI729" s="150"/>
      <c r="AJ729" s="150"/>
      <c r="AK729" s="150"/>
    </row>
    <row r="730" spans="1:37" ht="409.5">
      <c r="A730" s="111" t="s">
        <v>3729</v>
      </c>
      <c r="B730" s="45" t="s">
        <v>953</v>
      </c>
      <c r="C730" s="45" t="s">
        <v>97</v>
      </c>
      <c r="D730" s="45" t="s">
        <v>97</v>
      </c>
      <c r="E730" s="137" t="s">
        <v>1933</v>
      </c>
      <c r="F730" s="48" t="s">
        <v>2599</v>
      </c>
      <c r="G730" s="48"/>
      <c r="H730" s="132" t="s">
        <v>954</v>
      </c>
      <c r="I730" s="37" t="s">
        <v>1889</v>
      </c>
      <c r="J730" s="37" t="s">
        <v>1886</v>
      </c>
      <c r="K730" s="37" t="s">
        <v>1873</v>
      </c>
      <c r="L730" s="37" t="s">
        <v>1916</v>
      </c>
      <c r="M730" s="37" t="s">
        <v>1746</v>
      </c>
      <c r="N730" s="37"/>
      <c r="O730" s="172">
        <f>COUNTIF(Table487[[#This Row],[CMMI Comprehensive Primary Care Plus (CPC+)
Version Date: CY 2021]:[CMS Medicare Hospital Compare
Version Date: January 2021]],"*yes*")</f>
        <v>1</v>
      </c>
      <c r="P730" s="150"/>
      <c r="Q730" s="150"/>
      <c r="R730" s="150"/>
      <c r="S730" s="150"/>
      <c r="T730" s="37"/>
      <c r="U730" s="150"/>
      <c r="V730" s="150"/>
      <c r="W730" s="150" t="s">
        <v>1</v>
      </c>
      <c r="X730" s="150"/>
      <c r="Y730" s="150"/>
      <c r="Z730" s="150"/>
      <c r="AA730" s="150"/>
      <c r="AB730" s="37"/>
      <c r="AC730" s="150"/>
      <c r="AD730" s="150"/>
      <c r="AE730" s="37"/>
      <c r="AF730" s="150"/>
      <c r="AG730" s="150"/>
      <c r="AH730" s="37"/>
      <c r="AI730" s="150"/>
      <c r="AJ730" s="150"/>
      <c r="AK730" s="150"/>
    </row>
    <row r="731" spans="1:37" ht="409.5">
      <c r="A731" s="111" t="s">
        <v>391</v>
      </c>
      <c r="B731" s="45" t="s">
        <v>922</v>
      </c>
      <c r="C731" s="45" t="s">
        <v>97</v>
      </c>
      <c r="D731" s="47" t="s">
        <v>97</v>
      </c>
      <c r="E731" s="137" t="s">
        <v>1934</v>
      </c>
      <c r="F731" s="52"/>
      <c r="G731" s="52"/>
      <c r="H731" s="132" t="s">
        <v>923</v>
      </c>
      <c r="I731" s="37" t="s">
        <v>1875</v>
      </c>
      <c r="J731" s="37" t="s">
        <v>1904</v>
      </c>
      <c r="K731" s="37" t="s">
        <v>1873</v>
      </c>
      <c r="L731" s="37" t="s">
        <v>1880</v>
      </c>
      <c r="M731" s="37" t="s">
        <v>1746</v>
      </c>
      <c r="N731" s="37"/>
      <c r="O731" s="172">
        <f>COUNTIF(Table487[[#This Row],[CMMI Comprehensive Primary Care Plus (CPC+)
Version Date: CY 2021]:[CMS Medicare Hospital Compare
Version Date: January 2021]],"*yes*")</f>
        <v>0</v>
      </c>
      <c r="P731" s="150"/>
      <c r="Q731" s="150"/>
      <c r="R731" s="150"/>
      <c r="S731" s="150"/>
      <c r="T731" s="150"/>
      <c r="U731" s="150"/>
      <c r="V731" s="150"/>
      <c r="W731" s="150"/>
      <c r="X731" s="150"/>
      <c r="Y731" s="150"/>
      <c r="Z731" s="150"/>
      <c r="AA731" s="150"/>
      <c r="AB731" s="150"/>
      <c r="AC731" s="150"/>
      <c r="AD731" s="150"/>
      <c r="AE731" s="150"/>
      <c r="AF731" s="150"/>
      <c r="AG731" s="150"/>
      <c r="AH731" s="150"/>
      <c r="AI731" s="150"/>
      <c r="AJ731" s="150"/>
      <c r="AK731" s="150"/>
    </row>
    <row r="732" spans="1:37" ht="270">
      <c r="A732" s="111" t="s">
        <v>3730</v>
      </c>
      <c r="B732" s="45" t="s">
        <v>924</v>
      </c>
      <c r="C732" s="45" t="s">
        <v>97</v>
      </c>
      <c r="D732" s="45" t="s">
        <v>97</v>
      </c>
      <c r="E732" s="137" t="s">
        <v>1934</v>
      </c>
      <c r="F732" s="48" t="s">
        <v>2558</v>
      </c>
      <c r="G732" s="48"/>
      <c r="H732" s="132" t="s">
        <v>925</v>
      </c>
      <c r="I732" s="37" t="s">
        <v>1875</v>
      </c>
      <c r="J732" s="37" t="s">
        <v>1904</v>
      </c>
      <c r="K732" s="37" t="s">
        <v>1873</v>
      </c>
      <c r="L732" s="37" t="s">
        <v>1880</v>
      </c>
      <c r="M732" s="37" t="s">
        <v>1746</v>
      </c>
      <c r="N732" s="37"/>
      <c r="O732" s="172">
        <f>COUNTIF(Table487[[#This Row],[CMMI Comprehensive Primary Care Plus (CPC+)
Version Date: CY 2021]:[CMS Medicare Hospital Compare
Version Date: January 2021]],"*yes*")</f>
        <v>1</v>
      </c>
      <c r="P732" s="150"/>
      <c r="Q732" s="150"/>
      <c r="R732" s="150"/>
      <c r="S732" s="150"/>
      <c r="T732" s="37"/>
      <c r="U732" s="150"/>
      <c r="V732" s="150"/>
      <c r="W732" s="150" t="s">
        <v>1</v>
      </c>
      <c r="X732" s="150"/>
      <c r="Y732" s="150"/>
      <c r="Z732" s="150"/>
      <c r="AA732" s="150"/>
      <c r="AB732" s="37"/>
      <c r="AC732" s="150"/>
      <c r="AD732" s="150"/>
      <c r="AE732" s="37"/>
      <c r="AF732" s="150"/>
      <c r="AG732" s="150"/>
      <c r="AH732" s="37"/>
      <c r="AI732" s="150"/>
      <c r="AJ732" s="150"/>
      <c r="AK732" s="150"/>
    </row>
    <row r="733" spans="1:37" ht="409.5">
      <c r="A733" s="111" t="s">
        <v>3731</v>
      </c>
      <c r="B733" s="45" t="s">
        <v>929</v>
      </c>
      <c r="C733" s="45" t="s">
        <v>97</v>
      </c>
      <c r="D733" s="45" t="s">
        <v>97</v>
      </c>
      <c r="E733" s="137" t="s">
        <v>1934</v>
      </c>
      <c r="F733" s="48" t="s">
        <v>2560</v>
      </c>
      <c r="G733" s="48"/>
      <c r="H733" s="132" t="s">
        <v>930</v>
      </c>
      <c r="I733" s="37" t="s">
        <v>1875</v>
      </c>
      <c r="J733" s="37" t="s">
        <v>1904</v>
      </c>
      <c r="K733" s="37" t="s">
        <v>1873</v>
      </c>
      <c r="L733" s="37" t="s">
        <v>1880</v>
      </c>
      <c r="M733" s="37" t="s">
        <v>1746</v>
      </c>
      <c r="N733" s="37"/>
      <c r="O733" s="172">
        <f>COUNTIF(Table487[[#This Row],[CMMI Comprehensive Primary Care Plus (CPC+)
Version Date: CY 2021]:[CMS Medicare Hospital Compare
Version Date: January 2021]],"*yes*")</f>
        <v>0</v>
      </c>
      <c r="P733" s="150"/>
      <c r="Q733" s="150"/>
      <c r="R733" s="150"/>
      <c r="S733" s="150"/>
      <c r="T733" s="37"/>
      <c r="U733" s="150"/>
      <c r="V733" s="150"/>
      <c r="W733" s="150"/>
      <c r="X733" s="150"/>
      <c r="Y733" s="150"/>
      <c r="Z733" s="150"/>
      <c r="AA733" s="150"/>
      <c r="AB733" s="37"/>
      <c r="AC733" s="150"/>
      <c r="AD733" s="150"/>
      <c r="AE733" s="37"/>
      <c r="AF733" s="150"/>
      <c r="AG733" s="150"/>
      <c r="AH733" s="37"/>
      <c r="AI733" s="150"/>
      <c r="AJ733" s="150"/>
      <c r="AK733" s="150"/>
    </row>
    <row r="734" spans="1:37" ht="270">
      <c r="A734" s="111" t="s">
        <v>3732</v>
      </c>
      <c r="B734" s="45" t="s">
        <v>926</v>
      </c>
      <c r="C734" s="45" t="s">
        <v>97</v>
      </c>
      <c r="D734" s="45" t="s">
        <v>97</v>
      </c>
      <c r="E734" s="137" t="s">
        <v>1934</v>
      </c>
      <c r="F734" s="48"/>
      <c r="G734" s="48"/>
      <c r="H734" s="132" t="s">
        <v>927</v>
      </c>
      <c r="I734" s="37" t="s">
        <v>1875</v>
      </c>
      <c r="J734" s="37" t="s">
        <v>1904</v>
      </c>
      <c r="K734" s="37" t="s">
        <v>1873</v>
      </c>
      <c r="L734" s="37" t="s">
        <v>1880</v>
      </c>
      <c r="M734" s="37" t="s">
        <v>1746</v>
      </c>
      <c r="N734" s="37"/>
      <c r="O734" s="172">
        <f>COUNTIF(Table487[[#This Row],[CMMI Comprehensive Primary Care Plus (CPC+)
Version Date: CY 2021]:[CMS Medicare Hospital Compare
Version Date: January 2021]],"*yes*")</f>
        <v>0</v>
      </c>
      <c r="P734" s="150"/>
      <c r="Q734" s="150"/>
      <c r="R734" s="150"/>
      <c r="S734" s="150"/>
      <c r="T734" s="37"/>
      <c r="U734" s="150"/>
      <c r="V734" s="150"/>
      <c r="W734" s="150"/>
      <c r="X734" s="150"/>
      <c r="Y734" s="150"/>
      <c r="Z734" s="150"/>
      <c r="AA734" s="150"/>
      <c r="AB734" s="37"/>
      <c r="AC734" s="150"/>
      <c r="AD734" s="150"/>
      <c r="AE734" s="37"/>
      <c r="AF734" s="150"/>
      <c r="AG734" s="150"/>
      <c r="AH734" s="37"/>
      <c r="AI734" s="150"/>
      <c r="AJ734" s="150"/>
      <c r="AK734" s="150"/>
    </row>
    <row r="735" spans="1:37" ht="396">
      <c r="A735" s="111" t="s">
        <v>3733</v>
      </c>
      <c r="B735" s="45" t="s">
        <v>928</v>
      </c>
      <c r="C735" s="45" t="s">
        <v>97</v>
      </c>
      <c r="D735" s="45" t="s">
        <v>97</v>
      </c>
      <c r="E735" s="137" t="s">
        <v>1934</v>
      </c>
      <c r="F735" s="48" t="s">
        <v>2559</v>
      </c>
      <c r="G735" s="48"/>
      <c r="H735" s="132" t="s">
        <v>1247</v>
      </c>
      <c r="I735" s="37" t="s">
        <v>1875</v>
      </c>
      <c r="J735" s="37" t="s">
        <v>1904</v>
      </c>
      <c r="K735" s="37" t="s">
        <v>1873</v>
      </c>
      <c r="L735" s="37" t="s">
        <v>1880</v>
      </c>
      <c r="M735" s="37" t="s">
        <v>1746</v>
      </c>
      <c r="N735" s="37"/>
      <c r="O735" s="172">
        <f>COUNTIF(Table487[[#This Row],[CMMI Comprehensive Primary Care Plus (CPC+)
Version Date: CY 2021]:[CMS Medicare Hospital Compare
Version Date: January 2021]],"*yes*")</f>
        <v>1</v>
      </c>
      <c r="P735" s="150"/>
      <c r="Q735" s="150"/>
      <c r="R735" s="150"/>
      <c r="S735" s="150"/>
      <c r="T735" s="37"/>
      <c r="U735" s="150"/>
      <c r="V735" s="150"/>
      <c r="W735" s="150" t="s">
        <v>1</v>
      </c>
      <c r="X735" s="150"/>
      <c r="Y735" s="150"/>
      <c r="Z735" s="150"/>
      <c r="AA735" s="150"/>
      <c r="AB735" s="37"/>
      <c r="AC735" s="150"/>
      <c r="AD735" s="150"/>
      <c r="AE735" s="37"/>
      <c r="AF735" s="150"/>
      <c r="AG735" s="150"/>
      <c r="AH735" s="37"/>
      <c r="AI735" s="150"/>
      <c r="AJ735" s="150"/>
      <c r="AK735" s="150"/>
    </row>
    <row r="736" spans="1:37" ht="396">
      <c r="A736" s="111" t="s">
        <v>3734</v>
      </c>
      <c r="B736" s="45" t="s">
        <v>2555</v>
      </c>
      <c r="C736" s="45" t="s">
        <v>97</v>
      </c>
      <c r="D736" s="45" t="s">
        <v>97</v>
      </c>
      <c r="E736" s="137" t="s">
        <v>1934</v>
      </c>
      <c r="F736" s="48" t="s">
        <v>2556</v>
      </c>
      <c r="G736" s="48"/>
      <c r="H736" s="132" t="s">
        <v>2557</v>
      </c>
      <c r="I736" s="37" t="s">
        <v>1875</v>
      </c>
      <c r="J736" s="37" t="s">
        <v>1904</v>
      </c>
      <c r="K736" s="37" t="s">
        <v>1873</v>
      </c>
      <c r="L736" s="37" t="s">
        <v>1880</v>
      </c>
      <c r="M736" s="37" t="s">
        <v>1746</v>
      </c>
      <c r="N736" s="37"/>
      <c r="O736" s="172">
        <f>COUNTIF(Table487[[#This Row],[CMMI Comprehensive Primary Care Plus (CPC+)
Version Date: CY 2021]:[CMS Medicare Hospital Compare
Version Date: January 2021]],"*yes*")</f>
        <v>1</v>
      </c>
      <c r="P736" s="150"/>
      <c r="Q736" s="150"/>
      <c r="R736" s="150"/>
      <c r="S736" s="150"/>
      <c r="T736" s="37"/>
      <c r="U736" s="150"/>
      <c r="V736" s="150"/>
      <c r="W736" s="150" t="s">
        <v>1</v>
      </c>
      <c r="X736" s="150"/>
      <c r="Y736" s="150"/>
      <c r="Z736" s="150"/>
      <c r="AA736" s="150"/>
      <c r="AB736" s="37"/>
      <c r="AC736" s="150"/>
      <c r="AD736" s="150"/>
      <c r="AE736" s="37"/>
      <c r="AF736" s="150"/>
      <c r="AG736" s="150"/>
      <c r="AH736" s="37"/>
      <c r="AI736" s="150"/>
      <c r="AJ736" s="150"/>
      <c r="AK736" s="150"/>
    </row>
    <row r="737" spans="1:37" ht="409.5">
      <c r="A737" s="111" t="s">
        <v>3735</v>
      </c>
      <c r="B737" s="45" t="s">
        <v>2075</v>
      </c>
      <c r="C737" s="45" t="s">
        <v>97</v>
      </c>
      <c r="D737" s="45" t="s">
        <v>97</v>
      </c>
      <c r="E737" s="137" t="s">
        <v>1945</v>
      </c>
      <c r="F737" s="48"/>
      <c r="G737" s="48"/>
      <c r="H737" s="132" t="s">
        <v>2151</v>
      </c>
      <c r="I737" s="37" t="s">
        <v>2297</v>
      </c>
      <c r="J737" s="37" t="s">
        <v>1881</v>
      </c>
      <c r="K737" s="37" t="s">
        <v>1879</v>
      </c>
      <c r="L737" s="37" t="s">
        <v>1880</v>
      </c>
      <c r="M737" s="37" t="s">
        <v>6</v>
      </c>
      <c r="N737" s="37"/>
      <c r="O737" s="172">
        <f>COUNTIF(Table487[[#This Row],[CMMI Comprehensive Primary Care Plus (CPC+)
Version Date: CY 2021]:[CMS Medicare Hospital Compare
Version Date: January 2021]],"*yes*")</f>
        <v>0</v>
      </c>
      <c r="P737" s="150"/>
      <c r="Q737" s="150"/>
      <c r="R737" s="150"/>
      <c r="S737" s="150"/>
      <c r="T737" s="37"/>
      <c r="U737" s="150"/>
      <c r="V737" s="150"/>
      <c r="W737" s="150"/>
      <c r="X737" s="150"/>
      <c r="Y737" s="150"/>
      <c r="Z737" s="150"/>
      <c r="AA737" s="150"/>
      <c r="AB737" s="37"/>
      <c r="AC737" s="150"/>
      <c r="AD737" s="150"/>
      <c r="AE737" s="37"/>
      <c r="AF737" s="150"/>
      <c r="AG737" s="150"/>
      <c r="AH737" s="37"/>
      <c r="AI737" s="150"/>
      <c r="AJ737" s="150"/>
      <c r="AK737" s="150"/>
    </row>
    <row r="738" spans="1:37" ht="90">
      <c r="A738" s="111" t="s">
        <v>3736</v>
      </c>
      <c r="B738" s="45" t="s">
        <v>2386</v>
      </c>
      <c r="C738" s="45" t="s">
        <v>97</v>
      </c>
      <c r="D738" s="45" t="s">
        <v>97</v>
      </c>
      <c r="E738" s="137" t="s">
        <v>1931</v>
      </c>
      <c r="F738" s="48"/>
      <c r="G738" s="48"/>
      <c r="H738" s="132" t="s">
        <v>1974</v>
      </c>
      <c r="I738" s="37" t="s">
        <v>1929</v>
      </c>
      <c r="J738" s="37" t="s">
        <v>97</v>
      </c>
      <c r="K738" s="37" t="s">
        <v>1892</v>
      </c>
      <c r="L738" s="37" t="s">
        <v>97</v>
      </c>
      <c r="M738" s="37" t="s">
        <v>314</v>
      </c>
      <c r="N738" s="37"/>
      <c r="O738" s="172">
        <f>COUNTIF(Table487[[#This Row],[CMMI Comprehensive Primary Care Plus (CPC+)
Version Date: CY 2021]:[CMS Medicare Hospital Compare
Version Date: January 2021]],"*yes*")</f>
        <v>0</v>
      </c>
      <c r="P738" s="150"/>
      <c r="Q738" s="150"/>
      <c r="R738" s="150"/>
      <c r="S738" s="150"/>
      <c r="T738" s="37"/>
      <c r="U738" s="150"/>
      <c r="V738" s="150"/>
      <c r="W738" s="150"/>
      <c r="X738" s="150"/>
      <c r="Y738" s="150"/>
      <c r="Z738" s="150"/>
      <c r="AA738" s="150"/>
      <c r="AB738" s="37"/>
      <c r="AC738" s="150"/>
      <c r="AD738" s="150"/>
      <c r="AE738" s="37"/>
      <c r="AF738" s="150"/>
      <c r="AG738" s="150"/>
      <c r="AH738" s="37"/>
      <c r="AI738" s="150"/>
      <c r="AJ738" s="150"/>
      <c r="AK738" s="150"/>
    </row>
    <row r="739" spans="1:37" ht="126">
      <c r="A739" s="111" t="s">
        <v>3737</v>
      </c>
      <c r="B739" s="45" t="s">
        <v>2389</v>
      </c>
      <c r="C739" s="45" t="s">
        <v>97</v>
      </c>
      <c r="D739" s="45" t="s">
        <v>97</v>
      </c>
      <c r="E739" s="137" t="s">
        <v>1639</v>
      </c>
      <c r="F739" s="48"/>
      <c r="G739" s="48"/>
      <c r="H739" s="132" t="s">
        <v>1755</v>
      </c>
      <c r="I739" s="37" t="s">
        <v>1929</v>
      </c>
      <c r="J739" s="37" t="s">
        <v>97</v>
      </c>
      <c r="K739" s="37" t="s">
        <v>1892</v>
      </c>
      <c r="L739" s="37" t="s">
        <v>97</v>
      </c>
      <c r="M739" s="37" t="s">
        <v>5</v>
      </c>
      <c r="N739" s="37"/>
      <c r="O739" s="172">
        <f>COUNTIF(Table487[[#This Row],[CMMI Comprehensive Primary Care Plus (CPC+)
Version Date: CY 2021]:[CMS Medicare Hospital Compare
Version Date: January 2021]],"*yes*")</f>
        <v>0</v>
      </c>
      <c r="P739" s="150"/>
      <c r="Q739" s="150"/>
      <c r="R739" s="150"/>
      <c r="S739" s="150"/>
      <c r="T739" s="37"/>
      <c r="U739" s="150"/>
      <c r="V739" s="150"/>
      <c r="W739" s="150"/>
      <c r="X739" s="150"/>
      <c r="Y739" s="150"/>
      <c r="Z739" s="150"/>
      <c r="AA739" s="150"/>
      <c r="AB739" s="37"/>
      <c r="AC739" s="150"/>
      <c r="AD739" s="150"/>
      <c r="AE739" s="37"/>
      <c r="AF739" s="150"/>
      <c r="AG739" s="150"/>
      <c r="AH739" s="37"/>
      <c r="AI739" s="150"/>
      <c r="AJ739" s="150"/>
      <c r="AK739" s="150"/>
    </row>
    <row r="740" spans="1:37" ht="234">
      <c r="A740" s="111" t="s">
        <v>3738</v>
      </c>
      <c r="B740" s="45" t="s">
        <v>2398</v>
      </c>
      <c r="C740" s="45" t="s">
        <v>97</v>
      </c>
      <c r="D740" s="45" t="s">
        <v>97</v>
      </c>
      <c r="E740" s="137" t="s">
        <v>1639</v>
      </c>
      <c r="F740" s="48"/>
      <c r="G740" s="48"/>
      <c r="H740" s="132" t="s">
        <v>1760</v>
      </c>
      <c r="I740" s="37" t="s">
        <v>1929</v>
      </c>
      <c r="J740" s="37" t="s">
        <v>1904</v>
      </c>
      <c r="K740" s="37" t="s">
        <v>1892</v>
      </c>
      <c r="L740" s="37" t="s">
        <v>1880</v>
      </c>
      <c r="M740" s="37" t="s">
        <v>314</v>
      </c>
      <c r="N740" s="37"/>
      <c r="O740" s="172">
        <f>COUNTIF(Table487[[#This Row],[CMMI Comprehensive Primary Care Plus (CPC+)
Version Date: CY 2021]:[CMS Medicare Hospital Compare
Version Date: January 2021]],"*yes*")</f>
        <v>0</v>
      </c>
      <c r="P740" s="150"/>
      <c r="Q740" s="150"/>
      <c r="R740" s="150"/>
      <c r="S740" s="150"/>
      <c r="T740" s="37"/>
      <c r="U740" s="150"/>
      <c r="V740" s="150"/>
      <c r="W740" s="150"/>
      <c r="X740" s="150"/>
      <c r="Y740" s="150"/>
      <c r="Z740" s="150"/>
      <c r="AA740" s="150"/>
      <c r="AB740" s="37"/>
      <c r="AC740" s="150"/>
      <c r="AD740" s="150"/>
      <c r="AE740" s="37"/>
      <c r="AF740" s="150"/>
      <c r="AG740" s="150"/>
      <c r="AH740" s="37"/>
      <c r="AI740" s="150"/>
      <c r="AJ740" s="150"/>
      <c r="AK740" s="150"/>
    </row>
    <row r="741" spans="1:37" ht="396">
      <c r="A741" s="111" t="s">
        <v>3739</v>
      </c>
      <c r="B741" s="45" t="s">
        <v>3740</v>
      </c>
      <c r="C741" s="45" t="s">
        <v>97</v>
      </c>
      <c r="D741" s="45" t="s">
        <v>97</v>
      </c>
      <c r="E741" s="137" t="s">
        <v>3741</v>
      </c>
      <c r="F741" s="48"/>
      <c r="G741" s="48"/>
      <c r="H741" s="132" t="s">
        <v>3742</v>
      </c>
      <c r="I741" s="37" t="s">
        <v>1929</v>
      </c>
      <c r="J741" s="37" t="s">
        <v>97</v>
      </c>
      <c r="K741" s="37" t="s">
        <v>1892</v>
      </c>
      <c r="L741" s="37" t="s">
        <v>97</v>
      </c>
      <c r="M741" s="37" t="s">
        <v>314</v>
      </c>
      <c r="N741" s="37"/>
      <c r="O741" s="172">
        <f>COUNTIF(Table487[[#This Row],[CMMI Comprehensive Primary Care Plus (CPC+)
Version Date: CY 2021]:[CMS Medicare Hospital Compare
Version Date: January 2021]],"*yes*")</f>
        <v>0</v>
      </c>
      <c r="P741" s="150"/>
      <c r="Q741" s="150"/>
      <c r="R741" s="150"/>
      <c r="S741" s="150"/>
      <c r="T741" s="37"/>
      <c r="U741" s="150"/>
      <c r="V741" s="150"/>
      <c r="W741" s="150"/>
      <c r="X741" s="150"/>
      <c r="Y741" s="150"/>
      <c r="Z741" s="150"/>
      <c r="AA741" s="150"/>
      <c r="AB741" s="37"/>
      <c r="AC741" s="150"/>
      <c r="AD741" s="150"/>
      <c r="AE741" s="37" t="s">
        <v>1</v>
      </c>
      <c r="AF741" s="150"/>
      <c r="AG741" s="150"/>
      <c r="AH741" s="37"/>
      <c r="AI741" s="150"/>
      <c r="AJ741" s="150"/>
      <c r="AK741" s="150"/>
    </row>
    <row r="742" spans="1:37" ht="409.5">
      <c r="A742" s="111" t="s">
        <v>392</v>
      </c>
      <c r="B742" s="45" t="s">
        <v>3743</v>
      </c>
      <c r="C742" s="45" t="s">
        <v>97</v>
      </c>
      <c r="D742" s="45" t="s">
        <v>97</v>
      </c>
      <c r="E742" s="137" t="s">
        <v>1945</v>
      </c>
      <c r="F742" s="48"/>
      <c r="G742" s="48"/>
      <c r="H742" s="132" t="s">
        <v>2144</v>
      </c>
      <c r="I742" s="37" t="s">
        <v>2297</v>
      </c>
      <c r="J742" s="37" t="s">
        <v>1884</v>
      </c>
      <c r="K742" s="37" t="s">
        <v>1873</v>
      </c>
      <c r="L742" s="37" t="s">
        <v>1880</v>
      </c>
      <c r="M742" s="37" t="s">
        <v>6</v>
      </c>
      <c r="N742" s="37"/>
      <c r="O742" s="172">
        <f>COUNTIF(Table487[[#This Row],[CMMI Comprehensive Primary Care Plus (CPC+)
Version Date: CY 2021]:[CMS Medicare Hospital Compare
Version Date: January 2021]],"*yes*")</f>
        <v>0</v>
      </c>
      <c r="P742" s="150"/>
      <c r="Q742" s="150"/>
      <c r="R742" s="150"/>
      <c r="S742" s="150"/>
      <c r="T742" s="37"/>
      <c r="U742" s="150"/>
      <c r="V742" s="150"/>
      <c r="W742" s="150"/>
      <c r="X742" s="150"/>
      <c r="Y742" s="150"/>
      <c r="Z742" s="150"/>
      <c r="AA742" s="150"/>
      <c r="AB742" s="37"/>
      <c r="AC742" s="150"/>
      <c r="AD742" s="150"/>
      <c r="AE742" s="37"/>
      <c r="AF742" s="150"/>
      <c r="AG742" s="150"/>
      <c r="AH742" s="37"/>
      <c r="AI742" s="150"/>
      <c r="AJ742" s="150"/>
      <c r="AK742" s="150"/>
    </row>
    <row r="743" spans="1:37" ht="409.5">
      <c r="A743" s="111" t="s">
        <v>3744</v>
      </c>
      <c r="B743" s="45" t="s">
        <v>2395</v>
      </c>
      <c r="C743" s="45" t="s">
        <v>97</v>
      </c>
      <c r="D743" s="45" t="s">
        <v>97</v>
      </c>
      <c r="E743" s="137" t="s">
        <v>229</v>
      </c>
      <c r="F743" s="48"/>
      <c r="G743" s="48"/>
      <c r="H743" s="132" t="s">
        <v>1691</v>
      </c>
      <c r="I743" s="37" t="s">
        <v>1889</v>
      </c>
      <c r="J743" s="37" t="s">
        <v>1884</v>
      </c>
      <c r="K743" s="37" t="s">
        <v>1873</v>
      </c>
      <c r="L743" s="37" t="s">
        <v>1880</v>
      </c>
      <c r="M743" s="37" t="s">
        <v>1746</v>
      </c>
      <c r="N743" s="37"/>
      <c r="O743" s="172">
        <f>COUNTIF(Table487[[#This Row],[CMMI Comprehensive Primary Care Plus (CPC+)
Version Date: CY 2021]:[CMS Medicare Hospital Compare
Version Date: January 2021]],"*yes*")</f>
        <v>0</v>
      </c>
      <c r="P743" s="150"/>
      <c r="Q743" s="150"/>
      <c r="R743" s="150"/>
      <c r="S743" s="150"/>
      <c r="T743" s="37"/>
      <c r="U743" s="150"/>
      <c r="V743" s="150"/>
      <c r="W743" s="150"/>
      <c r="X743" s="150"/>
      <c r="Y743" s="150"/>
      <c r="Z743" s="150"/>
      <c r="AA743" s="150"/>
      <c r="AB743" s="37"/>
      <c r="AC743" s="150"/>
      <c r="AD743" s="150"/>
      <c r="AE743" s="37"/>
      <c r="AF743" s="150"/>
      <c r="AG743" s="150"/>
      <c r="AH743" s="37"/>
      <c r="AI743" s="150"/>
      <c r="AJ743" s="150"/>
      <c r="AK743" s="150"/>
    </row>
    <row r="744" spans="1:37" ht="409.5">
      <c r="A744" s="111" t="s">
        <v>3745</v>
      </c>
      <c r="B744" s="45" t="s">
        <v>3746</v>
      </c>
      <c r="C744" s="45" t="s">
        <v>97</v>
      </c>
      <c r="D744" s="45" t="s">
        <v>97</v>
      </c>
      <c r="E744" s="137" t="s">
        <v>1639</v>
      </c>
      <c r="F744" s="48"/>
      <c r="G744" s="48"/>
      <c r="H744" s="132" t="s">
        <v>3747</v>
      </c>
      <c r="I744" s="37" t="s">
        <v>1929</v>
      </c>
      <c r="J744" s="37" t="s">
        <v>97</v>
      </c>
      <c r="K744" s="37" t="s">
        <v>1892</v>
      </c>
      <c r="L744" s="37" t="s">
        <v>1916</v>
      </c>
      <c r="M744" s="37" t="s">
        <v>314</v>
      </c>
      <c r="N744" s="37"/>
      <c r="O744" s="172">
        <f>COUNTIF(Table487[[#This Row],[CMMI Comprehensive Primary Care Plus (CPC+)
Version Date: CY 2021]:[CMS Medicare Hospital Compare
Version Date: January 2021]],"*yes*")</f>
        <v>0</v>
      </c>
      <c r="P744" s="150"/>
      <c r="Q744" s="150"/>
      <c r="R744" s="150"/>
      <c r="S744" s="150"/>
      <c r="T744" s="37"/>
      <c r="U744" s="150"/>
      <c r="V744" s="150"/>
      <c r="W744" s="150"/>
      <c r="X744" s="150"/>
      <c r="Y744" s="150"/>
      <c r="Z744" s="150"/>
      <c r="AA744" s="150"/>
      <c r="AB744" s="37"/>
      <c r="AC744" s="150"/>
      <c r="AD744" s="150"/>
      <c r="AE744" s="37"/>
      <c r="AF744" s="150"/>
      <c r="AG744" s="150"/>
      <c r="AH744" s="37"/>
      <c r="AI744" s="150"/>
      <c r="AJ744" s="150"/>
      <c r="AK744" s="150"/>
    </row>
    <row r="745" spans="1:37" ht="409.5">
      <c r="A745" s="111" t="s">
        <v>3748</v>
      </c>
      <c r="B745" s="45" t="s">
        <v>3749</v>
      </c>
      <c r="C745" s="45" t="s">
        <v>97</v>
      </c>
      <c r="D745" s="45" t="s">
        <v>97</v>
      </c>
      <c r="E745" s="137" t="s">
        <v>3750</v>
      </c>
      <c r="F745" s="48"/>
      <c r="G745" s="48"/>
      <c r="H745" s="132" t="s">
        <v>3751</v>
      </c>
      <c r="I745" s="37" t="s">
        <v>1917</v>
      </c>
      <c r="J745" s="37" t="s">
        <v>97</v>
      </c>
      <c r="K745" s="37" t="s">
        <v>1877</v>
      </c>
      <c r="L745" s="37" t="s">
        <v>1916</v>
      </c>
      <c r="M745" s="37" t="s">
        <v>6</v>
      </c>
      <c r="N745" s="37"/>
      <c r="O745" s="172">
        <f>COUNTIF(Table487[[#This Row],[CMMI Comprehensive Primary Care Plus (CPC+)
Version Date: CY 2021]:[CMS Medicare Hospital Compare
Version Date: January 2021]],"*yes*")</f>
        <v>0</v>
      </c>
      <c r="P745" s="150"/>
      <c r="Q745" s="150"/>
      <c r="R745" s="150"/>
      <c r="S745" s="150"/>
      <c r="T745" s="37"/>
      <c r="U745" s="150"/>
      <c r="V745" s="150"/>
      <c r="W745" s="150"/>
      <c r="X745" s="150"/>
      <c r="Y745" s="150"/>
      <c r="Z745" s="150"/>
      <c r="AA745" s="150"/>
      <c r="AB745" s="37"/>
      <c r="AC745" s="150"/>
      <c r="AD745" s="150"/>
      <c r="AE745" s="37"/>
      <c r="AF745" s="150"/>
      <c r="AG745" s="150"/>
      <c r="AH745" s="37"/>
      <c r="AI745" s="150"/>
      <c r="AJ745" s="150"/>
      <c r="AK745" s="150"/>
    </row>
    <row r="746" spans="1:37" ht="409.5">
      <c r="A746" s="111" t="s">
        <v>3752</v>
      </c>
      <c r="B746" s="45" t="s">
        <v>282</v>
      </c>
      <c r="C746" s="45" t="s">
        <v>97</v>
      </c>
      <c r="D746" s="45" t="s">
        <v>97</v>
      </c>
      <c r="E746" s="137" t="s">
        <v>1967</v>
      </c>
      <c r="F746" s="48"/>
      <c r="G746" s="48"/>
      <c r="H746" s="132" t="s">
        <v>3753</v>
      </c>
      <c r="I746" s="37" t="s">
        <v>1889</v>
      </c>
      <c r="J746" s="37" t="s">
        <v>1890</v>
      </c>
      <c r="K746" s="37" t="s">
        <v>1892</v>
      </c>
      <c r="L746" s="37" t="s">
        <v>1916</v>
      </c>
      <c r="M746" s="37" t="s">
        <v>6</v>
      </c>
      <c r="N746" s="37"/>
      <c r="O746" s="172">
        <f>COUNTIF(Table487[[#This Row],[CMMI Comprehensive Primary Care Plus (CPC+)
Version Date: CY 2021]:[CMS Medicare Hospital Compare
Version Date: January 2021]],"*yes*")</f>
        <v>0</v>
      </c>
      <c r="P746" s="150"/>
      <c r="Q746" s="150"/>
      <c r="R746" s="150"/>
      <c r="S746" s="150"/>
      <c r="T746" s="37"/>
      <c r="U746" s="150"/>
      <c r="V746" s="150"/>
      <c r="W746" s="150"/>
      <c r="X746" s="150"/>
      <c r="Y746" s="150"/>
      <c r="Z746" s="150"/>
      <c r="AA746" s="150"/>
      <c r="AB746" s="37"/>
      <c r="AC746" s="150"/>
      <c r="AD746" s="150"/>
      <c r="AE746" s="37"/>
      <c r="AF746" s="150"/>
      <c r="AG746" s="150"/>
      <c r="AH746" s="37"/>
      <c r="AI746" s="150"/>
      <c r="AJ746" s="150"/>
      <c r="AK746" s="150"/>
    </row>
    <row r="747" spans="1:37" ht="409.5">
      <c r="A747" s="111" t="s">
        <v>3754</v>
      </c>
      <c r="B747" s="45" t="s">
        <v>283</v>
      </c>
      <c r="C747" s="45" t="s">
        <v>97</v>
      </c>
      <c r="D747" s="45" t="s">
        <v>97</v>
      </c>
      <c r="E747" s="137" t="s">
        <v>1967</v>
      </c>
      <c r="F747" s="48"/>
      <c r="G747" s="48"/>
      <c r="H747" s="132" t="s">
        <v>3755</v>
      </c>
      <c r="I747" s="37" t="s">
        <v>1889</v>
      </c>
      <c r="J747" s="37" t="s">
        <v>1890</v>
      </c>
      <c r="K747" s="37" t="s">
        <v>1879</v>
      </c>
      <c r="L747" s="37" t="s">
        <v>1916</v>
      </c>
      <c r="M747" s="37" t="s">
        <v>6</v>
      </c>
      <c r="N747" s="37"/>
      <c r="O747" s="172">
        <f>COUNTIF(Table487[[#This Row],[CMMI Comprehensive Primary Care Plus (CPC+)
Version Date: CY 2021]:[CMS Medicare Hospital Compare
Version Date: January 2021]],"*yes*")</f>
        <v>0</v>
      </c>
      <c r="P747" s="150"/>
      <c r="Q747" s="150"/>
      <c r="R747" s="150"/>
      <c r="S747" s="150"/>
      <c r="T747" s="37"/>
      <c r="U747" s="150"/>
      <c r="V747" s="150"/>
      <c r="W747" s="150"/>
      <c r="X747" s="150"/>
      <c r="Y747" s="150"/>
      <c r="Z747" s="150"/>
      <c r="AA747" s="150"/>
      <c r="AB747" s="37"/>
      <c r="AC747" s="150"/>
      <c r="AD747" s="150"/>
      <c r="AE747" s="37"/>
      <c r="AF747" s="150"/>
      <c r="AG747" s="150"/>
      <c r="AH747" s="37"/>
      <c r="AI747" s="150"/>
      <c r="AJ747" s="150"/>
      <c r="AK747" s="150"/>
    </row>
    <row r="748" spans="1:37" ht="409.5">
      <c r="A748" s="111" t="s">
        <v>3756</v>
      </c>
      <c r="B748" s="45" t="s">
        <v>284</v>
      </c>
      <c r="C748" s="45" t="s">
        <v>97</v>
      </c>
      <c r="D748" s="45" t="s">
        <v>97</v>
      </c>
      <c r="E748" s="137" t="s">
        <v>1967</v>
      </c>
      <c r="F748" s="48"/>
      <c r="G748" s="48"/>
      <c r="H748" s="132" t="s">
        <v>3757</v>
      </c>
      <c r="I748" s="37" t="s">
        <v>1889</v>
      </c>
      <c r="J748" s="37" t="s">
        <v>1890</v>
      </c>
      <c r="K748" s="37" t="s">
        <v>1873</v>
      </c>
      <c r="L748" s="37" t="s">
        <v>1916</v>
      </c>
      <c r="M748" s="37" t="s">
        <v>6</v>
      </c>
      <c r="N748" s="37"/>
      <c r="O748" s="172">
        <f>COUNTIF(Table487[[#This Row],[CMMI Comprehensive Primary Care Plus (CPC+)
Version Date: CY 2021]:[CMS Medicare Hospital Compare
Version Date: January 2021]],"*yes*")</f>
        <v>0</v>
      </c>
      <c r="P748" s="150"/>
      <c r="Q748" s="150"/>
      <c r="R748" s="150"/>
      <c r="S748" s="150"/>
      <c r="T748" s="37"/>
      <c r="U748" s="150"/>
      <c r="V748" s="150"/>
      <c r="W748" s="150"/>
      <c r="X748" s="150"/>
      <c r="Y748" s="150"/>
      <c r="Z748" s="150"/>
      <c r="AA748" s="150"/>
      <c r="AB748" s="37"/>
      <c r="AC748" s="150"/>
      <c r="AD748" s="150"/>
      <c r="AE748" s="37"/>
      <c r="AF748" s="150"/>
      <c r="AG748" s="150"/>
      <c r="AH748" s="37"/>
      <c r="AI748" s="150"/>
      <c r="AJ748" s="150"/>
      <c r="AK748" s="150"/>
    </row>
    <row r="749" spans="1:37" ht="409.5">
      <c r="A749" s="111" t="s">
        <v>3758</v>
      </c>
      <c r="B749" s="45" t="s">
        <v>3015</v>
      </c>
      <c r="C749" s="45" t="s">
        <v>97</v>
      </c>
      <c r="D749" s="45" t="s">
        <v>97</v>
      </c>
      <c r="E749" s="137" t="s">
        <v>574</v>
      </c>
      <c r="F749" s="48"/>
      <c r="G749" s="48"/>
      <c r="H749" s="132" t="s">
        <v>3016</v>
      </c>
      <c r="I749" s="37" t="s">
        <v>1889</v>
      </c>
      <c r="J749" s="37" t="s">
        <v>1890</v>
      </c>
      <c r="K749" s="37" t="s">
        <v>1879</v>
      </c>
      <c r="L749" s="37" t="s">
        <v>1916</v>
      </c>
      <c r="M749" s="37" t="s">
        <v>6</v>
      </c>
      <c r="N749" s="37"/>
      <c r="O749" s="172">
        <f>COUNTIF(Table487[[#This Row],[CMMI Comprehensive Primary Care Plus (CPC+)
Version Date: CY 2021]:[CMS Medicare Hospital Compare
Version Date: January 2021]],"*yes*")</f>
        <v>1</v>
      </c>
      <c r="P749" s="150"/>
      <c r="Q749" s="150"/>
      <c r="R749" s="150"/>
      <c r="S749" s="150"/>
      <c r="T749" s="37"/>
      <c r="U749" s="150"/>
      <c r="V749" s="150"/>
      <c r="W749" s="150"/>
      <c r="X749" s="150"/>
      <c r="Y749" s="150"/>
      <c r="Z749" s="150" t="s">
        <v>1</v>
      </c>
      <c r="AA749" s="150"/>
      <c r="AB749" s="37"/>
      <c r="AC749" s="150"/>
      <c r="AD749" s="150"/>
      <c r="AE749" s="37"/>
      <c r="AF749" s="150"/>
      <c r="AG749" s="150"/>
      <c r="AH749" s="37"/>
      <c r="AI749" s="150"/>
      <c r="AJ749" s="150"/>
      <c r="AK749" s="150"/>
    </row>
    <row r="750" spans="1:37" ht="409.5">
      <c r="A750" s="111" t="s">
        <v>3759</v>
      </c>
      <c r="B750" s="45" t="s">
        <v>2429</v>
      </c>
      <c r="C750" s="45" t="s">
        <v>97</v>
      </c>
      <c r="D750" s="45" t="s">
        <v>97</v>
      </c>
      <c r="E750" s="137" t="s">
        <v>1913</v>
      </c>
      <c r="F750" s="48"/>
      <c r="G750" s="48"/>
      <c r="H750" s="132" t="s">
        <v>2430</v>
      </c>
      <c r="I750" s="37" t="s">
        <v>1906</v>
      </c>
      <c r="J750" s="37" t="s">
        <v>97</v>
      </c>
      <c r="K750" s="37" t="s">
        <v>1892</v>
      </c>
      <c r="L750" s="37" t="s">
        <v>1916</v>
      </c>
      <c r="M750" s="37" t="s">
        <v>2010</v>
      </c>
      <c r="N750" s="37"/>
      <c r="O750" s="172">
        <f>COUNTIF(Table487[[#This Row],[CMMI Comprehensive Primary Care Plus (CPC+)
Version Date: CY 2021]:[CMS Medicare Hospital Compare
Version Date: January 2021]],"*yes*")</f>
        <v>0</v>
      </c>
      <c r="P750" s="150"/>
      <c r="Q750" s="150"/>
      <c r="R750" s="150"/>
      <c r="S750" s="150"/>
      <c r="T750" s="37"/>
      <c r="U750" s="150"/>
      <c r="V750" s="150"/>
      <c r="W750" s="150"/>
      <c r="X750" s="150"/>
      <c r="Y750" s="150"/>
      <c r="Z750" s="150"/>
      <c r="AA750" s="150"/>
      <c r="AB750" s="37"/>
      <c r="AC750" s="150"/>
      <c r="AD750" s="150"/>
      <c r="AE750" s="37"/>
      <c r="AF750" s="150"/>
      <c r="AG750" s="150"/>
      <c r="AH750" s="37"/>
      <c r="AI750" s="150"/>
      <c r="AJ750" s="150"/>
      <c r="AK750" s="150"/>
    </row>
    <row r="751" spans="1:37" ht="409.5">
      <c r="A751" s="111" t="s">
        <v>3760</v>
      </c>
      <c r="B751" s="45" t="s">
        <v>966</v>
      </c>
      <c r="C751" s="45" t="s">
        <v>97</v>
      </c>
      <c r="D751" s="45" t="s">
        <v>97</v>
      </c>
      <c r="E751" s="137" t="s">
        <v>1931</v>
      </c>
      <c r="F751" s="48" t="s">
        <v>2607</v>
      </c>
      <c r="G751" s="48"/>
      <c r="H751" s="132" t="s">
        <v>967</v>
      </c>
      <c r="I751" s="37" t="s">
        <v>1889</v>
      </c>
      <c r="J751" s="37" t="s">
        <v>1890</v>
      </c>
      <c r="K751" s="37" t="s">
        <v>1873</v>
      </c>
      <c r="L751" s="37" t="s">
        <v>1880</v>
      </c>
      <c r="M751" s="37" t="s">
        <v>1746</v>
      </c>
      <c r="N751" s="37"/>
      <c r="O751" s="172">
        <f>COUNTIF(Table487[[#This Row],[CMMI Comprehensive Primary Care Plus (CPC+)
Version Date: CY 2021]:[CMS Medicare Hospital Compare
Version Date: January 2021]],"*yes*")</f>
        <v>1</v>
      </c>
      <c r="P751" s="150"/>
      <c r="Q751" s="150"/>
      <c r="R751" s="150"/>
      <c r="S751" s="150"/>
      <c r="T751" s="37"/>
      <c r="U751" s="150"/>
      <c r="V751" s="150"/>
      <c r="W751" s="150" t="s">
        <v>1</v>
      </c>
      <c r="X751" s="150"/>
      <c r="Y751" s="150"/>
      <c r="Z751" s="150"/>
      <c r="AA751" s="150"/>
      <c r="AB751" s="37"/>
      <c r="AC751" s="150"/>
      <c r="AD751" s="150"/>
      <c r="AE751" s="37"/>
      <c r="AF751" s="150"/>
      <c r="AG751" s="150"/>
      <c r="AH751" s="37"/>
      <c r="AI751" s="150"/>
      <c r="AJ751" s="150"/>
      <c r="AK751" s="150"/>
    </row>
    <row r="752" spans="1:37" ht="409.5">
      <c r="A752" s="111" t="s">
        <v>3761</v>
      </c>
      <c r="B752" s="45" t="s">
        <v>1997</v>
      </c>
      <c r="C752" s="45" t="s">
        <v>97</v>
      </c>
      <c r="D752" s="45" t="s">
        <v>97</v>
      </c>
      <c r="E752" s="137" t="s">
        <v>2001</v>
      </c>
      <c r="F752" s="48"/>
      <c r="G752" s="48"/>
      <c r="H752" s="132" t="s">
        <v>3762</v>
      </c>
      <c r="I752" s="37" t="s">
        <v>97</v>
      </c>
      <c r="J752" s="37" t="s">
        <v>1888</v>
      </c>
      <c r="K752" s="37" t="s">
        <v>1879</v>
      </c>
      <c r="L752" s="37" t="s">
        <v>1916</v>
      </c>
      <c r="M752" s="37" t="s">
        <v>6</v>
      </c>
      <c r="N752" s="37"/>
      <c r="O752" s="172">
        <f>COUNTIF(Table487[[#This Row],[CMMI Comprehensive Primary Care Plus (CPC+)
Version Date: CY 2021]:[CMS Medicare Hospital Compare
Version Date: January 2021]],"*yes*")</f>
        <v>0</v>
      </c>
      <c r="P752" s="150"/>
      <c r="Q752" s="150"/>
      <c r="R752" s="150"/>
      <c r="S752" s="150"/>
      <c r="T752" s="37"/>
      <c r="U752" s="150"/>
      <c r="V752" s="150"/>
      <c r="W752" s="150"/>
      <c r="X752" s="150"/>
      <c r="Y752" s="150"/>
      <c r="Z752" s="150"/>
      <c r="AA752" s="150"/>
      <c r="AB752" s="37"/>
      <c r="AC752" s="150"/>
      <c r="AD752" s="150"/>
      <c r="AE752" s="37"/>
      <c r="AF752" s="150"/>
      <c r="AG752" s="150"/>
      <c r="AH752" s="37"/>
      <c r="AI752" s="150"/>
      <c r="AJ752" s="150"/>
      <c r="AK752" s="150"/>
    </row>
    <row r="753" spans="1:37" ht="409.5">
      <c r="A753" s="111" t="s">
        <v>393</v>
      </c>
      <c r="B753" s="45" t="s">
        <v>3055</v>
      </c>
      <c r="C753" s="45" t="s">
        <v>97</v>
      </c>
      <c r="D753" s="47" t="s">
        <v>97</v>
      </c>
      <c r="E753" s="137" t="s">
        <v>3049</v>
      </c>
      <c r="F753" s="52"/>
      <c r="G753" s="52"/>
      <c r="H753" s="132" t="s">
        <v>3056</v>
      </c>
      <c r="I753" s="37" t="s">
        <v>1906</v>
      </c>
      <c r="J753" s="37" t="s">
        <v>1890</v>
      </c>
      <c r="K753" s="37" t="s">
        <v>1873</v>
      </c>
      <c r="L753" s="37" t="s">
        <v>1916</v>
      </c>
      <c r="M753" s="37" t="s">
        <v>5</v>
      </c>
      <c r="N753" s="37"/>
      <c r="O753" s="172">
        <f>COUNTIF(Table487[[#This Row],[CMMI Comprehensive Primary Care Plus (CPC+)
Version Date: CY 2021]:[CMS Medicare Hospital Compare
Version Date: January 2021]],"*yes*")</f>
        <v>0</v>
      </c>
      <c r="P753" s="150"/>
      <c r="Q753" s="150"/>
      <c r="R753" s="150"/>
      <c r="S753" s="150"/>
      <c r="T753" s="150"/>
      <c r="U753" s="150"/>
      <c r="V753" s="150"/>
      <c r="W753" s="150"/>
      <c r="X753" s="150"/>
      <c r="Y753" s="150"/>
      <c r="Z753" s="150"/>
      <c r="AA753" s="150"/>
      <c r="AB753" s="150"/>
      <c r="AC753" s="150"/>
      <c r="AD753" s="150"/>
      <c r="AE753" s="150"/>
      <c r="AF753" s="150"/>
      <c r="AG753" s="150"/>
      <c r="AH753" s="150" t="s">
        <v>1</v>
      </c>
      <c r="AI753" s="150"/>
      <c r="AJ753" s="150"/>
      <c r="AK753" s="150"/>
    </row>
    <row r="754" spans="1:37" ht="409.5">
      <c r="A754" s="111" t="s">
        <v>3763</v>
      </c>
      <c r="B754" s="45" t="s">
        <v>2248</v>
      </c>
      <c r="C754" s="45" t="s">
        <v>97</v>
      </c>
      <c r="D754" s="45" t="s">
        <v>97</v>
      </c>
      <c r="E754" s="137" t="s">
        <v>1960</v>
      </c>
      <c r="F754" s="48"/>
      <c r="G754" s="48"/>
      <c r="H754" s="132" t="s">
        <v>1786</v>
      </c>
      <c r="I754" s="37" t="s">
        <v>1917</v>
      </c>
      <c r="J754" s="37" t="s">
        <v>97</v>
      </c>
      <c r="K754" s="37" t="s">
        <v>1877</v>
      </c>
      <c r="L754" s="37" t="s">
        <v>2250</v>
      </c>
      <c r="M754" s="37" t="s">
        <v>6</v>
      </c>
      <c r="N754" s="37"/>
      <c r="O754" s="172">
        <f>COUNTIF(Table487[[#This Row],[CMMI Comprehensive Primary Care Plus (CPC+)
Version Date: CY 2021]:[CMS Medicare Hospital Compare
Version Date: January 2021]],"*yes*")</f>
        <v>0</v>
      </c>
      <c r="P754" s="150"/>
      <c r="Q754" s="150"/>
      <c r="R754" s="150"/>
      <c r="S754" s="150"/>
      <c r="T754" s="37"/>
      <c r="U754" s="150"/>
      <c r="V754" s="150"/>
      <c r="W754" s="150"/>
      <c r="X754" s="150"/>
      <c r="Y754" s="150"/>
      <c r="Z754" s="150"/>
      <c r="AA754" s="150"/>
      <c r="AB754" s="37"/>
      <c r="AC754" s="150"/>
      <c r="AD754" s="150"/>
      <c r="AE754" s="37"/>
      <c r="AF754" s="150"/>
      <c r="AG754" s="150"/>
      <c r="AH754" s="37"/>
      <c r="AI754" s="150"/>
      <c r="AJ754" s="150"/>
      <c r="AK754" s="150"/>
    </row>
    <row r="755" spans="1:37" ht="252">
      <c r="A755" s="111" t="s">
        <v>3764</v>
      </c>
      <c r="B755" s="45" t="s">
        <v>3765</v>
      </c>
      <c r="C755" s="45" t="s">
        <v>97</v>
      </c>
      <c r="D755" s="45" t="s">
        <v>97</v>
      </c>
      <c r="E755" s="137" t="s">
        <v>3766</v>
      </c>
      <c r="F755" s="48"/>
      <c r="G755" s="48"/>
      <c r="H755" s="132" t="s">
        <v>3767</v>
      </c>
      <c r="I755" s="37" t="s">
        <v>1917</v>
      </c>
      <c r="J755" s="37" t="s">
        <v>97</v>
      </c>
      <c r="K755" s="37" t="s">
        <v>1877</v>
      </c>
      <c r="L755" s="37" t="s">
        <v>1874</v>
      </c>
      <c r="M755" s="37" t="s">
        <v>6</v>
      </c>
      <c r="N755" s="37"/>
      <c r="O755" s="172">
        <f>COUNTIF(Table487[[#This Row],[CMMI Comprehensive Primary Care Plus (CPC+)
Version Date: CY 2021]:[CMS Medicare Hospital Compare
Version Date: January 2021]],"*yes*")</f>
        <v>0</v>
      </c>
      <c r="P755" s="150"/>
      <c r="Q755" s="150"/>
      <c r="R755" s="150"/>
      <c r="S755" s="150"/>
      <c r="T755" s="37"/>
      <c r="U755" s="150"/>
      <c r="V755" s="150"/>
      <c r="W755" s="150"/>
      <c r="X755" s="150"/>
      <c r="Y755" s="150"/>
      <c r="Z755" s="150"/>
      <c r="AA755" s="150"/>
      <c r="AB755" s="37"/>
      <c r="AC755" s="150"/>
      <c r="AD755" s="150"/>
      <c r="AE755" s="37"/>
      <c r="AF755" s="150"/>
      <c r="AG755" s="150"/>
      <c r="AH755" s="37"/>
      <c r="AI755" s="150"/>
      <c r="AJ755" s="150"/>
      <c r="AK755" s="150"/>
    </row>
    <row r="756" spans="1:37" ht="409.5">
      <c r="A756" s="111" t="s">
        <v>3768</v>
      </c>
      <c r="B756" s="45" t="s">
        <v>3769</v>
      </c>
      <c r="C756" s="45" t="s">
        <v>97</v>
      </c>
      <c r="D756" s="45" t="s">
        <v>97</v>
      </c>
      <c r="E756" s="137" t="s">
        <v>1657</v>
      </c>
      <c r="F756" s="48" t="s">
        <v>2573</v>
      </c>
      <c r="G756" s="48"/>
      <c r="H756" s="132" t="s">
        <v>3770</v>
      </c>
      <c r="I756" s="37" t="s">
        <v>1875</v>
      </c>
      <c r="J756" s="37" t="s">
        <v>1894</v>
      </c>
      <c r="K756" s="37" t="s">
        <v>1873</v>
      </c>
      <c r="L756" s="37" t="s">
        <v>1874</v>
      </c>
      <c r="M756" s="37" t="s">
        <v>1746</v>
      </c>
      <c r="N756" s="37" t="s">
        <v>1</v>
      </c>
      <c r="O756" s="172">
        <f>COUNTIF(Table487[[#This Row],[CMMI Comprehensive Primary Care Plus (CPC+)
Version Date: CY 2021]:[CMS Medicare Hospital Compare
Version Date: January 2021]],"*yes*")</f>
        <v>0</v>
      </c>
      <c r="P756" s="150"/>
      <c r="Q756" s="150"/>
      <c r="R756" s="150"/>
      <c r="S756" s="150"/>
      <c r="T756" s="37"/>
      <c r="U756" s="150"/>
      <c r="V756" s="150"/>
      <c r="W756" s="150"/>
      <c r="X756" s="150"/>
      <c r="Y756" s="150"/>
      <c r="Z756" s="150"/>
      <c r="AA756" s="150"/>
      <c r="AB756" s="37"/>
      <c r="AC756" s="150"/>
      <c r="AD756" s="150"/>
      <c r="AE756" s="37"/>
      <c r="AF756" s="150"/>
      <c r="AG756" s="150"/>
      <c r="AH756" s="37"/>
      <c r="AI756" s="150"/>
      <c r="AJ756" s="150"/>
      <c r="AK756" s="150"/>
    </row>
    <row r="757" spans="1:37" ht="409.5">
      <c r="A757" s="111" t="s">
        <v>3771</v>
      </c>
      <c r="B757" s="45" t="s">
        <v>2993</v>
      </c>
      <c r="C757" s="45" t="s">
        <v>97</v>
      </c>
      <c r="D757" s="45" t="s">
        <v>97</v>
      </c>
      <c r="E757" s="137" t="s">
        <v>1675</v>
      </c>
      <c r="F757" s="48"/>
      <c r="G757" s="48"/>
      <c r="H757" s="132" t="s">
        <v>3772</v>
      </c>
      <c r="I757" s="37" t="s">
        <v>2297</v>
      </c>
      <c r="J757" s="37" t="s">
        <v>1888</v>
      </c>
      <c r="K757" s="37" t="s">
        <v>1873</v>
      </c>
      <c r="L757" s="37" t="s">
        <v>2251</v>
      </c>
      <c r="M757" s="37" t="s">
        <v>314</v>
      </c>
      <c r="N757" s="37"/>
      <c r="O757" s="172">
        <f>COUNTIF(Table487[[#This Row],[CMMI Comprehensive Primary Care Plus (CPC+)
Version Date: CY 2021]:[CMS Medicare Hospital Compare
Version Date: January 2021]],"*yes*")</f>
        <v>0</v>
      </c>
      <c r="P757" s="150"/>
      <c r="Q757" s="150"/>
      <c r="R757" s="150"/>
      <c r="S757" s="150"/>
      <c r="T757" s="37"/>
      <c r="U757" s="150"/>
      <c r="V757" s="150"/>
      <c r="W757" s="150"/>
      <c r="X757" s="150"/>
      <c r="Y757" s="150"/>
      <c r="Z757" s="150"/>
      <c r="AA757" s="150"/>
      <c r="AB757" s="37"/>
      <c r="AC757" s="150"/>
      <c r="AD757" s="150"/>
      <c r="AE757" s="37"/>
      <c r="AF757" s="150"/>
      <c r="AG757" s="150"/>
      <c r="AH757" s="37"/>
      <c r="AI757" s="150"/>
      <c r="AJ757" s="150"/>
      <c r="AK757" s="150"/>
    </row>
    <row r="758" spans="1:37" ht="409.5">
      <c r="A758" s="111" t="s">
        <v>3773</v>
      </c>
      <c r="B758" s="45" t="s">
        <v>3774</v>
      </c>
      <c r="C758" s="45" t="s">
        <v>97</v>
      </c>
      <c r="D758" s="45" t="s">
        <v>97</v>
      </c>
      <c r="E758" s="137" t="s">
        <v>1675</v>
      </c>
      <c r="F758" s="48"/>
      <c r="G758" s="48"/>
      <c r="H758" s="132" t="s">
        <v>3775</v>
      </c>
      <c r="I758" s="37" t="s">
        <v>2297</v>
      </c>
      <c r="J758" s="37" t="s">
        <v>1881</v>
      </c>
      <c r="K758" s="37" t="s">
        <v>1873</v>
      </c>
      <c r="L758" s="37" t="s">
        <v>1874</v>
      </c>
      <c r="M758" s="37" t="s">
        <v>1746</v>
      </c>
      <c r="N758" s="37"/>
      <c r="O758" s="172">
        <f>COUNTIF(Table487[[#This Row],[CMMI Comprehensive Primary Care Plus (CPC+)
Version Date: CY 2021]:[CMS Medicare Hospital Compare
Version Date: January 2021]],"*yes*")</f>
        <v>0</v>
      </c>
      <c r="P758" s="150"/>
      <c r="Q758" s="150"/>
      <c r="R758" s="150"/>
      <c r="S758" s="150"/>
      <c r="T758" s="37"/>
      <c r="U758" s="150"/>
      <c r="V758" s="150"/>
      <c r="W758" s="150"/>
      <c r="X758" s="150"/>
      <c r="Y758" s="150"/>
      <c r="Z758" s="150"/>
      <c r="AA758" s="150"/>
      <c r="AB758" s="37"/>
      <c r="AC758" s="150"/>
      <c r="AD758" s="150"/>
      <c r="AE758" s="37"/>
      <c r="AF758" s="150"/>
      <c r="AG758" s="150"/>
      <c r="AH758" s="37"/>
      <c r="AI758" s="150"/>
      <c r="AJ758" s="150"/>
      <c r="AK758" s="150"/>
    </row>
    <row r="759" spans="1:37" ht="270">
      <c r="A759" s="111" t="s">
        <v>3776</v>
      </c>
      <c r="B759" s="45" t="s">
        <v>3777</v>
      </c>
      <c r="C759" s="45" t="s">
        <v>97</v>
      </c>
      <c r="D759" s="45" t="s">
        <v>97</v>
      </c>
      <c r="E759" s="137" t="s">
        <v>1624</v>
      </c>
      <c r="F759" s="48" t="s">
        <v>2701</v>
      </c>
      <c r="G759" s="48"/>
      <c r="H759" s="132" t="s">
        <v>1773</v>
      </c>
      <c r="I759" s="37" t="s">
        <v>1875</v>
      </c>
      <c r="J759" s="37" t="s">
        <v>1919</v>
      </c>
      <c r="K759" s="37" t="s">
        <v>1873</v>
      </c>
      <c r="L759" s="37" t="s">
        <v>1880</v>
      </c>
      <c r="M759" s="37" t="s">
        <v>314</v>
      </c>
      <c r="N759" s="37"/>
      <c r="O759" s="172">
        <f>COUNTIF(Table487[[#This Row],[CMMI Comprehensive Primary Care Plus (CPC+)
Version Date: CY 2021]:[CMS Medicare Hospital Compare
Version Date: January 2021]],"*yes*")</f>
        <v>0</v>
      </c>
      <c r="P759" s="150"/>
      <c r="Q759" s="150"/>
      <c r="R759" s="150"/>
      <c r="S759" s="150"/>
      <c r="T759" s="37"/>
      <c r="U759" s="150"/>
      <c r="V759" s="150"/>
      <c r="W759" s="150"/>
      <c r="X759" s="150"/>
      <c r="Y759" s="150"/>
      <c r="Z759" s="150"/>
      <c r="AA759" s="150"/>
      <c r="AB759" s="37"/>
      <c r="AC759" s="150"/>
      <c r="AD759" s="150"/>
      <c r="AE759" s="37"/>
      <c r="AF759" s="150"/>
      <c r="AG759" s="150"/>
      <c r="AH759" s="37"/>
      <c r="AI759" s="150"/>
      <c r="AJ759" s="150"/>
      <c r="AK759" s="150"/>
    </row>
    <row r="760" spans="1:37" ht="198">
      <c r="A760" s="111" t="s">
        <v>3778</v>
      </c>
      <c r="B760" s="45" t="s">
        <v>3779</v>
      </c>
      <c r="C760" s="45" t="s">
        <v>97</v>
      </c>
      <c r="D760" s="45" t="s">
        <v>97</v>
      </c>
      <c r="E760" s="137" t="s">
        <v>1624</v>
      </c>
      <c r="F760" s="48" t="s">
        <v>2702</v>
      </c>
      <c r="G760" s="48"/>
      <c r="H760" s="132" t="s">
        <v>1774</v>
      </c>
      <c r="I760" s="37" t="s">
        <v>1875</v>
      </c>
      <c r="J760" s="37" t="s">
        <v>1919</v>
      </c>
      <c r="K760" s="37" t="s">
        <v>1873</v>
      </c>
      <c r="L760" s="37" t="s">
        <v>1880</v>
      </c>
      <c r="M760" s="37" t="s">
        <v>1746</v>
      </c>
      <c r="N760" s="37"/>
      <c r="O760" s="172">
        <f>COUNTIF(Table487[[#This Row],[CMMI Comprehensive Primary Care Plus (CPC+)
Version Date: CY 2021]:[CMS Medicare Hospital Compare
Version Date: January 2021]],"*yes*")</f>
        <v>1</v>
      </c>
      <c r="P760" s="150"/>
      <c r="Q760" s="150"/>
      <c r="R760" s="150"/>
      <c r="S760" s="150"/>
      <c r="T760" s="37"/>
      <c r="U760" s="150"/>
      <c r="V760" s="150"/>
      <c r="W760" s="150" t="s">
        <v>1</v>
      </c>
      <c r="X760" s="150"/>
      <c r="Y760" s="150"/>
      <c r="Z760" s="150"/>
      <c r="AA760" s="150"/>
      <c r="AB760" s="37"/>
      <c r="AC760" s="150"/>
      <c r="AD760" s="150"/>
      <c r="AE760" s="37"/>
      <c r="AF760" s="150"/>
      <c r="AG760" s="150"/>
      <c r="AH760" s="37"/>
      <c r="AI760" s="150"/>
      <c r="AJ760" s="150"/>
      <c r="AK760" s="150"/>
    </row>
    <row r="761" spans="1:37" ht="216">
      <c r="A761" s="111" t="s">
        <v>3780</v>
      </c>
      <c r="B761" s="45" t="s">
        <v>961</v>
      </c>
      <c r="C761" s="45" t="s">
        <v>97</v>
      </c>
      <c r="D761" s="45" t="s">
        <v>97</v>
      </c>
      <c r="E761" s="137" t="s">
        <v>1931</v>
      </c>
      <c r="F761" s="48" t="s">
        <v>2604</v>
      </c>
      <c r="G761" s="48"/>
      <c r="H761" s="132" t="s">
        <v>962</v>
      </c>
      <c r="I761" s="37" t="s">
        <v>1889</v>
      </c>
      <c r="J761" s="37" t="s">
        <v>1890</v>
      </c>
      <c r="K761" s="37" t="s">
        <v>1879</v>
      </c>
      <c r="L761" s="37" t="s">
        <v>1880</v>
      </c>
      <c r="M761" s="37" t="s">
        <v>5</v>
      </c>
      <c r="N761" s="37"/>
      <c r="O761" s="172">
        <f>COUNTIF(Table487[[#This Row],[CMMI Comprehensive Primary Care Plus (CPC+)
Version Date: CY 2021]:[CMS Medicare Hospital Compare
Version Date: January 2021]],"*yes*")</f>
        <v>2</v>
      </c>
      <c r="P761" s="150"/>
      <c r="Q761" s="150"/>
      <c r="R761" s="150"/>
      <c r="S761" s="150"/>
      <c r="T761" s="37"/>
      <c r="U761" s="150"/>
      <c r="V761" s="150"/>
      <c r="W761" s="150" t="s">
        <v>1</v>
      </c>
      <c r="X761" s="150" t="s">
        <v>2370</v>
      </c>
      <c r="Y761" s="150"/>
      <c r="Z761" s="150"/>
      <c r="AA761" s="150"/>
      <c r="AB761" s="37"/>
      <c r="AC761" s="150"/>
      <c r="AD761" s="150"/>
      <c r="AE761" s="37"/>
      <c r="AF761" s="150"/>
      <c r="AG761" s="150"/>
      <c r="AH761" s="37"/>
      <c r="AI761" s="150"/>
      <c r="AJ761" s="150"/>
      <c r="AK761" s="150"/>
    </row>
    <row r="762" spans="1:37" ht="396">
      <c r="A762" s="111" t="s">
        <v>3781</v>
      </c>
      <c r="B762" s="45" t="s">
        <v>1832</v>
      </c>
      <c r="C762" s="45" t="s">
        <v>97</v>
      </c>
      <c r="D762" s="45" t="s">
        <v>97</v>
      </c>
      <c r="E762" s="137" t="s">
        <v>1835</v>
      </c>
      <c r="F762" s="48"/>
      <c r="G762" s="48"/>
      <c r="H762" s="132" t="s">
        <v>1834</v>
      </c>
      <c r="I762" s="37" t="s">
        <v>1928</v>
      </c>
      <c r="J762" s="37" t="s">
        <v>97</v>
      </c>
      <c r="K762" s="37" t="s">
        <v>1900</v>
      </c>
      <c r="L762" s="37" t="s">
        <v>1916</v>
      </c>
      <c r="M762" s="37" t="s">
        <v>5</v>
      </c>
      <c r="N762" s="37"/>
      <c r="O762" s="172">
        <f>COUNTIF(Table487[[#This Row],[CMMI Comprehensive Primary Care Plus (CPC+)
Version Date: CY 2021]:[CMS Medicare Hospital Compare
Version Date: January 2021]],"*yes*")</f>
        <v>0</v>
      </c>
      <c r="P762" s="150"/>
      <c r="Q762" s="150"/>
      <c r="R762" s="150"/>
      <c r="S762" s="150"/>
      <c r="T762" s="37"/>
      <c r="U762" s="150"/>
      <c r="V762" s="150"/>
      <c r="W762" s="150"/>
      <c r="X762" s="150"/>
      <c r="Y762" s="150"/>
      <c r="Z762" s="150"/>
      <c r="AA762" s="150"/>
      <c r="AB762" s="37"/>
      <c r="AC762" s="150"/>
      <c r="AD762" s="150"/>
      <c r="AE762" s="37"/>
      <c r="AF762" s="150"/>
      <c r="AG762" s="150"/>
      <c r="AH762" s="37"/>
      <c r="AI762" s="150"/>
      <c r="AJ762" s="150"/>
      <c r="AK762" s="150"/>
    </row>
    <row r="763" spans="1:37" ht="409.5">
      <c r="A763" s="111" t="s">
        <v>3782</v>
      </c>
      <c r="B763" s="45" t="s">
        <v>2093</v>
      </c>
      <c r="C763" s="45" t="s">
        <v>97</v>
      </c>
      <c r="D763" s="45" t="s">
        <v>97</v>
      </c>
      <c r="E763" s="137" t="s">
        <v>1945</v>
      </c>
      <c r="F763" s="48"/>
      <c r="G763" s="48"/>
      <c r="H763" s="132" t="s">
        <v>2145</v>
      </c>
      <c r="I763" s="37" t="s">
        <v>1906</v>
      </c>
      <c r="J763" s="37" t="s">
        <v>1888</v>
      </c>
      <c r="K763" s="37" t="s">
        <v>1879</v>
      </c>
      <c r="L763" s="37" t="s">
        <v>1880</v>
      </c>
      <c r="M763" s="37" t="s">
        <v>6</v>
      </c>
      <c r="N763" s="37"/>
      <c r="O763" s="172">
        <f>COUNTIF(Table487[[#This Row],[CMMI Comprehensive Primary Care Plus (CPC+)
Version Date: CY 2021]:[CMS Medicare Hospital Compare
Version Date: January 2021]],"*yes*")</f>
        <v>0</v>
      </c>
      <c r="P763" s="150"/>
      <c r="Q763" s="150"/>
      <c r="R763" s="150"/>
      <c r="S763" s="150"/>
      <c r="T763" s="37"/>
      <c r="U763" s="150"/>
      <c r="V763" s="150"/>
      <c r="W763" s="150"/>
      <c r="X763" s="150"/>
      <c r="Y763" s="150"/>
      <c r="Z763" s="150"/>
      <c r="AA763" s="150"/>
      <c r="AB763" s="37"/>
      <c r="AC763" s="150"/>
      <c r="AD763" s="150"/>
      <c r="AE763" s="37"/>
      <c r="AF763" s="150"/>
      <c r="AG763" s="150"/>
      <c r="AH763" s="37" t="s">
        <v>1</v>
      </c>
      <c r="AI763" s="150"/>
      <c r="AJ763" s="150"/>
      <c r="AK763" s="150"/>
    </row>
    <row r="764" spans="1:37" ht="409.5">
      <c r="A764" s="111" t="s">
        <v>394</v>
      </c>
      <c r="B764" s="45" t="s">
        <v>2092</v>
      </c>
      <c r="C764" s="45" t="s">
        <v>97</v>
      </c>
      <c r="D764" s="47" t="s">
        <v>97</v>
      </c>
      <c r="E764" s="137" t="s">
        <v>1945</v>
      </c>
      <c r="F764" s="52"/>
      <c r="G764" s="52"/>
      <c r="H764" s="132" t="s">
        <v>2144</v>
      </c>
      <c r="I764" s="37" t="s">
        <v>1906</v>
      </c>
      <c r="J764" s="37" t="s">
        <v>1884</v>
      </c>
      <c r="K764" s="37" t="s">
        <v>1879</v>
      </c>
      <c r="L764" s="37" t="s">
        <v>1880</v>
      </c>
      <c r="M764" s="37" t="s">
        <v>6</v>
      </c>
      <c r="N764" s="37"/>
      <c r="O764" s="172">
        <f>COUNTIF(Table487[[#This Row],[CMMI Comprehensive Primary Care Plus (CPC+)
Version Date: CY 2021]:[CMS Medicare Hospital Compare
Version Date: January 2021]],"*yes*")</f>
        <v>0</v>
      </c>
      <c r="P764" s="150"/>
      <c r="Q764" s="150"/>
      <c r="R764" s="150"/>
      <c r="S764" s="150"/>
      <c r="T764" s="150"/>
      <c r="U764" s="150"/>
      <c r="V764" s="150"/>
      <c r="W764" s="150"/>
      <c r="X764" s="150"/>
      <c r="Y764" s="150"/>
      <c r="Z764" s="150"/>
      <c r="AA764" s="150"/>
      <c r="AB764" s="150"/>
      <c r="AC764" s="150"/>
      <c r="AD764" s="150"/>
      <c r="AE764" s="150"/>
      <c r="AF764" s="150"/>
      <c r="AG764" s="150"/>
      <c r="AH764" s="150" t="s">
        <v>1</v>
      </c>
      <c r="AI764" s="150"/>
      <c r="AJ764" s="150"/>
      <c r="AK764" s="150"/>
    </row>
    <row r="765" spans="1:37" ht="409.5">
      <c r="A765" s="111" t="s">
        <v>3783</v>
      </c>
      <c r="B765" s="45" t="s">
        <v>903</v>
      </c>
      <c r="C765" s="45" t="s">
        <v>97</v>
      </c>
      <c r="D765" s="45" t="s">
        <v>97</v>
      </c>
      <c r="E765" s="137" t="s">
        <v>1938</v>
      </c>
      <c r="F765" s="48" t="s">
        <v>2544</v>
      </c>
      <c r="G765" s="48"/>
      <c r="H765" s="132" t="s">
        <v>904</v>
      </c>
      <c r="I765" s="37" t="s">
        <v>1875</v>
      </c>
      <c r="J765" s="37" t="s">
        <v>97</v>
      </c>
      <c r="K765" s="37" t="s">
        <v>1873</v>
      </c>
      <c r="L765" s="37" t="s">
        <v>1880</v>
      </c>
      <c r="M765" s="37" t="s">
        <v>1746</v>
      </c>
      <c r="N765" s="37"/>
      <c r="O765" s="172">
        <f>COUNTIF(Table487[[#This Row],[CMMI Comprehensive Primary Care Plus (CPC+)
Version Date: CY 2021]:[CMS Medicare Hospital Compare
Version Date: January 2021]],"*yes*")</f>
        <v>0</v>
      </c>
      <c r="P765" s="150"/>
      <c r="Q765" s="150"/>
      <c r="R765" s="150"/>
      <c r="S765" s="150"/>
      <c r="T765" s="37"/>
      <c r="U765" s="150"/>
      <c r="V765" s="150"/>
      <c r="W765" s="150"/>
      <c r="X765" s="150"/>
      <c r="Y765" s="150"/>
      <c r="Z765" s="150"/>
      <c r="AA765" s="150"/>
      <c r="AB765" s="37"/>
      <c r="AC765" s="150"/>
      <c r="AD765" s="150"/>
      <c r="AE765" s="37"/>
      <c r="AF765" s="150"/>
      <c r="AG765" s="150"/>
      <c r="AH765" s="37"/>
      <c r="AI765" s="150"/>
      <c r="AJ765" s="150"/>
      <c r="AK765" s="150"/>
    </row>
    <row r="766" spans="1:37" ht="409.5">
      <c r="A766" s="111" t="s">
        <v>3784</v>
      </c>
      <c r="B766" s="45" t="s">
        <v>2433</v>
      </c>
      <c r="C766" s="45" t="s">
        <v>97</v>
      </c>
      <c r="D766" s="45" t="s">
        <v>97</v>
      </c>
      <c r="E766" s="137" t="s">
        <v>1639</v>
      </c>
      <c r="F766" s="48"/>
      <c r="G766" s="48"/>
      <c r="H766" s="132" t="s">
        <v>1976</v>
      </c>
      <c r="I766" s="37" t="s">
        <v>2297</v>
      </c>
      <c r="J766" s="37" t="s">
        <v>2237</v>
      </c>
      <c r="K766" s="37" t="s">
        <v>1873</v>
      </c>
      <c r="L766" s="37" t="s">
        <v>1874</v>
      </c>
      <c r="M766" s="37" t="s">
        <v>5</v>
      </c>
      <c r="N766" s="37"/>
      <c r="O766" s="172">
        <f>COUNTIF(Table487[[#This Row],[CMMI Comprehensive Primary Care Plus (CPC+)
Version Date: CY 2021]:[CMS Medicare Hospital Compare
Version Date: January 2021]],"*yes*")</f>
        <v>1</v>
      </c>
      <c r="P766" s="150"/>
      <c r="Q766" s="150" t="s">
        <v>1</v>
      </c>
      <c r="R766" s="150"/>
      <c r="S766" s="150"/>
      <c r="T766" s="37"/>
      <c r="U766" s="150"/>
      <c r="V766" s="150"/>
      <c r="W766" s="150"/>
      <c r="X766" s="150"/>
      <c r="Y766" s="150"/>
      <c r="Z766" s="150"/>
      <c r="AA766" s="150"/>
      <c r="AB766" s="37"/>
      <c r="AC766" s="150"/>
      <c r="AD766" s="150"/>
      <c r="AE766" s="37"/>
      <c r="AF766" s="150"/>
      <c r="AG766" s="150"/>
      <c r="AH766" s="37"/>
      <c r="AI766" s="150"/>
      <c r="AJ766" s="150"/>
      <c r="AK766" s="150"/>
    </row>
    <row r="767" spans="1:37" ht="342">
      <c r="A767" s="111" t="s">
        <v>3785</v>
      </c>
      <c r="B767" s="45" t="s">
        <v>3786</v>
      </c>
      <c r="C767" s="45" t="s">
        <v>97</v>
      </c>
      <c r="D767" s="45" t="s">
        <v>97</v>
      </c>
      <c r="E767" s="137" t="s">
        <v>1960</v>
      </c>
      <c r="F767" s="48"/>
      <c r="G767" s="48"/>
      <c r="H767" s="132" t="s">
        <v>3787</v>
      </c>
      <c r="I767" s="37" t="s">
        <v>1875</v>
      </c>
      <c r="J767" s="37" t="s">
        <v>1876</v>
      </c>
      <c r="K767" s="37" t="s">
        <v>1873</v>
      </c>
      <c r="L767" s="37" t="s">
        <v>2252</v>
      </c>
      <c r="M767" s="37" t="s">
        <v>5</v>
      </c>
      <c r="N767" s="37"/>
      <c r="O767" s="172">
        <f>COUNTIF(Table487[[#This Row],[CMMI Comprehensive Primary Care Plus (CPC+)
Version Date: CY 2021]:[CMS Medicare Hospital Compare
Version Date: January 2021]],"*yes*")</f>
        <v>1</v>
      </c>
      <c r="P767" s="150"/>
      <c r="Q767" s="150"/>
      <c r="R767" s="150"/>
      <c r="S767" s="150"/>
      <c r="T767" s="37"/>
      <c r="U767" s="150"/>
      <c r="V767" s="150"/>
      <c r="W767" s="150"/>
      <c r="X767" s="150" t="s">
        <v>3890</v>
      </c>
      <c r="Y767" s="150"/>
      <c r="Z767" s="150"/>
      <c r="AA767" s="150"/>
      <c r="AB767" s="37"/>
      <c r="AC767" s="150"/>
      <c r="AD767" s="150"/>
      <c r="AE767" s="37"/>
      <c r="AF767" s="150"/>
      <c r="AG767" s="150"/>
      <c r="AH767" s="37"/>
      <c r="AI767" s="150"/>
      <c r="AJ767" s="150"/>
      <c r="AK767" s="150"/>
    </row>
    <row r="768" spans="1:37" ht="306">
      <c r="A768" s="111" t="s">
        <v>3788</v>
      </c>
      <c r="B768" s="45" t="s">
        <v>1622</v>
      </c>
      <c r="C768" s="45" t="s">
        <v>97</v>
      </c>
      <c r="D768" s="45" t="s">
        <v>97</v>
      </c>
      <c r="E768" s="137" t="s">
        <v>1623</v>
      </c>
      <c r="F768" s="48" t="s">
        <v>2698</v>
      </c>
      <c r="G768" s="48"/>
      <c r="H768" s="132" t="s">
        <v>1770</v>
      </c>
      <c r="I768" s="37" t="s">
        <v>2297</v>
      </c>
      <c r="J768" s="37" t="s">
        <v>1895</v>
      </c>
      <c r="K768" s="37" t="s">
        <v>1873</v>
      </c>
      <c r="L768" s="37" t="s">
        <v>1880</v>
      </c>
      <c r="M768" s="37" t="s">
        <v>1746</v>
      </c>
      <c r="N768" s="37"/>
      <c r="O768" s="172">
        <f>COUNTIF(Table487[[#This Row],[CMMI Comprehensive Primary Care Plus (CPC+)
Version Date: CY 2021]:[CMS Medicare Hospital Compare
Version Date: January 2021]],"*yes*")</f>
        <v>1</v>
      </c>
      <c r="P768" s="150"/>
      <c r="Q768" s="150"/>
      <c r="R768" s="150"/>
      <c r="S768" s="150"/>
      <c r="T768" s="37"/>
      <c r="U768" s="150"/>
      <c r="V768" s="150"/>
      <c r="W768" s="150" t="s">
        <v>1</v>
      </c>
      <c r="X768" s="150"/>
      <c r="Y768" s="150"/>
      <c r="Z768" s="150"/>
      <c r="AA768" s="150"/>
      <c r="AB768" s="37"/>
      <c r="AC768" s="150"/>
      <c r="AD768" s="150"/>
      <c r="AE768" s="37"/>
      <c r="AF768" s="150"/>
      <c r="AG768" s="150"/>
      <c r="AH768" s="37"/>
      <c r="AI768" s="150"/>
      <c r="AJ768" s="150"/>
      <c r="AK768" s="150"/>
    </row>
    <row r="769" spans="1:37" ht="409.5">
      <c r="A769" s="111" t="s">
        <v>3789</v>
      </c>
      <c r="B769" s="45" t="s">
        <v>1837</v>
      </c>
      <c r="C769" s="45" t="s">
        <v>97</v>
      </c>
      <c r="D769" s="45" t="s">
        <v>97</v>
      </c>
      <c r="E769" s="137" t="s">
        <v>1960</v>
      </c>
      <c r="F769" s="48"/>
      <c r="G769" s="48"/>
      <c r="H769" s="132" t="s">
        <v>1838</v>
      </c>
      <c r="I769" s="37" t="s">
        <v>1889</v>
      </c>
      <c r="J769" s="37" t="s">
        <v>1890</v>
      </c>
      <c r="K769" s="37" t="s">
        <v>1879</v>
      </c>
      <c r="L769" s="37" t="s">
        <v>1916</v>
      </c>
      <c r="M769" s="37" t="s">
        <v>1746</v>
      </c>
      <c r="N769" s="37"/>
      <c r="O769" s="172">
        <f>COUNTIF(Table487[[#This Row],[CMMI Comprehensive Primary Care Plus (CPC+)
Version Date: CY 2021]:[CMS Medicare Hospital Compare
Version Date: January 2021]],"*yes*")</f>
        <v>0</v>
      </c>
      <c r="P769" s="150"/>
      <c r="Q769" s="150"/>
      <c r="R769" s="150"/>
      <c r="S769" s="150"/>
      <c r="T769" s="37"/>
      <c r="U769" s="150"/>
      <c r="V769" s="150"/>
      <c r="W769" s="150"/>
      <c r="X769" s="150"/>
      <c r="Y769" s="150"/>
      <c r="Z769" s="150"/>
      <c r="AA769" s="150"/>
      <c r="AB769" s="37"/>
      <c r="AC769" s="150"/>
      <c r="AD769" s="150"/>
      <c r="AE769" s="37"/>
      <c r="AF769" s="150"/>
      <c r="AG769" s="150"/>
      <c r="AH769" s="37"/>
      <c r="AI769" s="150"/>
      <c r="AJ769" s="150"/>
      <c r="AK769" s="150"/>
    </row>
    <row r="770" spans="1:37" ht="288">
      <c r="A770" s="111" t="s">
        <v>3790</v>
      </c>
      <c r="B770" s="45" t="s">
        <v>688</v>
      </c>
      <c r="C770" s="45" t="s">
        <v>97</v>
      </c>
      <c r="D770" s="45" t="s">
        <v>97</v>
      </c>
      <c r="E770" s="137" t="s">
        <v>1639</v>
      </c>
      <c r="F770" s="48"/>
      <c r="G770" s="48"/>
      <c r="H770" s="132" t="s">
        <v>2016</v>
      </c>
      <c r="I770" s="37" t="s">
        <v>1908</v>
      </c>
      <c r="J770" s="37" t="s">
        <v>97</v>
      </c>
      <c r="K770" s="37" t="s">
        <v>1879</v>
      </c>
      <c r="L770" s="37" t="s">
        <v>1885</v>
      </c>
      <c r="M770" s="37" t="s">
        <v>2010</v>
      </c>
      <c r="N770" s="37"/>
      <c r="O770" s="172">
        <f>COUNTIF(Table487[[#This Row],[CMMI Comprehensive Primary Care Plus (CPC+)
Version Date: CY 2021]:[CMS Medicare Hospital Compare
Version Date: January 2021]],"*yes*")</f>
        <v>1</v>
      </c>
      <c r="P770" s="150"/>
      <c r="Q770" s="150"/>
      <c r="R770" s="150"/>
      <c r="S770" s="150"/>
      <c r="T770" s="37"/>
      <c r="U770" s="150" t="s">
        <v>3989</v>
      </c>
      <c r="V770" s="150"/>
      <c r="W770" s="150"/>
      <c r="X770" s="150"/>
      <c r="Y770" s="150"/>
      <c r="Z770" s="150"/>
      <c r="AA770" s="150"/>
      <c r="AB770" s="37"/>
      <c r="AC770" s="150"/>
      <c r="AD770" s="150"/>
      <c r="AE770" s="37"/>
      <c r="AF770" s="150"/>
      <c r="AG770" s="150"/>
      <c r="AH770" s="37"/>
      <c r="AI770" s="150"/>
      <c r="AJ770" s="150"/>
      <c r="AK770" s="150"/>
    </row>
    <row r="771" spans="1:37" ht="409.5">
      <c r="A771" s="111" t="s">
        <v>3791</v>
      </c>
      <c r="B771" s="45" t="s">
        <v>2773</v>
      </c>
      <c r="C771" s="45" t="s">
        <v>97</v>
      </c>
      <c r="D771" s="45" t="s">
        <v>97</v>
      </c>
      <c r="E771" s="137" t="s">
        <v>1960</v>
      </c>
      <c r="F771" s="48"/>
      <c r="G771" s="48"/>
      <c r="H771" s="132" t="s">
        <v>2774</v>
      </c>
      <c r="I771" s="37" t="s">
        <v>2297</v>
      </c>
      <c r="J771" s="37" t="s">
        <v>1872</v>
      </c>
      <c r="K771" s="37" t="s">
        <v>1873</v>
      </c>
      <c r="L771" s="37" t="s">
        <v>1885</v>
      </c>
      <c r="M771" s="37" t="s">
        <v>314</v>
      </c>
      <c r="N771" s="37"/>
      <c r="O771" s="172">
        <f>COUNTIF(Table487[[#This Row],[CMMI Comprehensive Primary Care Plus (CPC+)
Version Date: CY 2021]:[CMS Medicare Hospital Compare
Version Date: January 2021]],"*yes*")</f>
        <v>0</v>
      </c>
      <c r="P771" s="150"/>
      <c r="Q771" s="150"/>
      <c r="R771" s="150"/>
      <c r="S771" s="150"/>
      <c r="T771" s="37"/>
      <c r="U771" s="150"/>
      <c r="V771" s="150"/>
      <c r="W771" s="150"/>
      <c r="X771" s="150"/>
      <c r="Y771" s="150"/>
      <c r="Z771" s="150"/>
      <c r="AA771" s="150"/>
      <c r="AB771" s="37"/>
      <c r="AC771" s="150"/>
      <c r="AD771" s="150"/>
      <c r="AE771" s="37"/>
      <c r="AF771" s="150"/>
      <c r="AG771" s="150"/>
      <c r="AH771" s="37"/>
      <c r="AI771" s="150"/>
      <c r="AJ771" s="150"/>
      <c r="AK771" s="150"/>
    </row>
    <row r="772" spans="1:37" ht="180">
      <c r="A772" s="111" t="s">
        <v>3792</v>
      </c>
      <c r="B772" s="45" t="s">
        <v>295</v>
      </c>
      <c r="C772" s="45" t="s">
        <v>97</v>
      </c>
      <c r="D772" s="45" t="s">
        <v>97</v>
      </c>
      <c r="E772" s="137" t="s">
        <v>1959</v>
      </c>
      <c r="F772" s="48"/>
      <c r="G772" s="48"/>
      <c r="H772" s="132" t="s">
        <v>2154</v>
      </c>
      <c r="I772" s="37" t="s">
        <v>2297</v>
      </c>
      <c r="J772" s="37" t="s">
        <v>1884</v>
      </c>
      <c r="K772" s="37" t="s">
        <v>1873</v>
      </c>
      <c r="L772" s="37" t="s">
        <v>1885</v>
      </c>
      <c r="M772" s="37" t="s">
        <v>314</v>
      </c>
      <c r="N772" s="37"/>
      <c r="O772" s="172">
        <f>COUNTIF(Table487[[#This Row],[CMMI Comprehensive Primary Care Plus (CPC+)
Version Date: CY 2021]:[CMS Medicare Hospital Compare
Version Date: January 2021]],"*yes*")</f>
        <v>0</v>
      </c>
      <c r="P772" s="150"/>
      <c r="Q772" s="150"/>
      <c r="R772" s="150"/>
      <c r="S772" s="150"/>
      <c r="T772" s="37"/>
      <c r="U772" s="150"/>
      <c r="V772" s="150"/>
      <c r="W772" s="150"/>
      <c r="X772" s="150"/>
      <c r="Y772" s="150"/>
      <c r="Z772" s="150"/>
      <c r="AA772" s="150"/>
      <c r="AB772" s="37"/>
      <c r="AC772" s="150"/>
      <c r="AD772" s="150"/>
      <c r="AE772" s="37"/>
      <c r="AF772" s="150"/>
      <c r="AG772" s="150"/>
      <c r="AH772" s="37" t="s">
        <v>1</v>
      </c>
      <c r="AI772" s="150"/>
      <c r="AJ772" s="150"/>
      <c r="AK772" s="150"/>
    </row>
    <row r="773" spans="1:37" ht="409.5">
      <c r="A773" s="111" t="s">
        <v>3793</v>
      </c>
      <c r="B773" s="45" t="s">
        <v>2102</v>
      </c>
      <c r="C773" s="45" t="s">
        <v>97</v>
      </c>
      <c r="D773" s="45" t="s">
        <v>97</v>
      </c>
      <c r="E773" s="137" t="s">
        <v>1624</v>
      </c>
      <c r="F773" s="48" t="s">
        <v>2699</v>
      </c>
      <c r="G773" s="48"/>
      <c r="H773" s="132" t="s">
        <v>1771</v>
      </c>
      <c r="I773" s="37" t="s">
        <v>1889</v>
      </c>
      <c r="J773" s="37" t="s">
        <v>97</v>
      </c>
      <c r="K773" s="37" t="s">
        <v>1873</v>
      </c>
      <c r="L773" s="37" t="s">
        <v>1916</v>
      </c>
      <c r="M773" s="37" t="s">
        <v>314</v>
      </c>
      <c r="N773" s="37"/>
      <c r="O773" s="172">
        <f>COUNTIF(Table487[[#This Row],[CMMI Comprehensive Primary Care Plus (CPC+)
Version Date: CY 2021]:[CMS Medicare Hospital Compare
Version Date: January 2021]],"*yes*")</f>
        <v>0</v>
      </c>
      <c r="P773" s="150"/>
      <c r="Q773" s="150"/>
      <c r="R773" s="150"/>
      <c r="S773" s="150"/>
      <c r="T773" s="37"/>
      <c r="U773" s="150"/>
      <c r="V773" s="150"/>
      <c r="W773" s="150"/>
      <c r="X773" s="150"/>
      <c r="Y773" s="150"/>
      <c r="Z773" s="150"/>
      <c r="AA773" s="150"/>
      <c r="AB773" s="37"/>
      <c r="AC773" s="150"/>
      <c r="AD773" s="150"/>
      <c r="AE773" s="37"/>
      <c r="AF773" s="150"/>
      <c r="AG773" s="150"/>
      <c r="AH773" s="37"/>
      <c r="AI773" s="150"/>
      <c r="AJ773" s="150"/>
      <c r="AK773" s="150"/>
    </row>
    <row r="774" spans="1:37" ht="409.5">
      <c r="A774" s="111" t="s">
        <v>3794</v>
      </c>
      <c r="B774" s="45" t="s">
        <v>1628</v>
      </c>
      <c r="C774" s="45" t="s">
        <v>97</v>
      </c>
      <c r="D774" s="45" t="s">
        <v>97</v>
      </c>
      <c r="E774" s="137" t="s">
        <v>1624</v>
      </c>
      <c r="F774" s="48" t="s">
        <v>2726</v>
      </c>
      <c r="G774" s="48"/>
      <c r="H774" s="132" t="s">
        <v>1772</v>
      </c>
      <c r="I774" s="37" t="s">
        <v>1889</v>
      </c>
      <c r="J774" s="37" t="s">
        <v>1890</v>
      </c>
      <c r="K774" s="37" t="s">
        <v>1873</v>
      </c>
      <c r="L774" s="37" t="s">
        <v>1916</v>
      </c>
      <c r="M774" s="37" t="s">
        <v>314</v>
      </c>
      <c r="N774" s="37"/>
      <c r="O774" s="172">
        <f>COUNTIF(Table487[[#This Row],[CMMI Comprehensive Primary Care Plus (CPC+)
Version Date: CY 2021]:[CMS Medicare Hospital Compare
Version Date: January 2021]],"*yes*")</f>
        <v>0</v>
      </c>
      <c r="P774" s="150"/>
      <c r="Q774" s="150"/>
      <c r="R774" s="150"/>
      <c r="S774" s="150"/>
      <c r="T774" s="37"/>
      <c r="U774" s="150"/>
      <c r="V774" s="150"/>
      <c r="W774" s="150"/>
      <c r="X774" s="150"/>
      <c r="Y774" s="150"/>
      <c r="Z774" s="150"/>
      <c r="AA774" s="150"/>
      <c r="AB774" s="37"/>
      <c r="AC774" s="150"/>
      <c r="AD774" s="150"/>
      <c r="AE774" s="37"/>
      <c r="AF774" s="150"/>
      <c r="AG774" s="150"/>
      <c r="AH774" s="37"/>
      <c r="AI774" s="150"/>
      <c r="AJ774" s="150"/>
      <c r="AK774" s="150"/>
    </row>
    <row r="775" spans="1:37" ht="409.5">
      <c r="A775" s="111" t="s">
        <v>324</v>
      </c>
      <c r="B775" s="45" t="s">
        <v>2998</v>
      </c>
      <c r="C775" s="45" t="s">
        <v>97</v>
      </c>
      <c r="D775" s="45" t="s">
        <v>97</v>
      </c>
      <c r="E775" s="137" t="s">
        <v>574</v>
      </c>
      <c r="F775" s="52"/>
      <c r="G775" s="52"/>
      <c r="H775" s="132" t="s">
        <v>3795</v>
      </c>
      <c r="I775" s="37" t="s">
        <v>1906</v>
      </c>
      <c r="J775" s="37" t="s">
        <v>1890</v>
      </c>
      <c r="K775" s="37" t="s">
        <v>1879</v>
      </c>
      <c r="L775" s="37" t="s">
        <v>1880</v>
      </c>
      <c r="M775" s="37" t="s">
        <v>5</v>
      </c>
      <c r="N775" s="37"/>
      <c r="O775" s="172">
        <f>COUNTIF(Table487[[#This Row],[CMMI Comprehensive Primary Care Plus (CPC+)
Version Date: CY 2021]:[CMS Medicare Hospital Compare
Version Date: January 2021]],"*yes*")</f>
        <v>1</v>
      </c>
      <c r="P775" s="150"/>
      <c r="Q775" s="150"/>
      <c r="R775" s="150"/>
      <c r="S775" s="150"/>
      <c r="T775" s="150"/>
      <c r="U775" s="150"/>
      <c r="V775" s="150"/>
      <c r="W775" s="150"/>
      <c r="X775" s="150"/>
      <c r="Y775" s="150"/>
      <c r="Z775" s="150" t="s">
        <v>1</v>
      </c>
      <c r="AA775" s="150"/>
      <c r="AB775" s="150"/>
      <c r="AC775" s="150"/>
      <c r="AD775" s="150"/>
      <c r="AE775" s="150"/>
      <c r="AF775" s="150"/>
      <c r="AG775" s="150"/>
      <c r="AH775" s="150"/>
      <c r="AI775" s="150"/>
      <c r="AJ775" s="150"/>
      <c r="AK775" s="150"/>
    </row>
    <row r="776" spans="1:37" ht="409.5">
      <c r="A776" s="111" t="s">
        <v>395</v>
      </c>
      <c r="B776" s="45" t="s">
        <v>2741</v>
      </c>
      <c r="C776" s="45" t="s">
        <v>97</v>
      </c>
      <c r="D776" s="47" t="s">
        <v>97</v>
      </c>
      <c r="E776" s="137" t="s">
        <v>574</v>
      </c>
      <c r="F776" s="52"/>
      <c r="G776" s="52"/>
      <c r="H776" s="132" t="s">
        <v>2742</v>
      </c>
      <c r="I776" s="37" t="s">
        <v>1906</v>
      </c>
      <c r="J776" s="37" t="s">
        <v>1890</v>
      </c>
      <c r="K776" s="37" t="s">
        <v>1879</v>
      </c>
      <c r="L776" s="37" t="s">
        <v>1880</v>
      </c>
      <c r="M776" s="37" t="s">
        <v>5</v>
      </c>
      <c r="N776" s="37"/>
      <c r="O776" s="172">
        <f>COUNTIF(Table487[[#This Row],[CMMI Comprehensive Primary Care Plus (CPC+)
Version Date: CY 2021]:[CMS Medicare Hospital Compare
Version Date: January 2021]],"*yes*")</f>
        <v>1</v>
      </c>
      <c r="P776" s="150"/>
      <c r="Q776" s="150"/>
      <c r="R776" s="150"/>
      <c r="S776" s="150"/>
      <c r="T776" s="150"/>
      <c r="U776" s="150"/>
      <c r="V776" s="150"/>
      <c r="W776" s="150"/>
      <c r="X776" s="150"/>
      <c r="Y776" s="150"/>
      <c r="Z776" s="150" t="s">
        <v>1</v>
      </c>
      <c r="AA776" s="150"/>
      <c r="AB776" s="150"/>
      <c r="AC776" s="150"/>
      <c r="AD776" s="150"/>
      <c r="AE776" s="150"/>
      <c r="AF776" s="150"/>
      <c r="AG776" s="150"/>
      <c r="AH776" s="150"/>
      <c r="AI776" s="150"/>
      <c r="AJ776" s="150"/>
      <c r="AK776" s="150"/>
    </row>
    <row r="777" spans="1:37" ht="409.5">
      <c r="A777" s="111" t="s">
        <v>3796</v>
      </c>
      <c r="B777" s="45" t="s">
        <v>3797</v>
      </c>
      <c r="C777" s="45" t="s">
        <v>97</v>
      </c>
      <c r="D777" s="45" t="s">
        <v>97</v>
      </c>
      <c r="E777" s="137" t="s">
        <v>1960</v>
      </c>
      <c r="F777" s="48"/>
      <c r="G777" s="48"/>
      <c r="H777" s="132" t="s">
        <v>2033</v>
      </c>
      <c r="I777" s="37" t="s">
        <v>2212</v>
      </c>
      <c r="J777" s="37" t="s">
        <v>1888</v>
      </c>
      <c r="K777" s="37" t="s">
        <v>1873</v>
      </c>
      <c r="L777" s="37" t="s">
        <v>2252</v>
      </c>
      <c r="M777" s="37" t="s">
        <v>314</v>
      </c>
      <c r="N777" s="37" t="s">
        <v>1</v>
      </c>
      <c r="O777" s="172">
        <f>COUNTIF(Table487[[#This Row],[CMMI Comprehensive Primary Care Plus (CPC+)
Version Date: CY 2021]:[CMS Medicare Hospital Compare
Version Date: January 2021]],"*yes*")</f>
        <v>0</v>
      </c>
      <c r="P777" s="150"/>
      <c r="Q777" s="150"/>
      <c r="R777" s="150"/>
      <c r="S777" s="150"/>
      <c r="T777" s="37"/>
      <c r="U777" s="150"/>
      <c r="V777" s="150"/>
      <c r="W777" s="150"/>
      <c r="X777" s="150"/>
      <c r="Y777" s="150"/>
      <c r="Z777" s="150"/>
      <c r="AA777" s="150"/>
      <c r="AB777" s="37"/>
      <c r="AC777" s="150" t="s">
        <v>3907</v>
      </c>
      <c r="AD777" s="150"/>
      <c r="AE777" s="37"/>
      <c r="AF777" s="150"/>
      <c r="AG777" s="150" t="s">
        <v>3974</v>
      </c>
      <c r="AH777" s="37"/>
      <c r="AI777" s="150"/>
      <c r="AJ777" s="150"/>
      <c r="AK777" s="150"/>
    </row>
    <row r="778" spans="1:37" ht="360">
      <c r="A778" s="111" t="s">
        <v>3798</v>
      </c>
      <c r="B778" s="45" t="s">
        <v>1720</v>
      </c>
      <c r="C778" s="45" t="s">
        <v>97</v>
      </c>
      <c r="D778" s="45" t="s">
        <v>97</v>
      </c>
      <c r="E778" s="137" t="s">
        <v>3483</v>
      </c>
      <c r="F778" s="48"/>
      <c r="G778" s="48"/>
      <c r="H778" s="132" t="s">
        <v>1722</v>
      </c>
      <c r="I778" s="37" t="s">
        <v>1929</v>
      </c>
      <c r="J778" s="37" t="s">
        <v>97</v>
      </c>
      <c r="K778" s="37" t="s">
        <v>1892</v>
      </c>
      <c r="L778" s="37" t="s">
        <v>97</v>
      </c>
      <c r="M778" s="37" t="s">
        <v>2011</v>
      </c>
      <c r="N778" s="37"/>
      <c r="O778" s="172">
        <f>COUNTIF(Table487[[#This Row],[CMMI Comprehensive Primary Care Plus (CPC+)
Version Date: CY 2021]:[CMS Medicare Hospital Compare
Version Date: January 2021]],"*yes*")</f>
        <v>1</v>
      </c>
      <c r="P778" s="150"/>
      <c r="Q778" s="150"/>
      <c r="R778" s="150"/>
      <c r="S778" s="150"/>
      <c r="T778" s="37"/>
      <c r="U778" s="150"/>
      <c r="V778" s="150"/>
      <c r="W778" s="150"/>
      <c r="X778" s="150"/>
      <c r="Y778" s="150"/>
      <c r="Z778" s="150" t="s">
        <v>1</v>
      </c>
      <c r="AA778" s="150"/>
      <c r="AB778" s="37"/>
      <c r="AC778" s="150"/>
      <c r="AD778" s="150"/>
      <c r="AE778" s="37"/>
      <c r="AF778" s="150"/>
      <c r="AG778" s="150"/>
      <c r="AH778" s="37"/>
      <c r="AI778" s="150"/>
      <c r="AJ778" s="150"/>
      <c r="AK778" s="150"/>
    </row>
    <row r="779" spans="1:37" ht="252">
      <c r="A779" s="111" t="s">
        <v>3799</v>
      </c>
      <c r="B779" s="45" t="s">
        <v>993</v>
      </c>
      <c r="C779" s="45" t="s">
        <v>97</v>
      </c>
      <c r="D779" s="45" t="s">
        <v>97</v>
      </c>
      <c r="E779" s="137" t="s">
        <v>1940</v>
      </c>
      <c r="F779" s="48"/>
      <c r="G779" s="48"/>
      <c r="H779" s="132" t="s">
        <v>1250</v>
      </c>
      <c r="I779" s="37" t="s">
        <v>1875</v>
      </c>
      <c r="J779" s="37" t="s">
        <v>1878</v>
      </c>
      <c r="K779" s="37" t="s">
        <v>1873</v>
      </c>
      <c r="L779" s="37" t="s">
        <v>1880</v>
      </c>
      <c r="M779" s="37" t="s">
        <v>1746</v>
      </c>
      <c r="N779" s="37"/>
      <c r="O779" s="172">
        <f>COUNTIF(Table487[[#This Row],[CMMI Comprehensive Primary Care Plus (CPC+)
Version Date: CY 2021]:[CMS Medicare Hospital Compare
Version Date: January 2021]],"*yes*")</f>
        <v>0</v>
      </c>
      <c r="P779" s="150"/>
      <c r="Q779" s="150"/>
      <c r="R779" s="150"/>
      <c r="S779" s="150"/>
      <c r="T779" s="37"/>
      <c r="U779" s="150"/>
      <c r="V779" s="150"/>
      <c r="W779" s="150"/>
      <c r="X779" s="150"/>
      <c r="Y779" s="150"/>
      <c r="Z779" s="150"/>
      <c r="AA779" s="150"/>
      <c r="AB779" s="37"/>
      <c r="AC779" s="150"/>
      <c r="AD779" s="150"/>
      <c r="AE779" s="37"/>
      <c r="AF779" s="150"/>
      <c r="AG779" s="150"/>
      <c r="AH779" s="37"/>
      <c r="AI779" s="150"/>
      <c r="AJ779" s="150"/>
      <c r="AK779" s="150"/>
    </row>
    <row r="780" spans="1:37" ht="409.5">
      <c r="A780" s="111" t="s">
        <v>3800</v>
      </c>
      <c r="B780" s="45" t="s">
        <v>2431</v>
      </c>
      <c r="C780" s="45" t="s">
        <v>97</v>
      </c>
      <c r="D780" s="45" t="s">
        <v>97</v>
      </c>
      <c r="E780" s="137" t="s">
        <v>1639</v>
      </c>
      <c r="F780" s="48"/>
      <c r="G780" s="48"/>
      <c r="H780" s="132" t="s">
        <v>1718</v>
      </c>
      <c r="I780" s="37" t="s">
        <v>1929</v>
      </c>
      <c r="J780" s="37" t="s">
        <v>97</v>
      </c>
      <c r="K780" s="37" t="s">
        <v>1873</v>
      </c>
      <c r="L780" s="37" t="s">
        <v>1916</v>
      </c>
      <c r="M780" s="37" t="s">
        <v>5</v>
      </c>
      <c r="N780" s="37"/>
      <c r="O780" s="172">
        <f>COUNTIF(Table487[[#This Row],[CMMI Comprehensive Primary Care Plus (CPC+)
Version Date: CY 2021]:[CMS Medicare Hospital Compare
Version Date: January 2021]],"*yes*")</f>
        <v>0</v>
      </c>
      <c r="P780" s="150"/>
      <c r="Q780" s="150"/>
      <c r="R780" s="150"/>
      <c r="S780" s="150"/>
      <c r="T780" s="37"/>
      <c r="U780" s="150"/>
      <c r="V780" s="150"/>
      <c r="W780" s="150"/>
      <c r="X780" s="150"/>
      <c r="Y780" s="150"/>
      <c r="Z780" s="150"/>
      <c r="AA780" s="150"/>
      <c r="AB780" s="37"/>
      <c r="AC780" s="150"/>
      <c r="AD780" s="150"/>
      <c r="AE780" s="37"/>
      <c r="AF780" s="150"/>
      <c r="AG780" s="150"/>
      <c r="AH780" s="37"/>
      <c r="AI780" s="150"/>
      <c r="AJ780" s="150"/>
      <c r="AK780" s="150"/>
    </row>
    <row r="781" spans="1:37" ht="409.5">
      <c r="A781" s="111" t="s">
        <v>3801</v>
      </c>
      <c r="B781" s="45" t="s">
        <v>289</v>
      </c>
      <c r="C781" s="45" t="s">
        <v>97</v>
      </c>
      <c r="D781" s="45" t="s">
        <v>97</v>
      </c>
      <c r="E781" s="137" t="s">
        <v>1960</v>
      </c>
      <c r="F781" s="48"/>
      <c r="G781" s="48"/>
      <c r="H781" s="132" t="s">
        <v>2289</v>
      </c>
      <c r="I781" s="37" t="s">
        <v>1871</v>
      </c>
      <c r="J781" s="37" t="s">
        <v>1890</v>
      </c>
      <c r="K781" s="37" t="s">
        <v>1873</v>
      </c>
      <c r="L781" s="37" t="s">
        <v>1885</v>
      </c>
      <c r="M781" s="37" t="s">
        <v>5</v>
      </c>
      <c r="N781" s="37"/>
      <c r="O781" s="172">
        <f>COUNTIF(Table487[[#This Row],[CMMI Comprehensive Primary Care Plus (CPC+)
Version Date: CY 2021]:[CMS Medicare Hospital Compare
Version Date: January 2021]],"*yes*")</f>
        <v>0</v>
      </c>
      <c r="P781" s="150"/>
      <c r="Q781" s="150"/>
      <c r="R781" s="150"/>
      <c r="S781" s="150"/>
      <c r="T781" s="37"/>
      <c r="U781" s="150"/>
      <c r="V781" s="150"/>
      <c r="W781" s="150"/>
      <c r="X781" s="150"/>
      <c r="Y781" s="150"/>
      <c r="Z781" s="150"/>
      <c r="AA781" s="150"/>
      <c r="AB781" s="37"/>
      <c r="AC781" s="150"/>
      <c r="AD781" s="150"/>
      <c r="AE781" s="37"/>
      <c r="AF781" s="150"/>
      <c r="AG781" s="150"/>
      <c r="AH781" s="37"/>
      <c r="AI781" s="150"/>
      <c r="AJ781" s="150"/>
      <c r="AK781" s="150"/>
    </row>
    <row r="782" spans="1:37" ht="342">
      <c r="A782" s="111" t="s">
        <v>3802</v>
      </c>
      <c r="B782" s="45" t="s">
        <v>2649</v>
      </c>
      <c r="C782" s="45" t="s">
        <v>97</v>
      </c>
      <c r="D782" s="45" t="s">
        <v>97</v>
      </c>
      <c r="E782" s="137" t="s">
        <v>2650</v>
      </c>
      <c r="F782" s="48"/>
      <c r="G782" s="48"/>
      <c r="H782" s="132" t="s">
        <v>2651</v>
      </c>
      <c r="I782" s="37" t="s">
        <v>1906</v>
      </c>
      <c r="J782" s="37" t="s">
        <v>1893</v>
      </c>
      <c r="K782" s="37" t="s">
        <v>1879</v>
      </c>
      <c r="L782" s="37" t="s">
        <v>1916</v>
      </c>
      <c r="M782" s="37" t="s">
        <v>5</v>
      </c>
      <c r="N782" s="37"/>
      <c r="O782" s="172">
        <f>COUNTIF(Table487[[#This Row],[CMMI Comprehensive Primary Care Plus (CPC+)
Version Date: CY 2021]:[CMS Medicare Hospital Compare
Version Date: January 2021]],"*yes*")</f>
        <v>0</v>
      </c>
      <c r="P782" s="150"/>
      <c r="Q782" s="150"/>
      <c r="R782" s="150"/>
      <c r="S782" s="150"/>
      <c r="T782" s="37"/>
      <c r="U782" s="150"/>
      <c r="V782" s="150"/>
      <c r="W782" s="150"/>
      <c r="X782" s="150"/>
      <c r="Y782" s="150"/>
      <c r="Z782" s="150"/>
      <c r="AA782" s="150"/>
      <c r="AB782" s="37"/>
      <c r="AC782" s="150"/>
      <c r="AD782" s="150"/>
      <c r="AE782" s="37"/>
      <c r="AF782" s="150"/>
      <c r="AG782" s="150"/>
      <c r="AH782" s="37" t="s">
        <v>1</v>
      </c>
      <c r="AI782" s="150"/>
      <c r="AJ782" s="150"/>
      <c r="AK782" s="150"/>
    </row>
    <row r="783" spans="1:37" ht="198">
      <c r="A783" s="111" t="s">
        <v>3803</v>
      </c>
      <c r="B783" s="45" t="s">
        <v>3804</v>
      </c>
      <c r="C783" s="45" t="s">
        <v>97</v>
      </c>
      <c r="D783" s="45" t="s">
        <v>97</v>
      </c>
      <c r="E783" s="137" t="s">
        <v>619</v>
      </c>
      <c r="F783" s="48"/>
      <c r="G783" s="48"/>
      <c r="H783" s="132" t="s">
        <v>3805</v>
      </c>
      <c r="I783" s="37" t="s">
        <v>2297</v>
      </c>
      <c r="J783" s="37" t="s">
        <v>1901</v>
      </c>
      <c r="K783" s="37" t="s">
        <v>1873</v>
      </c>
      <c r="L783" s="37" t="s">
        <v>2252</v>
      </c>
      <c r="M783" s="37" t="s">
        <v>1746</v>
      </c>
      <c r="N783" s="37"/>
      <c r="O783" s="172">
        <f>COUNTIF(Table487[[#This Row],[CMMI Comprehensive Primary Care Plus (CPC+)
Version Date: CY 2021]:[CMS Medicare Hospital Compare
Version Date: January 2021]],"*yes*")</f>
        <v>0</v>
      </c>
      <c r="P783" s="150"/>
      <c r="Q783" s="150"/>
      <c r="R783" s="150"/>
      <c r="S783" s="150"/>
      <c r="T783" s="37"/>
      <c r="U783" s="150"/>
      <c r="V783" s="150"/>
      <c r="W783" s="150"/>
      <c r="X783" s="150"/>
      <c r="Y783" s="150"/>
      <c r="Z783" s="150"/>
      <c r="AA783" s="150"/>
      <c r="AB783" s="37"/>
      <c r="AC783" s="150"/>
      <c r="AD783" s="150"/>
      <c r="AE783" s="37"/>
      <c r="AF783" s="150"/>
      <c r="AG783" s="150"/>
      <c r="AH783" s="37"/>
      <c r="AI783" s="150"/>
      <c r="AJ783" s="150"/>
      <c r="AK783" s="150"/>
    </row>
    <row r="784" spans="1:37" ht="126">
      <c r="A784" s="111" t="s">
        <v>3806</v>
      </c>
      <c r="B784" s="45" t="s">
        <v>3041</v>
      </c>
      <c r="C784" s="45" t="s">
        <v>97</v>
      </c>
      <c r="D784" s="45" t="s">
        <v>97</v>
      </c>
      <c r="E784" s="137" t="s">
        <v>3042</v>
      </c>
      <c r="F784" s="48"/>
      <c r="G784" s="48"/>
      <c r="H784" s="132" t="s">
        <v>3043</v>
      </c>
      <c r="I784" s="37" t="s">
        <v>2297</v>
      </c>
      <c r="J784" s="37" t="s">
        <v>1901</v>
      </c>
      <c r="K784" s="37" t="s">
        <v>1873</v>
      </c>
      <c r="L784" s="37" t="s">
        <v>2252</v>
      </c>
      <c r="M784" s="37" t="s">
        <v>1746</v>
      </c>
      <c r="N784" s="37" t="s">
        <v>1</v>
      </c>
      <c r="O784" s="172">
        <f>COUNTIF(Table487[[#This Row],[CMMI Comprehensive Primary Care Plus (CPC+)
Version Date: CY 2021]:[CMS Medicare Hospital Compare
Version Date: January 2021]],"*yes*")</f>
        <v>0</v>
      </c>
      <c r="P784" s="150"/>
      <c r="Q784" s="150"/>
      <c r="R784" s="150"/>
      <c r="S784" s="150"/>
      <c r="T784" s="37"/>
      <c r="U784" s="150"/>
      <c r="V784" s="150"/>
      <c r="W784" s="150"/>
      <c r="X784" s="150"/>
      <c r="Y784" s="150"/>
      <c r="Z784" s="150"/>
      <c r="AA784" s="150"/>
      <c r="AB784" s="37"/>
      <c r="AC784" s="150"/>
      <c r="AD784" s="150"/>
      <c r="AE784" s="37"/>
      <c r="AF784" s="150"/>
      <c r="AG784" s="150"/>
      <c r="AH784" s="37"/>
      <c r="AI784" s="150"/>
      <c r="AJ784" s="150"/>
      <c r="AK784" s="150"/>
    </row>
    <row r="785" spans="1:37" ht="409.5">
      <c r="A785" s="111" t="s">
        <v>3807</v>
      </c>
      <c r="B785" s="45" t="s">
        <v>3808</v>
      </c>
      <c r="C785" s="45" t="s">
        <v>97</v>
      </c>
      <c r="D785" s="45" t="s">
        <v>97</v>
      </c>
      <c r="E785" s="137" t="s">
        <v>2906</v>
      </c>
      <c r="F785" s="48" t="s">
        <v>2735</v>
      </c>
      <c r="G785" s="48"/>
      <c r="H785" s="132" t="s">
        <v>1688</v>
      </c>
      <c r="I785" s="37" t="s">
        <v>2212</v>
      </c>
      <c r="J785" s="37" t="s">
        <v>97</v>
      </c>
      <c r="K785" s="37" t="s">
        <v>1879</v>
      </c>
      <c r="L785" s="37" t="s">
        <v>1880</v>
      </c>
      <c r="M785" s="37" t="s">
        <v>314</v>
      </c>
      <c r="N785" s="37"/>
      <c r="O785" s="172">
        <f>COUNTIF(Table487[[#This Row],[CMMI Comprehensive Primary Care Plus (CPC+)
Version Date: CY 2021]:[CMS Medicare Hospital Compare
Version Date: January 2021]],"*yes*")</f>
        <v>1</v>
      </c>
      <c r="P785" s="150"/>
      <c r="Q785" s="150"/>
      <c r="R785" s="150"/>
      <c r="S785" s="150"/>
      <c r="T785" s="37"/>
      <c r="U785" s="150"/>
      <c r="V785" s="150"/>
      <c r="W785" s="150" t="s">
        <v>1</v>
      </c>
      <c r="X785" s="150"/>
      <c r="Y785" s="150"/>
      <c r="Z785" s="150"/>
      <c r="AA785" s="150"/>
      <c r="AB785" s="37"/>
      <c r="AC785" s="150"/>
      <c r="AD785" s="150"/>
      <c r="AE785" s="37"/>
      <c r="AF785" s="150"/>
      <c r="AG785" s="150"/>
      <c r="AH785" s="37"/>
      <c r="AI785" s="150"/>
      <c r="AJ785" s="150"/>
      <c r="AK785" s="150"/>
    </row>
    <row r="786" spans="1:37" ht="342">
      <c r="A786" s="111" t="s">
        <v>3809</v>
      </c>
      <c r="B786" s="45" t="s">
        <v>3810</v>
      </c>
      <c r="C786" s="45" t="s">
        <v>97</v>
      </c>
      <c r="D786" s="45" t="s">
        <v>97</v>
      </c>
      <c r="E786" s="137" t="s">
        <v>1960</v>
      </c>
      <c r="F786" s="48"/>
      <c r="G786" s="48"/>
      <c r="H786" s="132" t="s">
        <v>3811</v>
      </c>
      <c r="I786" s="37" t="s">
        <v>2297</v>
      </c>
      <c r="J786" s="37" t="s">
        <v>1901</v>
      </c>
      <c r="K786" s="37" t="s">
        <v>1873</v>
      </c>
      <c r="L786" s="37" t="s">
        <v>2252</v>
      </c>
      <c r="M786" s="37" t="s">
        <v>1746</v>
      </c>
      <c r="N786" s="37"/>
      <c r="O786" s="172">
        <f>COUNTIF(Table487[[#This Row],[CMMI Comprehensive Primary Care Plus (CPC+)
Version Date: CY 2021]:[CMS Medicare Hospital Compare
Version Date: January 2021]],"*yes*")</f>
        <v>0</v>
      </c>
      <c r="P786" s="150"/>
      <c r="Q786" s="150"/>
      <c r="R786" s="150"/>
      <c r="S786" s="150"/>
      <c r="T786" s="37"/>
      <c r="U786" s="150"/>
      <c r="V786" s="150"/>
      <c r="W786" s="150"/>
      <c r="X786" s="150"/>
      <c r="Y786" s="150"/>
      <c r="Z786" s="150"/>
      <c r="AA786" s="150"/>
      <c r="AB786" s="37"/>
      <c r="AC786" s="150"/>
      <c r="AD786" s="150"/>
      <c r="AE786" s="37"/>
      <c r="AF786" s="150"/>
      <c r="AG786" s="150"/>
      <c r="AH786" s="37"/>
      <c r="AI786" s="150"/>
      <c r="AJ786" s="150"/>
      <c r="AK786" s="150"/>
    </row>
    <row r="787" spans="1:37" ht="324">
      <c r="A787" s="111" t="s">
        <v>396</v>
      </c>
      <c r="B787" s="45" t="s">
        <v>892</v>
      </c>
      <c r="C787" s="45" t="s">
        <v>97</v>
      </c>
      <c r="D787" s="47" t="s">
        <v>97</v>
      </c>
      <c r="E787" s="137" t="s">
        <v>1955</v>
      </c>
      <c r="F787" s="52" t="s">
        <v>2537</v>
      </c>
      <c r="G787" s="52"/>
      <c r="H787" s="132" t="s">
        <v>2042</v>
      </c>
      <c r="I787" s="37" t="s">
        <v>1875</v>
      </c>
      <c r="J787" s="37" t="s">
        <v>1883</v>
      </c>
      <c r="K787" s="37" t="s">
        <v>1873</v>
      </c>
      <c r="L787" s="37" t="s">
        <v>1880</v>
      </c>
      <c r="M787" s="37" t="s">
        <v>5</v>
      </c>
      <c r="N787" s="37"/>
      <c r="O787" s="172">
        <f>COUNTIF(Table487[[#This Row],[CMMI Comprehensive Primary Care Plus (CPC+)
Version Date: CY 2021]:[CMS Medicare Hospital Compare
Version Date: January 2021]],"*yes*")</f>
        <v>0</v>
      </c>
      <c r="P787" s="150"/>
      <c r="Q787" s="150"/>
      <c r="R787" s="150"/>
      <c r="S787" s="150"/>
      <c r="T787" s="150"/>
      <c r="U787" s="150"/>
      <c r="V787" s="150"/>
      <c r="W787" s="150"/>
      <c r="X787" s="150"/>
      <c r="Y787" s="150"/>
      <c r="Z787" s="150"/>
      <c r="AA787" s="150"/>
      <c r="AB787" s="150"/>
      <c r="AC787" s="150"/>
      <c r="AD787" s="150"/>
      <c r="AE787" s="150"/>
      <c r="AF787" s="150"/>
      <c r="AG787" s="150"/>
      <c r="AH787" s="150"/>
      <c r="AI787" s="150"/>
      <c r="AJ787" s="150"/>
      <c r="AK787" s="150"/>
    </row>
    <row r="788" spans="1:37" ht="409.5">
      <c r="A788" s="111" t="s">
        <v>3812</v>
      </c>
      <c r="B788" s="45" t="s">
        <v>3022</v>
      </c>
      <c r="C788" s="45" t="s">
        <v>97</v>
      </c>
      <c r="D788" s="45" t="s">
        <v>97</v>
      </c>
      <c r="E788" s="137" t="s">
        <v>574</v>
      </c>
      <c r="F788" s="48"/>
      <c r="G788" s="48"/>
      <c r="H788" s="132" t="s">
        <v>3023</v>
      </c>
      <c r="I788" s="37" t="s">
        <v>1906</v>
      </c>
      <c r="J788" s="37" t="s">
        <v>1890</v>
      </c>
      <c r="K788" s="37" t="s">
        <v>1879</v>
      </c>
      <c r="L788" s="37" t="s">
        <v>1880</v>
      </c>
      <c r="M788" s="37" t="s">
        <v>5</v>
      </c>
      <c r="N788" s="37"/>
      <c r="O788" s="172">
        <f>COUNTIF(Table487[[#This Row],[CMMI Comprehensive Primary Care Plus (CPC+)
Version Date: CY 2021]:[CMS Medicare Hospital Compare
Version Date: January 2021]],"*yes*")</f>
        <v>1</v>
      </c>
      <c r="P788" s="150"/>
      <c r="Q788" s="150"/>
      <c r="R788" s="150"/>
      <c r="S788" s="150"/>
      <c r="T788" s="37"/>
      <c r="U788" s="150"/>
      <c r="V788" s="150"/>
      <c r="W788" s="150"/>
      <c r="X788" s="150"/>
      <c r="Y788" s="150"/>
      <c r="Z788" s="150" t="s">
        <v>1</v>
      </c>
      <c r="AA788" s="150"/>
      <c r="AB788" s="37"/>
      <c r="AC788" s="150"/>
      <c r="AD788" s="150"/>
      <c r="AE788" s="37"/>
      <c r="AF788" s="150"/>
      <c r="AG788" s="150"/>
      <c r="AH788" s="37"/>
      <c r="AI788" s="150"/>
      <c r="AJ788" s="150"/>
      <c r="AK788" s="150"/>
    </row>
    <row r="789" spans="1:37" ht="409.5">
      <c r="A789" s="111" t="s">
        <v>3813</v>
      </c>
      <c r="B789" s="45" t="s">
        <v>1629</v>
      </c>
      <c r="C789" s="45" t="s">
        <v>97</v>
      </c>
      <c r="D789" s="45" t="s">
        <v>97</v>
      </c>
      <c r="E789" s="137" t="s">
        <v>1624</v>
      </c>
      <c r="F789" s="48" t="s">
        <v>2703</v>
      </c>
      <c r="G789" s="48"/>
      <c r="H789" s="132" t="s">
        <v>1775</v>
      </c>
      <c r="I789" s="37" t="s">
        <v>1875</v>
      </c>
      <c r="J789" s="37" t="s">
        <v>97</v>
      </c>
      <c r="K789" s="37" t="s">
        <v>1873</v>
      </c>
      <c r="L789" s="37" t="s">
        <v>1880</v>
      </c>
      <c r="M789" s="37" t="s">
        <v>314</v>
      </c>
      <c r="N789" s="37"/>
      <c r="O789" s="172">
        <f>COUNTIF(Table487[[#This Row],[CMMI Comprehensive Primary Care Plus (CPC+)
Version Date: CY 2021]:[CMS Medicare Hospital Compare
Version Date: January 2021]],"*yes*")</f>
        <v>1</v>
      </c>
      <c r="P789" s="150"/>
      <c r="Q789" s="150"/>
      <c r="R789" s="150"/>
      <c r="S789" s="150"/>
      <c r="T789" s="37"/>
      <c r="U789" s="150"/>
      <c r="V789" s="150"/>
      <c r="W789" s="150" t="s">
        <v>1</v>
      </c>
      <c r="X789" s="150"/>
      <c r="Y789" s="150"/>
      <c r="Z789" s="150"/>
      <c r="AA789" s="150"/>
      <c r="AB789" s="37"/>
      <c r="AC789" s="150"/>
      <c r="AD789" s="150"/>
      <c r="AE789" s="37"/>
      <c r="AF789" s="150"/>
      <c r="AG789" s="150"/>
      <c r="AH789" s="37"/>
      <c r="AI789" s="150"/>
      <c r="AJ789" s="150"/>
      <c r="AK789" s="150"/>
    </row>
    <row r="790" spans="1:37" ht="409.5">
      <c r="A790" s="111" t="s">
        <v>3814</v>
      </c>
      <c r="B790" s="45" t="s">
        <v>2896</v>
      </c>
      <c r="C790" s="45" t="s">
        <v>97</v>
      </c>
      <c r="D790" s="45" t="s">
        <v>97</v>
      </c>
      <c r="E790" s="137" t="s">
        <v>1624</v>
      </c>
      <c r="F790" s="48" t="s">
        <v>2897</v>
      </c>
      <c r="G790" s="48"/>
      <c r="H790" s="132" t="s">
        <v>2898</v>
      </c>
      <c r="I790" s="37" t="s">
        <v>1928</v>
      </c>
      <c r="J790" s="37" t="s">
        <v>1890</v>
      </c>
      <c r="K790" s="37" t="s">
        <v>1873</v>
      </c>
      <c r="L790" s="37" t="s">
        <v>1874</v>
      </c>
      <c r="M790" s="37" t="s">
        <v>314</v>
      </c>
      <c r="N790" s="37"/>
      <c r="O790" s="172">
        <f>COUNTIF(Table487[[#This Row],[CMMI Comprehensive Primary Care Plus (CPC+)
Version Date: CY 2021]:[CMS Medicare Hospital Compare
Version Date: January 2021]],"*yes*")</f>
        <v>1</v>
      </c>
      <c r="P790" s="150"/>
      <c r="Q790" s="150"/>
      <c r="R790" s="150"/>
      <c r="S790" s="150"/>
      <c r="T790" s="37"/>
      <c r="U790" s="150"/>
      <c r="V790" s="150"/>
      <c r="W790" s="150" t="s">
        <v>1</v>
      </c>
      <c r="X790" s="150"/>
      <c r="Y790" s="150"/>
      <c r="Z790" s="150"/>
      <c r="AA790" s="150"/>
      <c r="AB790" s="37"/>
      <c r="AC790" s="150"/>
      <c r="AD790" s="150"/>
      <c r="AE790" s="37"/>
      <c r="AF790" s="150"/>
      <c r="AG790" s="150"/>
      <c r="AH790" s="37"/>
      <c r="AI790" s="150"/>
      <c r="AJ790" s="150"/>
      <c r="AK790" s="150"/>
    </row>
    <row r="791" spans="1:37" ht="409.5">
      <c r="A791" s="111" t="s">
        <v>3815</v>
      </c>
      <c r="B791" s="45" t="s">
        <v>3816</v>
      </c>
      <c r="C791" s="45" t="s">
        <v>97</v>
      </c>
      <c r="D791" s="45" t="s">
        <v>97</v>
      </c>
      <c r="E791" s="137" t="s">
        <v>574</v>
      </c>
      <c r="F791" s="48"/>
      <c r="G791" s="48"/>
      <c r="H791" s="132" t="s">
        <v>3817</v>
      </c>
      <c r="I791" s="37" t="s">
        <v>1906</v>
      </c>
      <c r="J791" s="37" t="s">
        <v>1890</v>
      </c>
      <c r="K791" s="37" t="s">
        <v>1879</v>
      </c>
      <c r="L791" s="37" t="s">
        <v>1880</v>
      </c>
      <c r="M791" s="37" t="s">
        <v>5</v>
      </c>
      <c r="N791" s="37"/>
      <c r="O791" s="172">
        <f>COUNTIF(Table487[[#This Row],[CMMI Comprehensive Primary Care Plus (CPC+)
Version Date: CY 2021]:[CMS Medicare Hospital Compare
Version Date: January 2021]],"*yes*")</f>
        <v>0</v>
      </c>
      <c r="P791" s="150"/>
      <c r="Q791" s="150"/>
      <c r="R791" s="150"/>
      <c r="S791" s="150"/>
      <c r="T791" s="37"/>
      <c r="U791" s="150"/>
      <c r="V791" s="150"/>
      <c r="W791" s="150"/>
      <c r="X791" s="150"/>
      <c r="Y791" s="150"/>
      <c r="Z791" s="150"/>
      <c r="AA791" s="150"/>
      <c r="AB791" s="37"/>
      <c r="AC791" s="150"/>
      <c r="AD791" s="150"/>
      <c r="AE791" s="37" t="s">
        <v>1</v>
      </c>
      <c r="AF791" s="150"/>
      <c r="AG791" s="150"/>
      <c r="AH791" s="37"/>
      <c r="AI791" s="150"/>
      <c r="AJ791" s="150"/>
      <c r="AK791" s="150"/>
    </row>
    <row r="792" spans="1:37" ht="234">
      <c r="A792" s="111" t="s">
        <v>3818</v>
      </c>
      <c r="B792" s="45" t="s">
        <v>626</v>
      </c>
      <c r="C792" s="45" t="s">
        <v>97</v>
      </c>
      <c r="D792" s="45" t="s">
        <v>97</v>
      </c>
      <c r="E792" s="137" t="s">
        <v>1639</v>
      </c>
      <c r="F792" s="48"/>
      <c r="G792" s="48"/>
      <c r="H792" s="132" t="s">
        <v>1480</v>
      </c>
      <c r="I792" s="37" t="s">
        <v>2297</v>
      </c>
      <c r="J792" s="37" t="s">
        <v>1878</v>
      </c>
      <c r="K792" s="37" t="s">
        <v>1873</v>
      </c>
      <c r="L792" s="37" t="s">
        <v>1880</v>
      </c>
      <c r="M792" s="37" t="s">
        <v>5</v>
      </c>
      <c r="N792" s="37"/>
      <c r="O792" s="172">
        <f>COUNTIF(Table487[[#This Row],[CMMI Comprehensive Primary Care Plus (CPC+)
Version Date: CY 2021]:[CMS Medicare Hospital Compare
Version Date: January 2021]],"*yes*")</f>
        <v>0</v>
      </c>
      <c r="P792" s="150"/>
      <c r="Q792" s="150"/>
      <c r="R792" s="150"/>
      <c r="S792" s="150"/>
      <c r="T792" s="37"/>
      <c r="U792" s="150"/>
      <c r="V792" s="150"/>
      <c r="W792" s="150"/>
      <c r="X792" s="150"/>
      <c r="Y792" s="150"/>
      <c r="Z792" s="150"/>
      <c r="AA792" s="150"/>
      <c r="AB792" s="37"/>
      <c r="AC792" s="150"/>
      <c r="AD792" s="150"/>
      <c r="AE792" s="37"/>
      <c r="AF792" s="150"/>
      <c r="AG792" s="150"/>
      <c r="AH792" s="37"/>
      <c r="AI792" s="150"/>
      <c r="AJ792" s="150"/>
      <c r="AK792" s="150"/>
    </row>
    <row r="793" spans="1:37" ht="306">
      <c r="A793" s="111" t="s">
        <v>3819</v>
      </c>
      <c r="B793" s="45" t="s">
        <v>627</v>
      </c>
      <c r="C793" s="45" t="s">
        <v>97</v>
      </c>
      <c r="D793" s="45" t="s">
        <v>97</v>
      </c>
      <c r="E793" s="137" t="s">
        <v>1639</v>
      </c>
      <c r="F793" s="48"/>
      <c r="G793" s="48"/>
      <c r="H793" s="132" t="s">
        <v>1481</v>
      </c>
      <c r="I793" s="37" t="s">
        <v>2297</v>
      </c>
      <c r="J793" s="37" t="s">
        <v>1878</v>
      </c>
      <c r="K793" s="37" t="s">
        <v>1879</v>
      </c>
      <c r="L793" s="37" t="s">
        <v>1880</v>
      </c>
      <c r="M793" s="37" t="s">
        <v>1746</v>
      </c>
      <c r="N793" s="37"/>
      <c r="O793" s="172">
        <f>COUNTIF(Table487[[#This Row],[CMMI Comprehensive Primary Care Plus (CPC+)
Version Date: CY 2021]:[CMS Medicare Hospital Compare
Version Date: January 2021]],"*yes*")</f>
        <v>0</v>
      </c>
      <c r="P793" s="150"/>
      <c r="Q793" s="150"/>
      <c r="R793" s="150"/>
      <c r="S793" s="150"/>
      <c r="T793" s="37"/>
      <c r="U793" s="150"/>
      <c r="V793" s="150"/>
      <c r="W793" s="150"/>
      <c r="X793" s="150"/>
      <c r="Y793" s="150"/>
      <c r="Z793" s="150"/>
      <c r="AA793" s="150"/>
      <c r="AB793" s="37"/>
      <c r="AC793" s="150"/>
      <c r="AD793" s="150"/>
      <c r="AE793" s="37"/>
      <c r="AF793" s="150"/>
      <c r="AG793" s="150"/>
      <c r="AH793" s="37"/>
      <c r="AI793" s="150"/>
      <c r="AJ793" s="150"/>
      <c r="AK793" s="150"/>
    </row>
    <row r="794" spans="1:37" ht="409.5">
      <c r="A794" s="111" t="s">
        <v>3820</v>
      </c>
      <c r="B794" s="45" t="s">
        <v>628</v>
      </c>
      <c r="C794" s="45" t="s">
        <v>97</v>
      </c>
      <c r="D794" s="45" t="s">
        <v>97</v>
      </c>
      <c r="E794" s="137" t="s">
        <v>1639</v>
      </c>
      <c r="F794" s="48" t="s">
        <v>2439</v>
      </c>
      <c r="G794" s="48" t="s">
        <v>3821</v>
      </c>
      <c r="H794" s="132" t="s">
        <v>1482</v>
      </c>
      <c r="I794" s="37" t="s">
        <v>2297</v>
      </c>
      <c r="J794" s="37" t="s">
        <v>1878</v>
      </c>
      <c r="K794" s="37" t="s">
        <v>1873</v>
      </c>
      <c r="L794" s="37" t="s">
        <v>1880</v>
      </c>
      <c r="M794" s="37" t="s">
        <v>314</v>
      </c>
      <c r="N794" s="37" t="s">
        <v>1</v>
      </c>
      <c r="O794" s="172">
        <f>COUNTIF(Table487[[#This Row],[CMMI Comprehensive Primary Care Plus (CPC+)
Version Date: CY 2021]:[CMS Medicare Hospital Compare
Version Date: January 2021]],"*yes*")</f>
        <v>2</v>
      </c>
      <c r="P794" s="150"/>
      <c r="Q794" s="150"/>
      <c r="R794" s="150"/>
      <c r="S794" s="150" t="s">
        <v>1</v>
      </c>
      <c r="T794" s="37"/>
      <c r="U794" s="150"/>
      <c r="V794" s="150"/>
      <c r="W794" s="150" t="s">
        <v>1</v>
      </c>
      <c r="X794" s="150"/>
      <c r="Y794" s="150"/>
      <c r="Z794" s="150"/>
      <c r="AA794" s="150"/>
      <c r="AB794" s="37"/>
      <c r="AC794" s="150"/>
      <c r="AD794" s="150"/>
      <c r="AE794" s="37"/>
      <c r="AF794" s="150"/>
      <c r="AG794" s="150"/>
      <c r="AH794" s="37"/>
      <c r="AI794" s="150"/>
      <c r="AJ794" s="150"/>
      <c r="AK794" s="150"/>
    </row>
    <row r="795" spans="1:37" ht="306">
      <c r="A795" s="111" t="s">
        <v>3822</v>
      </c>
      <c r="B795" s="45" t="s">
        <v>862</v>
      </c>
      <c r="C795" s="45" t="s">
        <v>97</v>
      </c>
      <c r="D795" s="45" t="s">
        <v>97</v>
      </c>
      <c r="E795" s="137" t="s">
        <v>1944</v>
      </c>
      <c r="F795" s="48"/>
      <c r="G795" s="48"/>
      <c r="H795" s="132" t="s">
        <v>863</v>
      </c>
      <c r="I795" s="37" t="s">
        <v>2297</v>
      </c>
      <c r="J795" s="37" t="s">
        <v>1876</v>
      </c>
      <c r="K795" s="37" t="s">
        <v>1873</v>
      </c>
      <c r="L795" s="37" t="s">
        <v>1880</v>
      </c>
      <c r="M795" s="37" t="s">
        <v>1746</v>
      </c>
      <c r="N795" s="37" t="s">
        <v>1</v>
      </c>
      <c r="O795" s="172">
        <f>COUNTIF(Table487[[#This Row],[CMMI Comprehensive Primary Care Plus (CPC+)
Version Date: CY 2021]:[CMS Medicare Hospital Compare
Version Date: January 2021]],"*yes*")</f>
        <v>0</v>
      </c>
      <c r="P795" s="150"/>
      <c r="Q795" s="150"/>
      <c r="R795" s="150"/>
      <c r="S795" s="150"/>
      <c r="T795" s="37"/>
      <c r="U795" s="150"/>
      <c r="V795" s="150"/>
      <c r="W795" s="150"/>
      <c r="X795" s="150"/>
      <c r="Y795" s="150"/>
      <c r="Z795" s="150"/>
      <c r="AA795" s="150"/>
      <c r="AB795" s="37"/>
      <c r="AC795" s="150"/>
      <c r="AD795" s="150"/>
      <c r="AE795" s="37"/>
      <c r="AF795" s="150"/>
      <c r="AG795" s="150"/>
      <c r="AH795" s="37"/>
      <c r="AI795" s="150"/>
      <c r="AJ795" s="150"/>
      <c r="AK795" s="150"/>
    </row>
    <row r="796" spans="1:37" ht="252">
      <c r="A796" s="111" t="s">
        <v>3823</v>
      </c>
      <c r="B796" s="45" t="s">
        <v>2097</v>
      </c>
      <c r="C796" s="45" t="s">
        <v>97</v>
      </c>
      <c r="D796" s="45" t="s">
        <v>97</v>
      </c>
      <c r="E796" s="137" t="s">
        <v>1960</v>
      </c>
      <c r="F796" s="48"/>
      <c r="G796" s="48"/>
      <c r="H796" s="132" t="s">
        <v>1381</v>
      </c>
      <c r="I796" s="37" t="s">
        <v>1928</v>
      </c>
      <c r="J796" s="37" t="s">
        <v>1888</v>
      </c>
      <c r="K796" s="37" t="s">
        <v>1873</v>
      </c>
      <c r="L796" s="37" t="s">
        <v>1874</v>
      </c>
      <c r="M796" s="37" t="s">
        <v>5</v>
      </c>
      <c r="N796" s="37"/>
      <c r="O796" s="172">
        <f>COUNTIF(Table487[[#This Row],[CMMI Comprehensive Primary Care Plus (CPC+)
Version Date: CY 2021]:[CMS Medicare Hospital Compare
Version Date: January 2021]],"*yes*")</f>
        <v>0</v>
      </c>
      <c r="P796" s="150"/>
      <c r="Q796" s="150"/>
      <c r="R796" s="150"/>
      <c r="S796" s="150"/>
      <c r="T796" s="37"/>
      <c r="U796" s="150"/>
      <c r="V796" s="150"/>
      <c r="W796" s="150"/>
      <c r="X796" s="150"/>
      <c r="Y796" s="150"/>
      <c r="Z796" s="150"/>
      <c r="AA796" s="150"/>
      <c r="AB796" s="37"/>
      <c r="AC796" s="150"/>
      <c r="AD796" s="150"/>
      <c r="AE796" s="37"/>
      <c r="AF796" s="150"/>
      <c r="AG796" s="150"/>
      <c r="AH796" s="37"/>
      <c r="AI796" s="150"/>
      <c r="AJ796" s="150"/>
      <c r="AK796" s="150"/>
    </row>
    <row r="797" spans="1:37" ht="396">
      <c r="A797" s="111" t="s">
        <v>3824</v>
      </c>
      <c r="B797" s="45" t="s">
        <v>905</v>
      </c>
      <c r="C797" s="45" t="s">
        <v>97</v>
      </c>
      <c r="D797" s="45" t="s">
        <v>97</v>
      </c>
      <c r="E797" s="137" t="s">
        <v>1938</v>
      </c>
      <c r="F797" s="48" t="s">
        <v>2547</v>
      </c>
      <c r="G797" s="48"/>
      <c r="H797" s="132" t="s">
        <v>906</v>
      </c>
      <c r="I797" s="37" t="s">
        <v>1875</v>
      </c>
      <c r="J797" s="37" t="s">
        <v>97</v>
      </c>
      <c r="K797" s="37" t="s">
        <v>1873</v>
      </c>
      <c r="L797" s="37" t="s">
        <v>1880</v>
      </c>
      <c r="M797" s="37" t="s">
        <v>1746</v>
      </c>
      <c r="N797" s="37"/>
      <c r="O797" s="172">
        <f>COUNTIF(Table487[[#This Row],[CMMI Comprehensive Primary Care Plus (CPC+)
Version Date: CY 2021]:[CMS Medicare Hospital Compare
Version Date: January 2021]],"*yes*")</f>
        <v>1</v>
      </c>
      <c r="P797" s="150"/>
      <c r="Q797" s="150"/>
      <c r="R797" s="150"/>
      <c r="S797" s="150"/>
      <c r="T797" s="37"/>
      <c r="U797" s="150"/>
      <c r="V797" s="150"/>
      <c r="W797" s="150" t="s">
        <v>1</v>
      </c>
      <c r="X797" s="150"/>
      <c r="Y797" s="150"/>
      <c r="Z797" s="150"/>
      <c r="AA797" s="150"/>
      <c r="AB797" s="37"/>
      <c r="AC797" s="150"/>
      <c r="AD797" s="150"/>
      <c r="AE797" s="37"/>
      <c r="AF797" s="150"/>
      <c r="AG797" s="150"/>
      <c r="AH797" s="37"/>
      <c r="AI797" s="150"/>
      <c r="AJ797" s="150"/>
      <c r="AK797" s="150"/>
    </row>
    <row r="798" spans="1:37" ht="198">
      <c r="A798" s="111" t="s">
        <v>397</v>
      </c>
      <c r="B798" s="45" t="s">
        <v>2076</v>
      </c>
      <c r="C798" s="45" t="s">
        <v>97</v>
      </c>
      <c r="D798" s="47" t="s">
        <v>97</v>
      </c>
      <c r="E798" s="137" t="s">
        <v>1639</v>
      </c>
      <c r="F798" s="52" t="s">
        <v>2440</v>
      </c>
      <c r="G798" s="52" t="s">
        <v>3825</v>
      </c>
      <c r="H798" s="132" t="s">
        <v>1792</v>
      </c>
      <c r="I798" s="37" t="s">
        <v>2297</v>
      </c>
      <c r="J798" s="37" t="s">
        <v>2237</v>
      </c>
      <c r="K798" s="37" t="s">
        <v>1873</v>
      </c>
      <c r="L798" s="37" t="s">
        <v>1874</v>
      </c>
      <c r="M798" s="37" t="s">
        <v>5</v>
      </c>
      <c r="N798" s="37"/>
      <c r="O798" s="172">
        <f>COUNTIF(Table487[[#This Row],[CMMI Comprehensive Primary Care Plus (CPC+)
Version Date: CY 2021]:[CMS Medicare Hospital Compare
Version Date: January 2021]],"*yes*")</f>
        <v>2</v>
      </c>
      <c r="P798" s="150"/>
      <c r="Q798" s="150"/>
      <c r="R798" s="150"/>
      <c r="S798" s="150" t="s">
        <v>1</v>
      </c>
      <c r="T798" s="150"/>
      <c r="U798" s="150"/>
      <c r="V798" s="150"/>
      <c r="W798" s="150" t="s">
        <v>1</v>
      </c>
      <c r="X798" s="150"/>
      <c r="Y798" s="150"/>
      <c r="Z798" s="150"/>
      <c r="AA798" s="150"/>
      <c r="AB798" s="150"/>
      <c r="AC798" s="150"/>
      <c r="AD798" s="150"/>
      <c r="AE798" s="150"/>
      <c r="AF798" s="150"/>
      <c r="AG798" s="150"/>
      <c r="AH798" s="150"/>
      <c r="AI798" s="150"/>
      <c r="AJ798" s="150"/>
      <c r="AK798" s="150"/>
    </row>
    <row r="799" spans="1:37" ht="180">
      <c r="A799" s="111" t="s">
        <v>398</v>
      </c>
      <c r="B799" s="45" t="s">
        <v>3826</v>
      </c>
      <c r="C799" s="45" t="s">
        <v>97</v>
      </c>
      <c r="D799" s="45" t="s">
        <v>97</v>
      </c>
      <c r="E799" s="137" t="s">
        <v>3827</v>
      </c>
      <c r="F799" s="48" t="s">
        <v>3828</v>
      </c>
      <c r="G799" s="48"/>
      <c r="H799" s="132" t="s">
        <v>3829</v>
      </c>
      <c r="I799" s="37" t="s">
        <v>2297</v>
      </c>
      <c r="J799" s="37" t="s">
        <v>1872</v>
      </c>
      <c r="K799" s="37" t="s">
        <v>1873</v>
      </c>
      <c r="L799" s="37" t="s">
        <v>1885</v>
      </c>
      <c r="M799" s="37" t="s">
        <v>5</v>
      </c>
      <c r="N799" s="37"/>
      <c r="O799" s="172">
        <f>COUNTIF(Table487[[#This Row],[CMMI Comprehensive Primary Care Plus (CPC+)
Version Date: CY 2021]:[CMS Medicare Hospital Compare
Version Date: January 2021]],"*yes*")</f>
        <v>0</v>
      </c>
      <c r="P799" s="150"/>
      <c r="Q799" s="150"/>
      <c r="R799" s="150"/>
      <c r="S799" s="150"/>
      <c r="T799" s="37"/>
      <c r="U799" s="150"/>
      <c r="V799" s="150"/>
      <c r="W799" s="150"/>
      <c r="X799" s="150"/>
      <c r="Y799" s="150"/>
      <c r="Z799" s="150"/>
      <c r="AA799" s="150"/>
      <c r="AB799" s="37"/>
      <c r="AC799" s="150"/>
      <c r="AD799" s="150"/>
      <c r="AE799" s="37"/>
      <c r="AF799" s="150"/>
      <c r="AG799" s="150"/>
      <c r="AH799" s="37"/>
      <c r="AI799" s="150"/>
      <c r="AJ799" s="150"/>
      <c r="AK799" s="150"/>
    </row>
    <row r="800" spans="1:37" ht="409.5">
      <c r="A800" s="111" t="s">
        <v>399</v>
      </c>
      <c r="B800" s="45" t="s">
        <v>1634</v>
      </c>
      <c r="C800" s="45" t="s">
        <v>97</v>
      </c>
      <c r="D800" s="45" t="s">
        <v>97</v>
      </c>
      <c r="E800" s="137" t="s">
        <v>1637</v>
      </c>
      <c r="F800" s="48"/>
      <c r="G800" s="48"/>
      <c r="H800" s="132" t="s">
        <v>1777</v>
      </c>
      <c r="I800" s="37" t="s">
        <v>1875</v>
      </c>
      <c r="J800" s="37" t="s">
        <v>1919</v>
      </c>
      <c r="K800" s="37" t="s">
        <v>1879</v>
      </c>
      <c r="L800" s="37" t="s">
        <v>1880</v>
      </c>
      <c r="M800" s="37" t="s">
        <v>314</v>
      </c>
      <c r="N800" s="37"/>
      <c r="O800" s="172">
        <f>COUNTIF(Table487[[#This Row],[CMMI Comprehensive Primary Care Plus (CPC+)
Version Date: CY 2021]:[CMS Medicare Hospital Compare
Version Date: January 2021]],"*yes*")</f>
        <v>0</v>
      </c>
      <c r="P800" s="150"/>
      <c r="Q800" s="150"/>
      <c r="R800" s="150"/>
      <c r="S800" s="150"/>
      <c r="T800" s="37"/>
      <c r="U800" s="150"/>
      <c r="V800" s="150"/>
      <c r="W800" s="150"/>
      <c r="X800" s="150"/>
      <c r="Y800" s="150"/>
      <c r="Z800" s="150"/>
      <c r="AA800" s="150"/>
      <c r="AB800" s="37"/>
      <c r="AC800" s="150"/>
      <c r="AD800" s="150"/>
      <c r="AE800" s="37"/>
      <c r="AF800" s="150"/>
      <c r="AG800" s="150"/>
      <c r="AH800" s="37"/>
      <c r="AI800" s="150"/>
      <c r="AJ800" s="150"/>
      <c r="AK800" s="150"/>
    </row>
    <row r="801" spans="1:37" ht="409.5">
      <c r="A801" s="111" t="s">
        <v>400</v>
      </c>
      <c r="B801" s="45" t="s">
        <v>1705</v>
      </c>
      <c r="C801" s="45" t="s">
        <v>97</v>
      </c>
      <c r="D801" s="45" t="s">
        <v>97</v>
      </c>
      <c r="E801" s="137" t="s">
        <v>1960</v>
      </c>
      <c r="F801" s="48"/>
      <c r="G801" s="48"/>
      <c r="H801" s="132" t="s">
        <v>3830</v>
      </c>
      <c r="I801" s="37" t="s">
        <v>1875</v>
      </c>
      <c r="J801" s="37" t="s">
        <v>1878</v>
      </c>
      <c r="K801" s="37" t="s">
        <v>1873</v>
      </c>
      <c r="L801" s="37" t="s">
        <v>1880</v>
      </c>
      <c r="M801" s="37" t="s">
        <v>5</v>
      </c>
      <c r="N801" s="37" t="s">
        <v>1</v>
      </c>
      <c r="O801" s="172">
        <f>COUNTIF(Table487[[#This Row],[CMMI Comprehensive Primary Care Plus (CPC+)
Version Date: CY 2021]:[CMS Medicare Hospital Compare
Version Date: January 2021]],"*yes*")</f>
        <v>2</v>
      </c>
      <c r="P801" s="150"/>
      <c r="Q801" s="150"/>
      <c r="R801" s="150"/>
      <c r="S801" s="150"/>
      <c r="T801" s="37"/>
      <c r="U801" s="150" t="s">
        <v>2648</v>
      </c>
      <c r="V801" s="150"/>
      <c r="W801" s="150"/>
      <c r="X801" s="150" t="s">
        <v>2302</v>
      </c>
      <c r="Y801" s="150"/>
      <c r="Z801" s="150"/>
      <c r="AA801" s="150"/>
      <c r="AB801" s="37" t="s">
        <v>1</v>
      </c>
      <c r="AC801" s="150" t="s">
        <v>1</v>
      </c>
      <c r="AD801" s="150" t="s">
        <v>1</v>
      </c>
      <c r="AE801" s="37"/>
      <c r="AF801" s="150"/>
      <c r="AG801" s="150" t="s">
        <v>3974</v>
      </c>
      <c r="AH801" s="37" t="s">
        <v>1</v>
      </c>
      <c r="AI801" s="150"/>
      <c r="AJ801" s="150"/>
      <c r="AK801" s="150"/>
    </row>
    <row r="802" spans="1:37" ht="409.5">
      <c r="A802" s="111" t="s">
        <v>401</v>
      </c>
      <c r="B802" s="45" t="s">
        <v>1577</v>
      </c>
      <c r="C802" s="45" t="s">
        <v>97</v>
      </c>
      <c r="D802" s="47" t="s">
        <v>97</v>
      </c>
      <c r="E802" s="137" t="s">
        <v>1913</v>
      </c>
      <c r="F802" s="52"/>
      <c r="G802" s="52"/>
      <c r="H802" s="132" t="s">
        <v>1911</v>
      </c>
      <c r="I802" s="37" t="s">
        <v>1906</v>
      </c>
      <c r="J802" s="37" t="s">
        <v>97</v>
      </c>
      <c r="K802" s="37" t="s">
        <v>1879</v>
      </c>
      <c r="L802" s="37" t="s">
        <v>97</v>
      </c>
      <c r="M802" s="37" t="s">
        <v>6</v>
      </c>
      <c r="N802" s="37"/>
      <c r="O802" s="172">
        <f>COUNTIF(Table487[[#This Row],[CMMI Comprehensive Primary Care Plus (CPC+)
Version Date: CY 2021]:[CMS Medicare Hospital Compare
Version Date: January 2021]],"*yes*")</f>
        <v>0</v>
      </c>
      <c r="P802" s="150"/>
      <c r="Q802" s="150"/>
      <c r="R802" s="150"/>
      <c r="S802" s="150"/>
      <c r="T802" s="150"/>
      <c r="U802" s="150"/>
      <c r="V802" s="150"/>
      <c r="W802" s="150"/>
      <c r="X802" s="150"/>
      <c r="Y802" s="150"/>
      <c r="Z802" s="150"/>
      <c r="AA802" s="150"/>
      <c r="AB802" s="150"/>
      <c r="AC802" s="150"/>
      <c r="AD802" s="150"/>
      <c r="AE802" s="150"/>
      <c r="AF802" s="150"/>
      <c r="AG802" s="150"/>
      <c r="AH802" s="150"/>
      <c r="AI802" s="150"/>
      <c r="AJ802" s="150"/>
      <c r="AK802" s="150"/>
    </row>
    <row r="803" spans="1:37" ht="409.5">
      <c r="A803" s="111" t="s">
        <v>402</v>
      </c>
      <c r="B803" s="45" t="s">
        <v>1563</v>
      </c>
      <c r="C803" s="45" t="s">
        <v>97</v>
      </c>
      <c r="D803" s="45" t="s">
        <v>97</v>
      </c>
      <c r="E803" s="137" t="s">
        <v>1639</v>
      </c>
      <c r="F803" s="48" t="s">
        <v>2434</v>
      </c>
      <c r="G803" s="48" t="s">
        <v>3831</v>
      </c>
      <c r="H803" s="132" t="s">
        <v>1781</v>
      </c>
      <c r="I803" s="37" t="s">
        <v>1875</v>
      </c>
      <c r="J803" s="37" t="s">
        <v>1878</v>
      </c>
      <c r="K803" s="37" t="s">
        <v>1873</v>
      </c>
      <c r="L803" s="37" t="s">
        <v>1880</v>
      </c>
      <c r="M803" s="37" t="s">
        <v>1746</v>
      </c>
      <c r="N803" s="37" t="s">
        <v>1</v>
      </c>
      <c r="O803" s="172">
        <f>COUNTIF(Table487[[#This Row],[CMMI Comprehensive Primary Care Plus (CPC+)
Version Date: CY 2021]:[CMS Medicare Hospital Compare
Version Date: January 2021]],"*yes*")</f>
        <v>4</v>
      </c>
      <c r="P803" s="150"/>
      <c r="Q803" s="150"/>
      <c r="R803" s="150"/>
      <c r="S803" s="150" t="s">
        <v>1</v>
      </c>
      <c r="T803" s="37"/>
      <c r="U803" s="150"/>
      <c r="V803" s="150" t="s">
        <v>3990</v>
      </c>
      <c r="W803" s="150" t="s">
        <v>1</v>
      </c>
      <c r="X803" s="150" t="s">
        <v>2272</v>
      </c>
      <c r="Y803" s="150"/>
      <c r="Z803" s="150"/>
      <c r="AA803" s="150"/>
      <c r="AB803" s="37"/>
      <c r="AC803" s="150"/>
      <c r="AD803" s="150"/>
      <c r="AE803" s="37"/>
      <c r="AF803" s="150"/>
      <c r="AG803" s="150"/>
      <c r="AH803" s="186"/>
      <c r="AI803" s="150"/>
      <c r="AJ803" s="150"/>
      <c r="AK803" s="150"/>
    </row>
    <row r="804" spans="1:37" ht="409.5">
      <c r="A804" s="111" t="s">
        <v>403</v>
      </c>
      <c r="B804" s="45" t="s">
        <v>1670</v>
      </c>
      <c r="C804" s="45" t="s">
        <v>97</v>
      </c>
      <c r="D804" s="47" t="s">
        <v>97</v>
      </c>
      <c r="E804" s="137" t="s">
        <v>1671</v>
      </c>
      <c r="F804" s="52" t="s">
        <v>2725</v>
      </c>
      <c r="G804" s="52"/>
      <c r="H804" s="132" t="s">
        <v>1672</v>
      </c>
      <c r="I804" s="37" t="s">
        <v>1875</v>
      </c>
      <c r="J804" s="37" t="s">
        <v>97</v>
      </c>
      <c r="K804" s="37" t="s">
        <v>1879</v>
      </c>
      <c r="L804" s="37" t="s">
        <v>1880</v>
      </c>
      <c r="M804" s="37" t="s">
        <v>1746</v>
      </c>
      <c r="N804" s="37"/>
      <c r="O804" s="172">
        <f>COUNTIF(Table487[[#This Row],[CMMI Comprehensive Primary Care Plus (CPC+)
Version Date: CY 2021]:[CMS Medicare Hospital Compare
Version Date: January 2021]],"*yes*")</f>
        <v>1</v>
      </c>
      <c r="P804" s="150"/>
      <c r="Q804" s="150"/>
      <c r="R804" s="150"/>
      <c r="S804" s="150"/>
      <c r="T804" s="150"/>
      <c r="U804" s="150"/>
      <c r="V804" s="150"/>
      <c r="W804" s="150" t="s">
        <v>1</v>
      </c>
      <c r="X804" s="150"/>
      <c r="Y804" s="150"/>
      <c r="Z804" s="150"/>
      <c r="AA804" s="150"/>
      <c r="AB804" s="150"/>
      <c r="AC804" s="150"/>
      <c r="AD804" s="150"/>
      <c r="AE804" s="150"/>
      <c r="AF804" s="150"/>
      <c r="AG804" s="150"/>
      <c r="AH804" s="150"/>
      <c r="AI804" s="150"/>
      <c r="AJ804" s="150"/>
      <c r="AK804" s="150"/>
    </row>
    <row r="805" spans="1:37" ht="409.5">
      <c r="A805" s="111" t="s">
        <v>404</v>
      </c>
      <c r="B805" s="45" t="s">
        <v>3832</v>
      </c>
      <c r="C805" s="45" t="s">
        <v>97</v>
      </c>
      <c r="D805" s="47" t="s">
        <v>97</v>
      </c>
      <c r="E805" s="137" t="s">
        <v>1671</v>
      </c>
      <c r="F805" s="52" t="s">
        <v>2583</v>
      </c>
      <c r="G805" s="52"/>
      <c r="H805" s="132" t="s">
        <v>1801</v>
      </c>
      <c r="I805" s="37" t="s">
        <v>2297</v>
      </c>
      <c r="J805" s="37" t="s">
        <v>1890</v>
      </c>
      <c r="K805" s="37" t="s">
        <v>1873</v>
      </c>
      <c r="L805" s="37" t="s">
        <v>1916</v>
      </c>
      <c r="M805" s="37" t="s">
        <v>1746</v>
      </c>
      <c r="N805" s="37"/>
      <c r="O805" s="172">
        <f>COUNTIF(Table487[[#This Row],[CMMI Comprehensive Primary Care Plus (CPC+)
Version Date: CY 2021]:[CMS Medicare Hospital Compare
Version Date: January 2021]],"*yes*")</f>
        <v>1</v>
      </c>
      <c r="P805" s="150"/>
      <c r="Q805" s="150"/>
      <c r="R805" s="150"/>
      <c r="S805" s="150"/>
      <c r="T805" s="150"/>
      <c r="U805" s="150"/>
      <c r="V805" s="150"/>
      <c r="W805" s="150" t="s">
        <v>1</v>
      </c>
      <c r="X805" s="150"/>
      <c r="Y805" s="150"/>
      <c r="Z805" s="150"/>
      <c r="AA805" s="150"/>
      <c r="AB805" s="150"/>
      <c r="AC805" s="150"/>
      <c r="AD805" s="150"/>
      <c r="AE805" s="150"/>
      <c r="AF805" s="150"/>
      <c r="AG805" s="150"/>
      <c r="AH805" s="150"/>
      <c r="AI805" s="150"/>
      <c r="AJ805" s="150"/>
      <c r="AK805" s="150"/>
    </row>
    <row r="806" spans="1:37" ht="409.5">
      <c r="A806" s="184" t="s">
        <v>325</v>
      </c>
      <c r="B806" s="144" t="s">
        <v>2104</v>
      </c>
      <c r="C806" s="144" t="s">
        <v>97</v>
      </c>
      <c r="D806" s="144" t="s">
        <v>97</v>
      </c>
      <c r="E806" s="155" t="s">
        <v>1934</v>
      </c>
      <c r="F806" s="156" t="s">
        <v>2707</v>
      </c>
      <c r="G806" s="156"/>
      <c r="H806" s="157" t="s">
        <v>1779</v>
      </c>
      <c r="I806" s="150" t="s">
        <v>1875</v>
      </c>
      <c r="J806" s="150" t="s">
        <v>1904</v>
      </c>
      <c r="K806" s="150" t="s">
        <v>1879</v>
      </c>
      <c r="L806" s="37" t="s">
        <v>1880</v>
      </c>
      <c r="M806" s="150" t="s">
        <v>1746</v>
      </c>
      <c r="N806" s="150"/>
      <c r="O806" s="172">
        <f>COUNTIF(Table487[[#This Row],[CMMI Comprehensive Primary Care Plus (CPC+)
Version Date: CY 2021]:[CMS Medicare Hospital Compare
Version Date: January 2021]],"*yes*")</f>
        <v>0</v>
      </c>
      <c r="P806" s="150"/>
      <c r="Q806" s="150"/>
      <c r="R806" s="150"/>
      <c r="S806" s="150"/>
      <c r="T806" s="150"/>
      <c r="U806" s="150"/>
      <c r="V806" s="150"/>
      <c r="W806" s="150"/>
      <c r="X806" s="150"/>
      <c r="Y806" s="150"/>
      <c r="Z806" s="150"/>
      <c r="AA806" s="150"/>
      <c r="AB806" s="150"/>
      <c r="AC806" s="150"/>
      <c r="AD806" s="150"/>
      <c r="AE806" s="150"/>
      <c r="AF806" s="150"/>
      <c r="AG806" s="150"/>
      <c r="AH806" s="150"/>
      <c r="AI806" s="150"/>
      <c r="AJ806" s="150"/>
      <c r="AK806" s="150"/>
    </row>
    <row r="807" spans="1:37" ht="409.5">
      <c r="A807" s="111" t="s">
        <v>405</v>
      </c>
      <c r="B807" s="45" t="s">
        <v>3833</v>
      </c>
      <c r="C807" s="45" t="s">
        <v>97</v>
      </c>
      <c r="D807" s="47" t="s">
        <v>97</v>
      </c>
      <c r="E807" s="137" t="s">
        <v>574</v>
      </c>
      <c r="F807" s="52"/>
      <c r="G807" s="52"/>
      <c r="H807" s="132" t="s">
        <v>3834</v>
      </c>
      <c r="I807" s="37" t="s">
        <v>1917</v>
      </c>
      <c r="J807" s="37" t="s">
        <v>97</v>
      </c>
      <c r="K807" s="37" t="s">
        <v>1877</v>
      </c>
      <c r="L807" s="37" t="s">
        <v>1874</v>
      </c>
      <c r="M807" s="37" t="s">
        <v>6</v>
      </c>
      <c r="N807" s="37"/>
      <c r="O807" s="172">
        <f>COUNTIF(Table487[[#This Row],[CMMI Comprehensive Primary Care Plus (CPC+)
Version Date: CY 2021]:[CMS Medicare Hospital Compare
Version Date: January 2021]],"*yes*")</f>
        <v>0</v>
      </c>
      <c r="P807" s="150"/>
      <c r="Q807" s="150"/>
      <c r="R807" s="150"/>
      <c r="S807" s="150"/>
      <c r="T807" s="37"/>
      <c r="U807" s="150"/>
      <c r="V807" s="150"/>
      <c r="W807" s="150"/>
      <c r="X807" s="150"/>
      <c r="Y807" s="150"/>
      <c r="Z807" s="150"/>
      <c r="AA807" s="150"/>
      <c r="AB807" s="37"/>
      <c r="AC807" s="150"/>
      <c r="AD807" s="150"/>
      <c r="AE807" s="37"/>
      <c r="AF807" s="150"/>
      <c r="AG807" s="150"/>
      <c r="AH807" s="37"/>
      <c r="AI807" s="150"/>
      <c r="AJ807" s="150"/>
      <c r="AK807" s="150"/>
    </row>
    <row r="808" spans="1:37" ht="409.5">
      <c r="A808" s="111" t="s">
        <v>406</v>
      </c>
      <c r="B808" s="45" t="s">
        <v>1635</v>
      </c>
      <c r="C808" s="45" t="s">
        <v>97</v>
      </c>
      <c r="D808" s="47" t="s">
        <v>97</v>
      </c>
      <c r="E808" s="137" t="s">
        <v>1638</v>
      </c>
      <c r="F808" s="48" t="s">
        <v>2708</v>
      </c>
      <c r="G808" s="48"/>
      <c r="H808" s="132" t="s">
        <v>1780</v>
      </c>
      <c r="I808" s="37" t="s">
        <v>1889</v>
      </c>
      <c r="J808" s="37" t="s">
        <v>1890</v>
      </c>
      <c r="K808" s="37" t="s">
        <v>1873</v>
      </c>
      <c r="L808" s="37" t="s">
        <v>1880</v>
      </c>
      <c r="M808" s="37" t="s">
        <v>1746</v>
      </c>
      <c r="N808" s="37"/>
      <c r="O808" s="172">
        <f>COUNTIF(Table487[[#This Row],[CMMI Comprehensive Primary Care Plus (CPC+)
Version Date: CY 2021]:[CMS Medicare Hospital Compare
Version Date: January 2021]],"*yes*")</f>
        <v>1</v>
      </c>
      <c r="P808" s="150"/>
      <c r="Q808" s="150"/>
      <c r="R808" s="150"/>
      <c r="S808" s="150"/>
      <c r="T808" s="37"/>
      <c r="U808" s="150"/>
      <c r="V808" s="150"/>
      <c r="W808" s="150" t="s">
        <v>1</v>
      </c>
      <c r="X808" s="150"/>
      <c r="Y808" s="150"/>
      <c r="Z808" s="150"/>
      <c r="AA808" s="150"/>
      <c r="AB808" s="37"/>
      <c r="AC808" s="150"/>
      <c r="AD808" s="150"/>
      <c r="AE808" s="37"/>
      <c r="AF808" s="150"/>
      <c r="AG808" s="150"/>
      <c r="AH808" s="37"/>
      <c r="AI808" s="150"/>
      <c r="AJ808" s="150"/>
      <c r="AK808" s="150"/>
    </row>
    <row r="809" spans="1:37" ht="234">
      <c r="A809" s="111" t="s">
        <v>407</v>
      </c>
      <c r="B809" s="45" t="s">
        <v>950</v>
      </c>
      <c r="C809" s="45" t="s">
        <v>97</v>
      </c>
      <c r="D809" s="47" t="s">
        <v>97</v>
      </c>
      <c r="E809" s="137" t="s">
        <v>1625</v>
      </c>
      <c r="F809" s="52" t="s">
        <v>2589</v>
      </c>
      <c r="G809" s="52"/>
      <c r="H809" s="132" t="s">
        <v>2043</v>
      </c>
      <c r="I809" s="37" t="s">
        <v>1889</v>
      </c>
      <c r="J809" s="37" t="s">
        <v>1878</v>
      </c>
      <c r="K809" s="37" t="s">
        <v>1879</v>
      </c>
      <c r="L809" s="37" t="s">
        <v>1880</v>
      </c>
      <c r="M809" s="37" t="s">
        <v>5</v>
      </c>
      <c r="N809" s="37"/>
      <c r="O809" s="172">
        <f>COUNTIF(Table487[[#This Row],[CMMI Comprehensive Primary Care Plus (CPC+)
Version Date: CY 2021]:[CMS Medicare Hospital Compare
Version Date: January 2021]],"*yes*")</f>
        <v>1</v>
      </c>
      <c r="P809" s="150"/>
      <c r="Q809" s="150"/>
      <c r="R809" s="150"/>
      <c r="S809" s="150"/>
      <c r="T809" s="37"/>
      <c r="U809" s="150"/>
      <c r="V809" s="150"/>
      <c r="W809" s="150" t="s">
        <v>1</v>
      </c>
      <c r="X809" s="150"/>
      <c r="Y809" s="150"/>
      <c r="Z809" s="150"/>
      <c r="AA809" s="150"/>
      <c r="AB809" s="37"/>
      <c r="AC809" s="150"/>
      <c r="AD809" s="150"/>
      <c r="AE809" s="37"/>
      <c r="AF809" s="150"/>
      <c r="AG809" s="150"/>
      <c r="AH809" s="37"/>
      <c r="AI809" s="150"/>
      <c r="AJ809" s="150"/>
      <c r="AK809" s="150"/>
    </row>
    <row r="810" spans="1:37" ht="216">
      <c r="A810" s="111" t="s">
        <v>408</v>
      </c>
      <c r="B810" s="45" t="s">
        <v>887</v>
      </c>
      <c r="C810" s="45" t="s">
        <v>97</v>
      </c>
      <c r="D810" s="47" t="s">
        <v>97</v>
      </c>
      <c r="E810" s="137" t="s">
        <v>1625</v>
      </c>
      <c r="F810" s="52" t="s">
        <v>2531</v>
      </c>
      <c r="G810" s="52"/>
      <c r="H810" s="132" t="s">
        <v>888</v>
      </c>
      <c r="I810" s="37" t="s">
        <v>1889</v>
      </c>
      <c r="J810" s="37" t="s">
        <v>1878</v>
      </c>
      <c r="K810" s="37" t="s">
        <v>1879</v>
      </c>
      <c r="L810" s="37" t="s">
        <v>1880</v>
      </c>
      <c r="M810" s="37" t="s">
        <v>5</v>
      </c>
      <c r="N810" s="37"/>
      <c r="O810" s="172">
        <f>COUNTIF(Table487[[#This Row],[CMMI Comprehensive Primary Care Plus (CPC+)
Version Date: CY 2021]:[CMS Medicare Hospital Compare
Version Date: January 2021]],"*yes*")</f>
        <v>1</v>
      </c>
      <c r="P810" s="150"/>
      <c r="Q810" s="150"/>
      <c r="R810" s="150"/>
      <c r="S810" s="150"/>
      <c r="T810" s="37"/>
      <c r="U810" s="150"/>
      <c r="V810" s="150"/>
      <c r="W810" s="150" t="s">
        <v>1</v>
      </c>
      <c r="X810" s="150"/>
      <c r="Y810" s="150"/>
      <c r="Z810" s="150"/>
      <c r="AA810" s="150"/>
      <c r="AB810" s="37"/>
      <c r="AC810" s="150"/>
      <c r="AD810" s="150"/>
      <c r="AE810" s="37"/>
      <c r="AF810" s="150"/>
      <c r="AG810" s="150"/>
      <c r="AH810" s="37"/>
      <c r="AI810" s="150"/>
      <c r="AJ810" s="150"/>
      <c r="AK810" s="150"/>
    </row>
    <row r="811" spans="1:37" ht="409.5">
      <c r="A811" s="111" t="s">
        <v>409</v>
      </c>
      <c r="B811" s="45" t="s">
        <v>885</v>
      </c>
      <c r="C811" s="45" t="s">
        <v>97</v>
      </c>
      <c r="D811" s="47" t="s">
        <v>97</v>
      </c>
      <c r="E811" s="137" t="s">
        <v>1625</v>
      </c>
      <c r="F811" s="52" t="s">
        <v>2530</v>
      </c>
      <c r="G811" s="52"/>
      <c r="H811" s="132" t="s">
        <v>886</v>
      </c>
      <c r="I811" s="37" t="s">
        <v>1889</v>
      </c>
      <c r="J811" s="37" t="s">
        <v>1890</v>
      </c>
      <c r="K811" s="37" t="s">
        <v>1879</v>
      </c>
      <c r="L811" s="37" t="s">
        <v>1880</v>
      </c>
      <c r="M811" s="37" t="s">
        <v>5</v>
      </c>
      <c r="N811" s="37"/>
      <c r="O811" s="172">
        <f>COUNTIF(Table487[[#This Row],[CMMI Comprehensive Primary Care Plus (CPC+)
Version Date: CY 2021]:[CMS Medicare Hospital Compare
Version Date: January 2021]],"*yes*")</f>
        <v>1</v>
      </c>
      <c r="P811" s="150"/>
      <c r="Q811" s="150"/>
      <c r="R811" s="150"/>
      <c r="S811" s="150"/>
      <c r="T811" s="37"/>
      <c r="U811" s="150"/>
      <c r="V811" s="150"/>
      <c r="W811" s="150" t="s">
        <v>1</v>
      </c>
      <c r="X811" s="150"/>
      <c r="Y811" s="150"/>
      <c r="Z811" s="150"/>
      <c r="AA811" s="150"/>
      <c r="AB811" s="37"/>
      <c r="AC811" s="150"/>
      <c r="AD811" s="150"/>
      <c r="AE811" s="37"/>
      <c r="AF811" s="150"/>
      <c r="AG811" s="150"/>
      <c r="AH811" s="37"/>
      <c r="AI811" s="150"/>
      <c r="AJ811" s="150"/>
      <c r="AK811" s="150"/>
    </row>
    <row r="812" spans="1:37" ht="396">
      <c r="A812" s="111" t="s">
        <v>410</v>
      </c>
      <c r="B812" s="45" t="s">
        <v>883</v>
      </c>
      <c r="C812" s="45" t="s">
        <v>97</v>
      </c>
      <c r="D812" s="47" t="s">
        <v>97</v>
      </c>
      <c r="E812" s="137" t="s">
        <v>1625</v>
      </c>
      <c r="F812" s="52" t="s">
        <v>2529</v>
      </c>
      <c r="G812" s="52"/>
      <c r="H812" s="132" t="s">
        <v>884</v>
      </c>
      <c r="I812" s="37" t="s">
        <v>1889</v>
      </c>
      <c r="J812" s="37" t="s">
        <v>1890</v>
      </c>
      <c r="K812" s="37" t="s">
        <v>1879</v>
      </c>
      <c r="L812" s="37" t="s">
        <v>1880</v>
      </c>
      <c r="M812" s="37" t="s">
        <v>5</v>
      </c>
      <c r="N812" s="37"/>
      <c r="O812" s="172">
        <f>COUNTIF(Table487[[#This Row],[CMMI Comprehensive Primary Care Plus (CPC+)
Version Date: CY 2021]:[CMS Medicare Hospital Compare
Version Date: January 2021]],"*yes*")</f>
        <v>1</v>
      </c>
      <c r="P812" s="150"/>
      <c r="Q812" s="150"/>
      <c r="R812" s="150"/>
      <c r="S812" s="150"/>
      <c r="T812" s="37"/>
      <c r="U812" s="150"/>
      <c r="V812" s="150"/>
      <c r="W812" s="150" t="s">
        <v>1</v>
      </c>
      <c r="X812" s="150"/>
      <c r="Y812" s="150"/>
      <c r="Z812" s="150"/>
      <c r="AA812" s="150"/>
      <c r="AB812" s="37"/>
      <c r="AC812" s="150"/>
      <c r="AD812" s="150"/>
      <c r="AE812" s="37"/>
      <c r="AF812" s="150"/>
      <c r="AG812" s="150"/>
      <c r="AH812" s="37"/>
      <c r="AI812" s="150"/>
      <c r="AJ812" s="150"/>
      <c r="AK812" s="150"/>
    </row>
    <row r="813" spans="1:37" ht="396">
      <c r="A813" s="111" t="s">
        <v>411</v>
      </c>
      <c r="B813" s="45" t="s">
        <v>3835</v>
      </c>
      <c r="C813" s="45" t="s">
        <v>97</v>
      </c>
      <c r="D813" s="47" t="s">
        <v>97</v>
      </c>
      <c r="E813" s="137" t="s">
        <v>2906</v>
      </c>
      <c r="F813" s="52" t="s">
        <v>2709</v>
      </c>
      <c r="G813" s="52"/>
      <c r="H813" s="132" t="s">
        <v>2048</v>
      </c>
      <c r="I813" s="37" t="s">
        <v>1889</v>
      </c>
      <c r="J813" s="37" t="s">
        <v>1878</v>
      </c>
      <c r="K813" s="37" t="s">
        <v>1879</v>
      </c>
      <c r="L813" s="37" t="s">
        <v>1880</v>
      </c>
      <c r="M813" s="37" t="s">
        <v>1746</v>
      </c>
      <c r="N813" s="37"/>
      <c r="O813" s="172">
        <f>COUNTIF(Table487[[#This Row],[CMMI Comprehensive Primary Care Plus (CPC+)
Version Date: CY 2021]:[CMS Medicare Hospital Compare
Version Date: January 2021]],"*yes*")</f>
        <v>0</v>
      </c>
      <c r="P813" s="150"/>
      <c r="Q813" s="150"/>
      <c r="R813" s="150"/>
      <c r="S813" s="150"/>
      <c r="T813" s="37"/>
      <c r="U813" s="150"/>
      <c r="V813" s="150"/>
      <c r="W813" s="150"/>
      <c r="X813" s="150"/>
      <c r="Y813" s="150"/>
      <c r="Z813" s="150"/>
      <c r="AA813" s="150"/>
      <c r="AB813" s="37"/>
      <c r="AC813" s="150"/>
      <c r="AD813" s="150"/>
      <c r="AE813" s="37"/>
      <c r="AF813" s="150"/>
      <c r="AG813" s="150"/>
      <c r="AH813" s="37"/>
      <c r="AI813" s="150"/>
      <c r="AJ813" s="150"/>
      <c r="AK813" s="150"/>
    </row>
    <row r="814" spans="1:37" ht="198">
      <c r="A814" s="111" t="s">
        <v>412</v>
      </c>
      <c r="B814" s="45" t="s">
        <v>1586</v>
      </c>
      <c r="C814" s="45" t="s">
        <v>97</v>
      </c>
      <c r="D814" s="47" t="s">
        <v>97</v>
      </c>
      <c r="E814" s="137" t="s">
        <v>1968</v>
      </c>
      <c r="F814" s="52"/>
      <c r="G814" s="52"/>
      <c r="H814" s="132" t="s">
        <v>2017</v>
      </c>
      <c r="I814" s="37" t="s">
        <v>1908</v>
      </c>
      <c r="J814" s="37" t="s">
        <v>97</v>
      </c>
      <c r="K814" s="37" t="s">
        <v>1877</v>
      </c>
      <c r="L814" s="37" t="s">
        <v>1885</v>
      </c>
      <c r="M814" s="37" t="s">
        <v>6</v>
      </c>
      <c r="N814" s="37"/>
      <c r="O814" s="172">
        <f>COUNTIF(Table487[[#This Row],[CMMI Comprehensive Primary Care Plus (CPC+)
Version Date: CY 2021]:[CMS Medicare Hospital Compare
Version Date: January 2021]],"*yes*")</f>
        <v>1</v>
      </c>
      <c r="P814" s="150"/>
      <c r="Q814" s="150"/>
      <c r="R814" s="150"/>
      <c r="S814" s="150"/>
      <c r="T814" s="37"/>
      <c r="U814" s="150" t="s">
        <v>2184</v>
      </c>
      <c r="V814" s="150"/>
      <c r="W814" s="150"/>
      <c r="X814" s="150"/>
      <c r="Y814" s="150"/>
      <c r="Z814" s="150"/>
      <c r="AA814" s="150"/>
      <c r="AB814" s="37"/>
      <c r="AC814" s="150"/>
      <c r="AD814" s="150"/>
      <c r="AE814" s="37"/>
      <c r="AF814" s="150"/>
      <c r="AG814" s="150"/>
      <c r="AH814" s="37"/>
      <c r="AI814" s="150"/>
      <c r="AJ814" s="150"/>
      <c r="AK814" s="150"/>
    </row>
    <row r="815" spans="1:37" ht="409.5">
      <c r="A815" s="111" t="s">
        <v>413</v>
      </c>
      <c r="B815" s="45" t="s">
        <v>3836</v>
      </c>
      <c r="C815" s="45" t="s">
        <v>97</v>
      </c>
      <c r="D815" s="45" t="s">
        <v>97</v>
      </c>
      <c r="E815" s="137" t="s">
        <v>574</v>
      </c>
      <c r="F815" s="48"/>
      <c r="G815" s="48"/>
      <c r="H815" s="132" t="s">
        <v>3837</v>
      </c>
      <c r="I815" s="37" t="s">
        <v>1906</v>
      </c>
      <c r="J815" s="37" t="s">
        <v>1901</v>
      </c>
      <c r="K815" s="37" t="s">
        <v>1879</v>
      </c>
      <c r="L815" s="37" t="s">
        <v>2252</v>
      </c>
      <c r="M815" s="37" t="s">
        <v>1746</v>
      </c>
      <c r="N815" s="37"/>
      <c r="O815" s="172">
        <f>COUNTIF(Table487[[#This Row],[CMMI Comprehensive Primary Care Plus (CPC+)
Version Date: CY 2021]:[CMS Medicare Hospital Compare
Version Date: January 2021]],"*yes*")</f>
        <v>0</v>
      </c>
      <c r="P815" s="150"/>
      <c r="Q815" s="150"/>
      <c r="R815" s="150"/>
      <c r="S815" s="150"/>
      <c r="T815" s="37"/>
      <c r="U815" s="150"/>
      <c r="V815" s="150"/>
      <c r="W815" s="150"/>
      <c r="X815" s="150"/>
      <c r="Y815" s="150"/>
      <c r="Z815" s="150"/>
      <c r="AA815" s="150"/>
      <c r="AB815" s="37"/>
      <c r="AC815" s="150"/>
      <c r="AD815" s="150"/>
      <c r="AE815" s="37"/>
      <c r="AF815" s="150"/>
      <c r="AG815" s="150"/>
      <c r="AH815" s="37"/>
      <c r="AI815" s="150"/>
      <c r="AJ815" s="150"/>
      <c r="AK815" s="150"/>
    </row>
    <row r="816" spans="1:37" ht="409.5">
      <c r="A816" s="111" t="s">
        <v>414</v>
      </c>
      <c r="B816" s="45" t="s">
        <v>889</v>
      </c>
      <c r="C816" s="45" t="s">
        <v>97</v>
      </c>
      <c r="D816" s="47" t="s">
        <v>97</v>
      </c>
      <c r="E816" s="137" t="s">
        <v>1948</v>
      </c>
      <c r="F816" s="52" t="s">
        <v>2532</v>
      </c>
      <c r="G816" s="52"/>
      <c r="H816" s="132" t="s">
        <v>890</v>
      </c>
      <c r="I816" s="37" t="s">
        <v>2297</v>
      </c>
      <c r="J816" s="37" t="s">
        <v>1902</v>
      </c>
      <c r="K816" s="37" t="s">
        <v>1873</v>
      </c>
      <c r="L816" s="37" t="s">
        <v>1916</v>
      </c>
      <c r="M816" s="37" t="s">
        <v>314</v>
      </c>
      <c r="N816" s="37"/>
      <c r="O816" s="172">
        <f>COUNTIF(Table487[[#This Row],[CMMI Comprehensive Primary Care Plus (CPC+)
Version Date: CY 2021]:[CMS Medicare Hospital Compare
Version Date: January 2021]],"*yes*")</f>
        <v>1</v>
      </c>
      <c r="P816" s="150"/>
      <c r="Q816" s="150"/>
      <c r="R816" s="150"/>
      <c r="S816" s="150"/>
      <c r="T816" s="37"/>
      <c r="U816" s="150"/>
      <c r="V816" s="150"/>
      <c r="W816" s="150" t="s">
        <v>1</v>
      </c>
      <c r="X816" s="150"/>
      <c r="Y816" s="150"/>
      <c r="Z816" s="150"/>
      <c r="AA816" s="150"/>
      <c r="AB816" s="37"/>
      <c r="AC816" s="150"/>
      <c r="AD816" s="150"/>
      <c r="AE816" s="37"/>
      <c r="AF816" s="150"/>
      <c r="AG816" s="150"/>
      <c r="AH816" s="37"/>
      <c r="AI816" s="150"/>
      <c r="AJ816" s="150"/>
      <c r="AK816" s="150"/>
    </row>
    <row r="817" spans="16:37">
      <c r="P817">
        <v>14</v>
      </c>
      <c r="Q817">
        <v>15</v>
      </c>
      <c r="R817">
        <v>16</v>
      </c>
      <c r="S817">
        <v>17</v>
      </c>
      <c r="T817">
        <v>18</v>
      </c>
      <c r="U817">
        <v>19</v>
      </c>
      <c r="V817">
        <v>20</v>
      </c>
      <c r="W817">
        <v>21</v>
      </c>
      <c r="X817">
        <v>22</v>
      </c>
      <c r="Y817">
        <v>23</v>
      </c>
      <c r="Z817">
        <v>24</v>
      </c>
      <c r="AA817">
        <v>25</v>
      </c>
      <c r="AB817">
        <v>26</v>
      </c>
      <c r="AC817">
        <v>27</v>
      </c>
      <c r="AD817">
        <v>28</v>
      </c>
      <c r="AE817">
        <v>29</v>
      </c>
      <c r="AF817">
        <v>31</v>
      </c>
      <c r="AG817">
        <v>32</v>
      </c>
      <c r="AH817">
        <v>33</v>
      </c>
      <c r="AI817">
        <v>34</v>
      </c>
      <c r="AJ817">
        <v>35</v>
      </c>
      <c r="AK817">
        <v>36</v>
      </c>
    </row>
  </sheetData>
  <mergeCells count="4">
    <mergeCell ref="A1:H1"/>
    <mergeCell ref="P2:Z2"/>
    <mergeCell ref="AA2:AC2"/>
    <mergeCell ref="AE2:AK2"/>
  </mergeCells>
  <conditionalFormatting sqref="W3">
    <cfRule type="cellIs" dxfId="60" priority="15" operator="equal">
      <formula>"?"</formula>
    </cfRule>
  </conditionalFormatting>
  <conditionalFormatting sqref="S3">
    <cfRule type="cellIs" dxfId="59" priority="14" operator="equal">
      <formula>"?"</formula>
    </cfRule>
  </conditionalFormatting>
  <conditionalFormatting sqref="U3">
    <cfRule type="cellIs" dxfId="58" priority="12" operator="equal">
      <formula>"?"</formula>
    </cfRule>
  </conditionalFormatting>
  <conditionalFormatting sqref="Y3">
    <cfRule type="cellIs" dxfId="57" priority="10" operator="equal">
      <formula>"?"</formula>
    </cfRule>
  </conditionalFormatting>
  <conditionalFormatting sqref="AA3">
    <cfRule type="cellIs" dxfId="56" priority="8" operator="equal">
      <formula>"?"</formula>
    </cfRule>
  </conditionalFormatting>
  <conditionalFormatting sqref="AC3">
    <cfRule type="cellIs" dxfId="55" priority="6" operator="equal">
      <formula>"?"</formula>
    </cfRule>
  </conditionalFormatting>
  <conditionalFormatting sqref="AE3">
    <cfRule type="cellIs" dxfId="54" priority="4" operator="equal">
      <formula>"?"</formula>
    </cfRule>
  </conditionalFormatting>
  <conditionalFormatting sqref="AG3">
    <cfRule type="cellIs" dxfId="53" priority="2" operator="equal">
      <formula>"?"</formula>
    </cfRule>
  </conditionalFormatting>
  <hyperlinks>
    <hyperlink ref="H169" r:id="rId1" display="www.cdc.gov/healthyyouth/schoolhealth/index.htm" xr:uid="{B7EBB071-A2D9-4D91-80A3-3923C5252BF9}"/>
    <hyperlink ref="H185" r:id="rId2" display="http://apps.nccd.cdc.gov/YouthOnline/ServerRedirect.aspx" xr:uid="{BF330B2C-7FEF-4CA3-8B4C-C6A8D319E6DD}"/>
    <hyperlink ref="H186" r:id="rId3" display="http://apps.nccd.cdc.gov/BRFSS/list.asp?cat=PA&amp;yr=2011&amp;qkey=8291&amp;state=All" xr:uid="{47F0F1B9-9141-4535-AA73-DED3A668771B}"/>
    <hyperlink ref="H182" r:id="rId4" display="www.cdc.gov/nutrition/downloads/State-Indicator-Report-Fruits-Vegetables-2013.pdf" xr:uid="{AA0F4AB3-9418-46FF-BD40-6EEF21A1D34F}"/>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M22"/>
  <sheetViews>
    <sheetView zoomScale="60" zoomScaleNormal="60" workbookViewId="0">
      <selection activeCell="B3" sqref="B3"/>
    </sheetView>
  </sheetViews>
  <sheetFormatPr defaultColWidth="8.85546875" defaultRowHeight="15"/>
  <cols>
    <col min="1" max="1" width="39.42578125" style="56" customWidth="1"/>
    <col min="2" max="2" width="30.42578125" style="57" customWidth="1"/>
    <col min="3" max="3" width="131.28515625" style="56" customWidth="1"/>
    <col min="4" max="4" width="68.28515625" style="58" customWidth="1"/>
    <col min="5" max="5" width="72.140625" style="58" customWidth="1"/>
    <col min="6" max="6" width="59.28515625" style="58" customWidth="1"/>
    <col min="7" max="7" width="8.85546875" style="54"/>
    <col min="8" max="8" width="23" style="54" customWidth="1"/>
    <col min="9" max="16384" width="8.85546875" style="54"/>
  </cols>
  <sheetData>
    <row r="1" spans="1:13" ht="57.95" customHeight="1">
      <c r="A1" s="299" t="s">
        <v>582</v>
      </c>
      <c r="B1" s="300"/>
      <c r="C1" s="300"/>
      <c r="D1" s="300"/>
      <c r="E1" s="300"/>
      <c r="F1" s="301"/>
      <c r="G1" s="59"/>
      <c r="H1" s="59"/>
      <c r="I1" s="59"/>
      <c r="J1" s="59"/>
      <c r="K1" s="59"/>
      <c r="L1" s="59"/>
      <c r="M1" s="41"/>
    </row>
    <row r="2" spans="1:13" s="53" customFormat="1" ht="62.1" customHeight="1">
      <c r="A2" s="90" t="s">
        <v>629</v>
      </c>
      <c r="B2" s="146" t="s">
        <v>3991</v>
      </c>
      <c r="C2" s="128" t="s">
        <v>167</v>
      </c>
      <c r="D2" s="91" t="s">
        <v>1806</v>
      </c>
      <c r="E2" s="91" t="s">
        <v>571</v>
      </c>
      <c r="F2" s="92" t="s">
        <v>162</v>
      </c>
    </row>
    <row r="3" spans="1:13" ht="144">
      <c r="A3" s="111" t="s">
        <v>1739</v>
      </c>
      <c r="B3" s="191" t="s">
        <v>1851</v>
      </c>
      <c r="C3" s="130" t="s">
        <v>3992</v>
      </c>
      <c r="D3" s="145" t="s">
        <v>3993</v>
      </c>
      <c r="E3" s="51" t="s">
        <v>3994</v>
      </c>
      <c r="F3" s="35"/>
    </row>
    <row r="4" spans="1:13" ht="90">
      <c r="A4" s="111" t="s">
        <v>1923</v>
      </c>
      <c r="B4" s="192" t="s">
        <v>3995</v>
      </c>
      <c r="C4" s="193" t="s">
        <v>3996</v>
      </c>
      <c r="D4" s="145" t="s">
        <v>1598</v>
      </c>
      <c r="E4" s="145" t="s">
        <v>3997</v>
      </c>
      <c r="F4" s="35"/>
      <c r="H4" s="55"/>
    </row>
    <row r="5" spans="1:13" ht="288">
      <c r="A5" s="133" t="s">
        <v>1844</v>
      </c>
      <c r="B5" s="191" t="s">
        <v>3995</v>
      </c>
      <c r="C5" s="194" t="s">
        <v>3998</v>
      </c>
      <c r="D5" s="145" t="s">
        <v>3999</v>
      </c>
      <c r="E5" s="195" t="s">
        <v>4000</v>
      </c>
      <c r="F5" s="196"/>
    </row>
    <row r="6" spans="1:13" ht="409.5">
      <c r="A6" s="111" t="s">
        <v>1845</v>
      </c>
      <c r="B6" s="191" t="s">
        <v>3995</v>
      </c>
      <c r="C6" s="197" t="s">
        <v>4001</v>
      </c>
      <c r="D6" s="145" t="s">
        <v>4002</v>
      </c>
      <c r="E6" s="145" t="s">
        <v>4003</v>
      </c>
      <c r="F6" s="35"/>
    </row>
    <row r="7" spans="1:13" ht="108">
      <c r="A7" s="111" t="s">
        <v>4004</v>
      </c>
      <c r="B7" s="191" t="s">
        <v>3995</v>
      </c>
      <c r="C7" s="130" t="s">
        <v>4005</v>
      </c>
      <c r="D7" s="145" t="s">
        <v>4006</v>
      </c>
      <c r="E7" s="145" t="s">
        <v>4007</v>
      </c>
      <c r="F7" s="35"/>
      <c r="H7" s="55"/>
    </row>
    <row r="8" spans="1:13" ht="108">
      <c r="A8" s="111" t="s">
        <v>581</v>
      </c>
      <c r="B8" s="191" t="s">
        <v>4008</v>
      </c>
      <c r="C8" s="193" t="s">
        <v>4009</v>
      </c>
      <c r="D8" s="145" t="s">
        <v>4010</v>
      </c>
      <c r="E8" s="145" t="s">
        <v>4011</v>
      </c>
      <c r="F8" s="35"/>
    </row>
    <row r="9" spans="1:13" ht="198">
      <c r="A9" s="111" t="s">
        <v>1847</v>
      </c>
      <c r="B9" s="198" t="s">
        <v>4012</v>
      </c>
      <c r="C9" s="197" t="s">
        <v>4013</v>
      </c>
      <c r="D9" s="199" t="s">
        <v>4014</v>
      </c>
      <c r="E9" s="200" t="s">
        <v>4015</v>
      </c>
      <c r="F9" s="37"/>
    </row>
    <row r="10" spans="1:13" ht="306">
      <c r="A10" s="111" t="s">
        <v>1846</v>
      </c>
      <c r="B10" s="191" t="s">
        <v>4016</v>
      </c>
      <c r="C10" s="193" t="s">
        <v>4017</v>
      </c>
      <c r="D10" s="199" t="s">
        <v>1736</v>
      </c>
      <c r="E10" s="200" t="s">
        <v>4018</v>
      </c>
      <c r="F10" s="37"/>
    </row>
    <row r="11" spans="1:13" ht="144">
      <c r="A11" s="134" t="s">
        <v>720</v>
      </c>
      <c r="B11" s="201" t="s">
        <v>4019</v>
      </c>
      <c r="C11" s="129" t="s">
        <v>4020</v>
      </c>
      <c r="D11" s="145" t="s">
        <v>721</v>
      </c>
      <c r="E11" s="145" t="s">
        <v>4021</v>
      </c>
      <c r="F11" s="37"/>
    </row>
    <row r="12" spans="1:13" ht="216">
      <c r="A12" s="134" t="s">
        <v>4022</v>
      </c>
      <c r="B12" s="201" t="s">
        <v>3995</v>
      </c>
      <c r="C12" s="129" t="s">
        <v>4023</v>
      </c>
      <c r="D12" s="145" t="s">
        <v>1564</v>
      </c>
      <c r="E12" s="145" t="s">
        <v>4024</v>
      </c>
      <c r="F12" s="35"/>
    </row>
    <row r="13" spans="1:13" ht="306">
      <c r="A13" s="184" t="s">
        <v>4025</v>
      </c>
      <c r="B13" s="202" t="s">
        <v>3995</v>
      </c>
      <c r="C13" s="203" t="s">
        <v>4026</v>
      </c>
      <c r="D13" s="145" t="s">
        <v>4027</v>
      </c>
      <c r="E13" s="145" t="s">
        <v>4028</v>
      </c>
      <c r="F13" s="37"/>
    </row>
    <row r="14" spans="1:13" ht="216" customHeight="1">
      <c r="A14" s="111" t="s">
        <v>4029</v>
      </c>
      <c r="B14" s="191" t="s">
        <v>4030</v>
      </c>
      <c r="C14" s="130" t="s">
        <v>4031</v>
      </c>
      <c r="D14" s="145" t="s">
        <v>4032</v>
      </c>
      <c r="E14" s="204" t="s">
        <v>4033</v>
      </c>
      <c r="F14" s="37"/>
      <c r="H14" s="55"/>
    </row>
    <row r="15" spans="1:13" ht="126">
      <c r="A15" s="133" t="s">
        <v>4034</v>
      </c>
      <c r="B15" s="205" t="s">
        <v>3995</v>
      </c>
      <c r="C15" s="203" t="s">
        <v>4035</v>
      </c>
      <c r="D15" s="145" t="s">
        <v>4036</v>
      </c>
      <c r="E15" s="145" t="s">
        <v>4037</v>
      </c>
      <c r="F15" s="37"/>
    </row>
    <row r="16" spans="1:13" ht="252">
      <c r="A16" s="133" t="s">
        <v>4038</v>
      </c>
      <c r="B16" s="205" t="s">
        <v>3995</v>
      </c>
      <c r="C16" s="130" t="s">
        <v>4039</v>
      </c>
      <c r="D16" s="145" t="s">
        <v>4040</v>
      </c>
      <c r="E16" s="145" t="s">
        <v>4041</v>
      </c>
      <c r="F16" s="206"/>
    </row>
    <row r="17" spans="1:6" ht="270">
      <c r="A17" s="111" t="s">
        <v>4042</v>
      </c>
      <c r="B17" s="205" t="s">
        <v>3995</v>
      </c>
      <c r="C17" s="197" t="s">
        <v>4043</v>
      </c>
      <c r="D17" s="145" t="s">
        <v>4040</v>
      </c>
      <c r="E17" s="145" t="s">
        <v>4041</v>
      </c>
      <c r="F17" s="44"/>
    </row>
    <row r="18" spans="1:6" ht="324">
      <c r="A18" s="111" t="s">
        <v>4044</v>
      </c>
      <c r="B18" s="205" t="s">
        <v>3995</v>
      </c>
      <c r="C18" s="193" t="s">
        <v>4045</v>
      </c>
      <c r="D18" s="145" t="s">
        <v>4046</v>
      </c>
      <c r="E18" s="145" t="s">
        <v>4047</v>
      </c>
      <c r="F18" s="44"/>
    </row>
    <row r="19" spans="1:6" ht="72">
      <c r="A19" s="111" t="s">
        <v>1848</v>
      </c>
      <c r="B19" s="205" t="s">
        <v>3995</v>
      </c>
      <c r="C19" s="207" t="s">
        <v>4048</v>
      </c>
      <c r="D19" s="145" t="s">
        <v>4049</v>
      </c>
      <c r="E19" s="145" t="s">
        <v>4050</v>
      </c>
      <c r="F19" s="44"/>
    </row>
    <row r="20" spans="1:6" ht="70.5" customHeight="1">
      <c r="A20" s="111" t="s">
        <v>4051</v>
      </c>
      <c r="B20" s="205" t="s">
        <v>3995</v>
      </c>
      <c r="C20" s="193" t="s">
        <v>4052</v>
      </c>
      <c r="D20" s="145" t="s">
        <v>4053</v>
      </c>
      <c r="E20" s="145" t="s">
        <v>4054</v>
      </c>
      <c r="F20" s="35"/>
    </row>
    <row r="21" spans="1:6" ht="126">
      <c r="A21" s="111" t="s">
        <v>1849</v>
      </c>
      <c r="B21" s="191" t="s">
        <v>3995</v>
      </c>
      <c r="C21" s="193" t="s">
        <v>4055</v>
      </c>
      <c r="D21" s="145" t="s">
        <v>1860</v>
      </c>
      <c r="E21" s="145" t="s">
        <v>4056</v>
      </c>
      <c r="F21" s="35"/>
    </row>
    <row r="22" spans="1:6" ht="126">
      <c r="A22" s="111" t="s">
        <v>1849</v>
      </c>
      <c r="B22" s="45" t="s">
        <v>1850</v>
      </c>
      <c r="C22" s="131" t="s">
        <v>2146</v>
      </c>
      <c r="D22" s="51" t="s">
        <v>1860</v>
      </c>
      <c r="E22" s="43"/>
      <c r="F22" s="35"/>
    </row>
  </sheetData>
  <mergeCells count="1">
    <mergeCell ref="A1:F1"/>
  </mergeCells>
  <conditionalFormatting sqref="A1">
    <cfRule type="cellIs" dxfId="11"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1"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2"/>
  <sheetViews>
    <sheetView topLeftCell="A7" workbookViewId="0">
      <selection activeCell="B23" sqref="B23"/>
    </sheetView>
  </sheetViews>
  <sheetFormatPr defaultRowHeight="15"/>
  <cols>
    <col min="1" max="1" width="47.5703125" customWidth="1"/>
    <col min="2" max="2" width="163.28515625" bestFit="1" customWidth="1"/>
  </cols>
  <sheetData>
    <row r="1" spans="1:2" ht="18.75">
      <c r="A1" s="302" t="s">
        <v>4059</v>
      </c>
      <c r="B1" s="302"/>
    </row>
    <row r="2" spans="1:2">
      <c r="A2" t="s">
        <v>4063</v>
      </c>
      <c r="B2" s="208" t="s">
        <v>4062</v>
      </c>
    </row>
    <row r="3" spans="1:2">
      <c r="A3" t="s">
        <v>4064</v>
      </c>
      <c r="B3" s="208" t="s">
        <v>4065</v>
      </c>
    </row>
    <row r="4" spans="1:2">
      <c r="A4" t="s">
        <v>4066</v>
      </c>
      <c r="B4" s="208" t="s">
        <v>4077</v>
      </c>
    </row>
    <row r="5" spans="1:2">
      <c r="A5" t="s">
        <v>4067</v>
      </c>
      <c r="B5" s="208" t="s">
        <v>4068</v>
      </c>
    </row>
    <row r="6" spans="1:2">
      <c r="A6" t="s">
        <v>4069</v>
      </c>
      <c r="B6" s="208" t="s">
        <v>4070</v>
      </c>
    </row>
    <row r="7" spans="1:2">
      <c r="A7" t="s">
        <v>4071</v>
      </c>
      <c r="B7" s="208" t="s">
        <v>4072</v>
      </c>
    </row>
    <row r="8" spans="1:2">
      <c r="A8" t="s">
        <v>4073</v>
      </c>
      <c r="B8" s="208" t="s">
        <v>4074</v>
      </c>
    </row>
    <row r="9" spans="1:2">
      <c r="A9" t="s">
        <v>4075</v>
      </c>
      <c r="B9" s="208" t="s">
        <v>4076</v>
      </c>
    </row>
    <row r="10" spans="1:2">
      <c r="A10" t="s">
        <v>4078</v>
      </c>
      <c r="B10" s="208" t="s">
        <v>4079</v>
      </c>
    </row>
    <row r="11" spans="1:2">
      <c r="A11" t="s">
        <v>4367</v>
      </c>
      <c r="B11" s="208" t="s">
        <v>4366</v>
      </c>
    </row>
    <row r="12" spans="1:2">
      <c r="A12" t="s">
        <v>4080</v>
      </c>
      <c r="B12" s="208" t="s">
        <v>4081</v>
      </c>
    </row>
    <row r="13" spans="1:2">
      <c r="A13" t="s">
        <v>4082</v>
      </c>
      <c r="B13" s="208" t="s">
        <v>4083</v>
      </c>
    </row>
    <row r="14" spans="1:2">
      <c r="A14" t="s">
        <v>4084</v>
      </c>
      <c r="B14" s="208" t="s">
        <v>4085</v>
      </c>
    </row>
    <row r="15" spans="1:2">
      <c r="A15" t="s">
        <v>4086</v>
      </c>
      <c r="B15" s="208" t="s">
        <v>4087</v>
      </c>
    </row>
    <row r="16" spans="1:2">
      <c r="A16" t="s">
        <v>4088</v>
      </c>
      <c r="B16" s="208" t="s">
        <v>4089</v>
      </c>
    </row>
    <row r="17" spans="1:2">
      <c r="A17" t="s">
        <v>4090</v>
      </c>
      <c r="B17" s="208" t="s">
        <v>4091</v>
      </c>
    </row>
    <row r="18" spans="1:2">
      <c r="A18" t="s">
        <v>4092</v>
      </c>
      <c r="B18" s="208" t="s">
        <v>4383</v>
      </c>
    </row>
    <row r="19" spans="1:2">
      <c r="A19" t="s">
        <v>4093</v>
      </c>
      <c r="B19" s="208" t="s">
        <v>4094</v>
      </c>
    </row>
    <row r="20" spans="1:2">
      <c r="A20" t="s">
        <v>4095</v>
      </c>
      <c r="B20" s="208" t="s">
        <v>4096</v>
      </c>
    </row>
    <row r="21" spans="1:2">
      <c r="A21" t="s">
        <v>4097</v>
      </c>
      <c r="B21" s="208" t="s">
        <v>4098</v>
      </c>
    </row>
    <row r="22" spans="1:2">
      <c r="A22" t="s">
        <v>4099</v>
      </c>
      <c r="B22" s="208" t="s">
        <v>4100</v>
      </c>
    </row>
    <row r="23" spans="1:2">
      <c r="A23" t="s">
        <v>4101</v>
      </c>
      <c r="B23" s="208" t="s">
        <v>4102</v>
      </c>
    </row>
    <row r="24" spans="1:2">
      <c r="A24" t="s">
        <v>4103</v>
      </c>
      <c r="B24" s="208" t="s">
        <v>4365</v>
      </c>
    </row>
    <row r="25" spans="1:2">
      <c r="A25" t="s">
        <v>4104</v>
      </c>
      <c r="B25" s="208" t="s">
        <v>4105</v>
      </c>
    </row>
    <row r="26" spans="1:2">
      <c r="A26" t="s">
        <v>4106</v>
      </c>
      <c r="B26" s="208" t="s">
        <v>4107</v>
      </c>
    </row>
    <row r="27" spans="1:2">
      <c r="A27" t="s">
        <v>4108</v>
      </c>
      <c r="B27" s="208" t="s">
        <v>4109</v>
      </c>
    </row>
    <row r="28" spans="1:2">
      <c r="A28" t="s">
        <v>4110</v>
      </c>
      <c r="B28" s="208" t="s">
        <v>4111</v>
      </c>
    </row>
    <row r="29" spans="1:2">
      <c r="A29" t="s">
        <v>4112</v>
      </c>
      <c r="B29" s="208" t="s">
        <v>4343</v>
      </c>
    </row>
    <row r="30" spans="1:2">
      <c r="A30" t="s">
        <v>4376</v>
      </c>
      <c r="B30" s="208" t="s">
        <v>4377</v>
      </c>
    </row>
    <row r="31" spans="1:2">
      <c r="A31" t="s">
        <v>4113</v>
      </c>
      <c r="B31" s="208" t="s">
        <v>4114</v>
      </c>
    </row>
    <row r="32" spans="1:2">
      <c r="A32" t="s">
        <v>4348</v>
      </c>
      <c r="B32" s="208" t="s">
        <v>4347</v>
      </c>
    </row>
    <row r="33" spans="1:2">
      <c r="A33" t="s">
        <v>4115</v>
      </c>
      <c r="B33" s="208" t="s">
        <v>4116</v>
      </c>
    </row>
    <row r="34" spans="1:2">
      <c r="A34" t="s">
        <v>4117</v>
      </c>
      <c r="B34" s="208" t="s">
        <v>4118</v>
      </c>
    </row>
    <row r="35" spans="1:2">
      <c r="A35" t="s">
        <v>4119</v>
      </c>
      <c r="B35" s="208" t="s">
        <v>4359</v>
      </c>
    </row>
    <row r="36" spans="1:2">
      <c r="A36" t="s">
        <v>4373</v>
      </c>
      <c r="B36" s="208" t="s">
        <v>4374</v>
      </c>
    </row>
    <row r="37" spans="1:2">
      <c r="A37" t="s">
        <v>4120</v>
      </c>
      <c r="B37" s="208" t="s">
        <v>4354</v>
      </c>
    </row>
    <row r="38" spans="1:2">
      <c r="A38" t="s">
        <v>4363</v>
      </c>
      <c r="B38" s="208" t="s">
        <v>4364</v>
      </c>
    </row>
    <row r="39" spans="1:2">
      <c r="A39" t="s">
        <v>4121</v>
      </c>
      <c r="B39" s="208" t="s">
        <v>4122</v>
      </c>
    </row>
    <row r="40" spans="1:2">
      <c r="A40" t="s">
        <v>4123</v>
      </c>
      <c r="B40" s="208" t="s">
        <v>4124</v>
      </c>
    </row>
    <row r="41" spans="1:2">
      <c r="A41" t="s">
        <v>4125</v>
      </c>
      <c r="B41" s="208" t="s">
        <v>4126</v>
      </c>
    </row>
    <row r="42" spans="1:2">
      <c r="A42" t="s">
        <v>4127</v>
      </c>
      <c r="B42" s="208" t="s">
        <v>4128</v>
      </c>
    </row>
    <row r="43" spans="1:2">
      <c r="A43" t="s">
        <v>4129</v>
      </c>
      <c r="B43" s="208" t="s">
        <v>4351</v>
      </c>
    </row>
    <row r="44" spans="1:2">
      <c r="A44" t="s">
        <v>4130</v>
      </c>
      <c r="B44" s="208" t="s">
        <v>4131</v>
      </c>
    </row>
    <row r="45" spans="1:2">
      <c r="A45" t="s">
        <v>4132</v>
      </c>
      <c r="B45" s="208" t="s">
        <v>4133</v>
      </c>
    </row>
    <row r="46" spans="1:2">
      <c r="A46" t="s">
        <v>4134</v>
      </c>
      <c r="B46" s="208" t="s">
        <v>4135</v>
      </c>
    </row>
    <row r="47" spans="1:2">
      <c r="A47" t="s">
        <v>4136</v>
      </c>
      <c r="B47" s="208" t="s">
        <v>4137</v>
      </c>
    </row>
    <row r="48" spans="1:2">
      <c r="A48" t="s">
        <v>4138</v>
      </c>
      <c r="B48" s="208" t="s">
        <v>4352</v>
      </c>
    </row>
    <row r="49" spans="1:2">
      <c r="A49" t="s">
        <v>4139</v>
      </c>
      <c r="B49" s="208" t="s">
        <v>4140</v>
      </c>
    </row>
    <row r="50" spans="1:2">
      <c r="A50" t="s">
        <v>4141</v>
      </c>
      <c r="B50" s="208" t="s">
        <v>4142</v>
      </c>
    </row>
    <row r="51" spans="1:2">
      <c r="A51" t="s">
        <v>4371</v>
      </c>
      <c r="B51" s="208" t="s">
        <v>4370</v>
      </c>
    </row>
    <row r="52" spans="1:2">
      <c r="A52" t="s">
        <v>4143</v>
      </c>
      <c r="B52" s="208" t="s">
        <v>4144</v>
      </c>
    </row>
    <row r="53" spans="1:2">
      <c r="A53" t="s">
        <v>4145</v>
      </c>
      <c r="B53" s="208" t="s">
        <v>4146</v>
      </c>
    </row>
    <row r="54" spans="1:2">
      <c r="A54" t="s">
        <v>4147</v>
      </c>
      <c r="B54" s="208" t="s">
        <v>4148</v>
      </c>
    </row>
    <row r="55" spans="1:2">
      <c r="A55" t="s">
        <v>4149</v>
      </c>
      <c r="B55" s="208" t="s">
        <v>4361</v>
      </c>
    </row>
    <row r="56" spans="1:2">
      <c r="A56" t="s">
        <v>4150</v>
      </c>
      <c r="B56" s="208" t="s">
        <v>4151</v>
      </c>
    </row>
    <row r="57" spans="1:2">
      <c r="A57" t="s">
        <v>4152</v>
      </c>
      <c r="B57" s="208" t="s">
        <v>4368</v>
      </c>
    </row>
    <row r="58" spans="1:2">
      <c r="A58" t="s">
        <v>4153</v>
      </c>
      <c r="B58" s="208" t="s">
        <v>4154</v>
      </c>
    </row>
    <row r="59" spans="1:2">
      <c r="A59" t="s">
        <v>4155</v>
      </c>
      <c r="B59" s="208" t="s">
        <v>4156</v>
      </c>
    </row>
    <row r="60" spans="1:2">
      <c r="A60" t="s">
        <v>4157</v>
      </c>
      <c r="B60" s="208" t="s">
        <v>4158</v>
      </c>
    </row>
    <row r="61" spans="1:2">
      <c r="A61" t="s">
        <v>4159</v>
      </c>
      <c r="B61" s="208" t="s">
        <v>4160</v>
      </c>
    </row>
    <row r="62" spans="1:2">
      <c r="A62" t="s">
        <v>4161</v>
      </c>
      <c r="B62" s="208" t="s">
        <v>4162</v>
      </c>
    </row>
    <row r="63" spans="1:2">
      <c r="A63" t="s">
        <v>4163</v>
      </c>
      <c r="B63" s="208" t="s">
        <v>4164</v>
      </c>
    </row>
    <row r="64" spans="1:2">
      <c r="A64" t="s">
        <v>4165</v>
      </c>
      <c r="B64" s="208" t="s">
        <v>4166</v>
      </c>
    </row>
    <row r="65" spans="1:2">
      <c r="A65" t="s">
        <v>4167</v>
      </c>
      <c r="B65" s="208" t="s">
        <v>4168</v>
      </c>
    </row>
    <row r="66" spans="1:2">
      <c r="A66" t="s">
        <v>4169</v>
      </c>
      <c r="B66" s="208" t="s">
        <v>4170</v>
      </c>
    </row>
    <row r="67" spans="1:2">
      <c r="A67" t="s">
        <v>4171</v>
      </c>
      <c r="B67" s="208" t="s">
        <v>4172</v>
      </c>
    </row>
    <row r="68" spans="1:2">
      <c r="A68" t="s">
        <v>4173</v>
      </c>
      <c r="B68" s="208" t="s">
        <v>4174</v>
      </c>
    </row>
    <row r="69" spans="1:2">
      <c r="A69" t="s">
        <v>4175</v>
      </c>
      <c r="B69" s="208" t="s">
        <v>4176</v>
      </c>
    </row>
    <row r="70" spans="1:2">
      <c r="A70" t="s">
        <v>4177</v>
      </c>
      <c r="B70" s="208" t="s">
        <v>4178</v>
      </c>
    </row>
    <row r="71" spans="1:2">
      <c r="A71" t="s">
        <v>4179</v>
      </c>
      <c r="B71" s="208" t="s">
        <v>4180</v>
      </c>
    </row>
    <row r="72" spans="1:2">
      <c r="A72" t="s">
        <v>4182</v>
      </c>
      <c r="B72" s="208" t="s">
        <v>4181</v>
      </c>
    </row>
    <row r="73" spans="1:2">
      <c r="A73" t="s">
        <v>4183</v>
      </c>
      <c r="B73" s="208" t="s">
        <v>4358</v>
      </c>
    </row>
    <row r="74" spans="1:2">
      <c r="A74" t="s">
        <v>4184</v>
      </c>
      <c r="B74" s="208" t="s">
        <v>4185</v>
      </c>
    </row>
    <row r="75" spans="1:2">
      <c r="A75" t="s">
        <v>4186</v>
      </c>
      <c r="B75" s="208" t="s">
        <v>4187</v>
      </c>
    </row>
    <row r="76" spans="1:2">
      <c r="A76" t="s">
        <v>4188</v>
      </c>
      <c r="B76" s="208" t="s">
        <v>4189</v>
      </c>
    </row>
    <row r="77" spans="1:2">
      <c r="A77" t="s">
        <v>4190</v>
      </c>
      <c r="B77" s="208" t="s">
        <v>4380</v>
      </c>
    </row>
    <row r="78" spans="1:2">
      <c r="A78" t="s">
        <v>4191</v>
      </c>
      <c r="B78" s="208" t="s">
        <v>4192</v>
      </c>
    </row>
    <row r="79" spans="1:2">
      <c r="A79" t="s">
        <v>4193</v>
      </c>
      <c r="B79" s="208" t="s">
        <v>4194</v>
      </c>
    </row>
    <row r="80" spans="1:2">
      <c r="A80" t="s">
        <v>4195</v>
      </c>
      <c r="B80" s="208" t="s">
        <v>4196</v>
      </c>
    </row>
    <row r="81" spans="1:2">
      <c r="A81" t="s">
        <v>4197</v>
      </c>
      <c r="B81" s="208" t="s">
        <v>4198</v>
      </c>
    </row>
    <row r="82" spans="1:2">
      <c r="A82" t="s">
        <v>4199</v>
      </c>
      <c r="B82" s="208" t="s">
        <v>4200</v>
      </c>
    </row>
    <row r="83" spans="1:2">
      <c r="A83" t="s">
        <v>4201</v>
      </c>
      <c r="B83" s="208" t="s">
        <v>4381</v>
      </c>
    </row>
    <row r="84" spans="1:2">
      <c r="A84" t="s">
        <v>4202</v>
      </c>
      <c r="B84" s="208"/>
    </row>
    <row r="85" spans="1:2">
      <c r="A85" t="s">
        <v>4060</v>
      </c>
    </row>
    <row r="86" spans="1:2">
      <c r="A86" t="s">
        <v>4061</v>
      </c>
    </row>
    <row r="87" spans="1:2">
      <c r="A87" t="s">
        <v>4203</v>
      </c>
      <c r="B87" s="208" t="s">
        <v>4204</v>
      </c>
    </row>
    <row r="88" spans="1:2">
      <c r="A88" t="s">
        <v>4205</v>
      </c>
      <c r="B88" s="208" t="s">
        <v>4206</v>
      </c>
    </row>
    <row r="89" spans="1:2">
      <c r="A89" t="s">
        <v>4207</v>
      </c>
      <c r="B89" s="208" t="s">
        <v>4208</v>
      </c>
    </row>
    <row r="90" spans="1:2">
      <c r="A90" t="s">
        <v>4209</v>
      </c>
      <c r="B90" s="208" t="s">
        <v>4210</v>
      </c>
    </row>
    <row r="91" spans="1:2">
      <c r="A91" t="s">
        <v>4211</v>
      </c>
      <c r="B91" s="208" t="s">
        <v>4212</v>
      </c>
    </row>
    <row r="92" spans="1:2">
      <c r="A92" t="s">
        <v>4213</v>
      </c>
      <c r="B92" s="208" t="s">
        <v>4214</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0" r:id="rId62" xr:uid="{7597D84A-F041-4EE6-931D-35782BFF3EE5}"/>
    <hyperlink ref="B71" r:id="rId63" xr:uid="{2356A547-8814-4EDF-BEE7-44F45D63295C}"/>
    <hyperlink ref="B72" r:id="rId64" xr:uid="{EEAE88CD-ECE6-44E1-B3E3-6205D31181C2}"/>
    <hyperlink ref="B73" r:id="rId65" xr:uid="{D0D88E3D-80D3-424B-AA41-6253AAE19E39}"/>
    <hyperlink ref="B74" r:id="rId66" xr:uid="{31868E5B-F4DB-4341-8D70-A37A880795C7}"/>
    <hyperlink ref="B75" r:id="rId67" xr:uid="{FBA4F0CE-CF20-46E1-B2B5-AC9BD0AA8606}"/>
    <hyperlink ref="B76" r:id="rId68" xr:uid="{A9710DB9-D69F-4B58-8E2D-342315296E7F}"/>
    <hyperlink ref="B77" r:id="rId69" xr:uid="{463046D6-2DCC-4BCA-8AD3-AE166B7D84EB}"/>
    <hyperlink ref="B78" r:id="rId70" xr:uid="{7199CB1E-9BF3-4F75-9708-921ADA983A5F}"/>
    <hyperlink ref="B79" r:id="rId71" xr:uid="{71129300-51F7-4A9D-B8FC-F888B2D4A48F}"/>
    <hyperlink ref="B80" r:id="rId72" xr:uid="{D20C01B1-7A29-4CD0-A46E-53BF5FABCFC0}"/>
    <hyperlink ref="B81" r:id="rId73" xr:uid="{41797619-593E-4277-BE1E-C75849B3D001}"/>
    <hyperlink ref="B82" r:id="rId74" xr:uid="{B276DB97-2CD1-4274-AD76-F7F02FAB1838}"/>
    <hyperlink ref="B83" r:id="rId75" xr:uid="{3B2B26AD-70FA-490F-A638-439D3E356EBF}"/>
    <hyperlink ref="B87" r:id="rId76" xr:uid="{EF31EE73-10FA-4937-A4AD-DD6A9F06A2A2}"/>
    <hyperlink ref="B88" r:id="rId77" xr:uid="{2946024F-5B30-4C4F-9D85-209FC37DC5CE}"/>
    <hyperlink ref="B89" r:id="rId78" xr:uid="{6B5BD797-6112-403F-AE25-B6FCF57E5C99}"/>
    <hyperlink ref="B90" r:id="rId79" xr:uid="{12A6CBA3-FCCA-4F13-8034-DC6E7BCC3B8A}"/>
    <hyperlink ref="B91" r:id="rId80" xr:uid="{3430F4C9-1A52-4ED5-9748-1BF015BA4BCE}"/>
    <hyperlink ref="B92" r:id="rId81" xr:uid="{0A3DB56C-192D-4670-9DFF-1A0FCD73DB49}"/>
    <hyperlink ref="B32" r:id="rId82" xr:uid="{99E24A5E-E78E-463D-BBD3-387463C2FEBB}"/>
    <hyperlink ref="B43" r:id="rId83" xr:uid="{CB1D8CBE-DE74-48C9-9C60-4C37EC53225E}"/>
    <hyperlink ref="B51" r:id="rId84" xr:uid="{6A69864A-A87F-4FBF-934D-6896B6A5535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13" t="s">
        <v>16</v>
      </c>
      <c r="B1" t="s">
        <v>19</v>
      </c>
    </row>
    <row r="2" spans="1:2">
      <c r="A2" t="s">
        <v>1</v>
      </c>
      <c r="B2" t="s">
        <v>1</v>
      </c>
    </row>
    <row r="3" spans="1:2">
      <c r="A3" t="s">
        <v>7</v>
      </c>
      <c r="B3" t="s">
        <v>7</v>
      </c>
    </row>
    <row r="4" spans="1:2">
      <c r="B4" t="s">
        <v>20</v>
      </c>
    </row>
  </sheetData>
  <conditionalFormatting sqref="A1">
    <cfRule type="cellIs" dxfId="10"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185</v>
      </c>
      <c r="B2" t="s">
        <v>200</v>
      </c>
      <c r="C2" t="s">
        <v>202</v>
      </c>
    </row>
    <row r="3" spans="1:3">
      <c r="A3" t="s">
        <v>186</v>
      </c>
      <c r="B3" t="s">
        <v>201</v>
      </c>
      <c r="C3" t="str">
        <f>CONCATENATE(Table3[[#This Row],[Column1]],Table3[[#This Row],[selection_criteria]])</f>
        <v>Details for: Evidence-based and scientifically acceptable</v>
      </c>
    </row>
    <row r="4" spans="1:3">
      <c r="A4" t="s">
        <v>187</v>
      </c>
      <c r="B4" t="s">
        <v>201</v>
      </c>
      <c r="C4" t="str">
        <f>CONCATENATE(Table3[[#This Row],[Column1]],Table3[[#This Row],[selection_criteria]])</f>
        <v>Details for: Has a relevant benchmark</v>
      </c>
    </row>
    <row r="5" spans="1:3">
      <c r="A5" t="s">
        <v>188</v>
      </c>
      <c r="B5" t="s">
        <v>201</v>
      </c>
      <c r="C5" t="str">
        <f>CONCATENATE(Table3[[#This Row],[Column1]],Table3[[#This Row],[selection_criteria]])</f>
        <v>Details for: Not greatly influenced by patient case mix</v>
      </c>
    </row>
    <row r="6" spans="1:3">
      <c r="A6" t="s">
        <v>189</v>
      </c>
      <c r="B6" t="s">
        <v>201</v>
      </c>
      <c r="C6" t="str">
        <f>CONCATENATE(Table3[[#This Row],[Column1]],Table3[[#This Row],[selection_criteria]])</f>
        <v>Details for: Consistent with the goals of the program</v>
      </c>
    </row>
    <row r="7" spans="1:3">
      <c r="A7" t="s">
        <v>190</v>
      </c>
      <c r="B7" t="s">
        <v>201</v>
      </c>
      <c r="C7" t="str">
        <f>CONCATENATE(Table3[[#This Row],[Column1]],Table3[[#This Row],[selection_criteria]])</f>
        <v>Details for: Useable and relevant</v>
      </c>
    </row>
    <row r="8" spans="1:3">
      <c r="A8" t="s">
        <v>191</v>
      </c>
      <c r="B8" t="s">
        <v>201</v>
      </c>
      <c r="C8" t="str">
        <f>CONCATENATE(Table3[[#This Row],[Column1]],Table3[[#This Row],[selection_criteria]])</f>
        <v>Details for: Feasible to collect</v>
      </c>
    </row>
    <row r="9" spans="1:3">
      <c r="A9" t="s">
        <v>192</v>
      </c>
      <c r="B9" t="s">
        <v>201</v>
      </c>
      <c r="C9" t="str">
        <f>CONCATENATE(Table3[[#This Row],[Column1]],Table3[[#This Row],[selection_criteria]])</f>
        <v>Details for: Aligned with other measure sets</v>
      </c>
    </row>
    <row r="10" spans="1:3">
      <c r="A10" t="s">
        <v>193</v>
      </c>
      <c r="B10" t="s">
        <v>201</v>
      </c>
      <c r="C10" t="str">
        <f>CONCATENATE(Table3[[#This Row],[Column1]],Table3[[#This Row],[selection_criteria]])</f>
        <v>Details for: Promotes increased value</v>
      </c>
    </row>
    <row r="11" spans="1:3">
      <c r="A11" t="s">
        <v>194</v>
      </c>
      <c r="B11" t="s">
        <v>201</v>
      </c>
      <c r="C11" t="str">
        <f>CONCATENATE(Table3[[#This Row],[Column1]],Table3[[#This Row],[selection_criteria]])</f>
        <v xml:space="preserve">Details for: Present an opportunity for quality improvement </v>
      </c>
    </row>
    <row r="12" spans="1:3">
      <c r="A12" t="s">
        <v>195</v>
      </c>
      <c r="B12" t="s">
        <v>201</v>
      </c>
      <c r="C12" t="str">
        <f>CONCATENATE(Table3[[#This Row],[Column1]],Table3[[#This Row],[selection_criteria]])</f>
        <v>Details for: Transformative potential</v>
      </c>
    </row>
    <row r="13" spans="1:3">
      <c r="A13" t="s">
        <v>196</v>
      </c>
      <c r="B13" t="s">
        <v>201</v>
      </c>
      <c r="C13" t="str">
        <f>CONCATENATE(Table3[[#This Row],[Column1]],Table3[[#This Row],[selection_criteria]])</f>
        <v>Details for: Sufficient denominator size</v>
      </c>
    </row>
    <row r="14" spans="1:3">
      <c r="A14" t="s">
        <v>197</v>
      </c>
      <c r="B14" t="s">
        <v>201</v>
      </c>
      <c r="C14" t="str">
        <f>CONCATENATE(Table3[[#This Row],[Column1]],Table3[[#This Row],[selection_criteria]])</f>
        <v>Details for: Representative of the array of services provided by the program</v>
      </c>
    </row>
    <row r="15" spans="1:3">
      <c r="A15" t="s">
        <v>198</v>
      </c>
      <c r="B15" t="s">
        <v>201</v>
      </c>
      <c r="C15" t="str">
        <f>CONCATENATE(Table3[[#This Row],[Column1]],Table3[[#This Row],[selection_criteria]])</f>
        <v>Details for: Representative of the diversity of patients served by the program</v>
      </c>
    </row>
    <row r="16" spans="1:3">
      <c r="A16" t="s">
        <v>199</v>
      </c>
      <c r="B16" t="s">
        <v>201</v>
      </c>
      <c r="C16" t="str">
        <f>CONCATENATE(Table3[[#This Row],[Column1]],Table3[[#This Row],[selection_criteria]])</f>
        <v>Details for: Not unreasonably burdensome to payers or providers</v>
      </c>
    </row>
    <row r="22" spans="1:12">
      <c r="A22" s="114" t="s">
        <v>654</v>
      </c>
      <c r="B22" s="114" t="s">
        <v>655</v>
      </c>
      <c r="C22" s="114" t="s">
        <v>656</v>
      </c>
      <c r="D22" s="114" t="s">
        <v>657</v>
      </c>
      <c r="E22" s="114" t="s">
        <v>658</v>
      </c>
      <c r="F22" s="114" t="s">
        <v>659</v>
      </c>
      <c r="G22" s="114" t="s">
        <v>660</v>
      </c>
      <c r="H22" s="114" t="s">
        <v>661</v>
      </c>
      <c r="I22" s="114" t="s">
        <v>662</v>
      </c>
      <c r="J22" s="114" t="s">
        <v>663</v>
      </c>
      <c r="K22" s="114"/>
      <c r="L22" s="114"/>
    </row>
    <row r="23" spans="1:12">
      <c r="A23" s="118" t="s">
        <v>211</v>
      </c>
      <c r="B23" s="118" t="s">
        <v>212</v>
      </c>
      <c r="C23" s="118" t="s">
        <v>213</v>
      </c>
      <c r="D23" s="118" t="s">
        <v>214</v>
      </c>
      <c r="E23" s="118" t="s">
        <v>215</v>
      </c>
      <c r="F23" s="118" t="s">
        <v>216</v>
      </c>
      <c r="G23" s="118" t="s">
        <v>217</v>
      </c>
      <c r="H23" s="118" t="s">
        <v>218</v>
      </c>
      <c r="I23" s="118" t="s">
        <v>219</v>
      </c>
      <c r="J23" s="118" t="s">
        <v>220</v>
      </c>
      <c r="K23" s="118"/>
      <c r="L23" s="118"/>
    </row>
    <row r="24" spans="1:12">
      <c r="A24" s="115" t="s">
        <v>186</v>
      </c>
      <c r="B24" s="115" t="s">
        <v>186</v>
      </c>
      <c r="C24" s="115" t="s">
        <v>186</v>
      </c>
      <c r="D24" s="115" t="s">
        <v>186</v>
      </c>
      <c r="E24" s="115" t="s">
        <v>186</v>
      </c>
      <c r="F24" s="115" t="s">
        <v>186</v>
      </c>
      <c r="G24" s="115" t="s">
        <v>186</v>
      </c>
      <c r="H24" s="115" t="s">
        <v>186</v>
      </c>
      <c r="I24" s="115" t="s">
        <v>186</v>
      </c>
      <c r="J24" s="115" t="s">
        <v>186</v>
      </c>
      <c r="K24" s="115"/>
      <c r="L24" s="115"/>
    </row>
    <row r="25" spans="1:12">
      <c r="A25" s="116" t="s">
        <v>187</v>
      </c>
      <c r="B25" s="116" t="s">
        <v>187</v>
      </c>
      <c r="C25" s="116" t="s">
        <v>187</v>
      </c>
      <c r="D25" s="116" t="s">
        <v>187</v>
      </c>
      <c r="E25" s="116" t="s">
        <v>187</v>
      </c>
      <c r="F25" s="116" t="s">
        <v>187</v>
      </c>
      <c r="G25" s="116" t="s">
        <v>187</v>
      </c>
      <c r="H25" s="116" t="s">
        <v>187</v>
      </c>
      <c r="I25" s="116" t="s">
        <v>187</v>
      </c>
      <c r="J25" s="116" t="s">
        <v>187</v>
      </c>
      <c r="K25" s="116"/>
      <c r="L25" s="116"/>
    </row>
    <row r="26" spans="1:12">
      <c r="A26" s="115" t="s">
        <v>188</v>
      </c>
      <c r="B26" s="115" t="s">
        <v>188</v>
      </c>
      <c r="C26" s="115" t="s">
        <v>188</v>
      </c>
      <c r="D26" s="115" t="s">
        <v>188</v>
      </c>
      <c r="E26" s="115" t="s">
        <v>188</v>
      </c>
      <c r="F26" s="115" t="s">
        <v>188</v>
      </c>
      <c r="G26" s="115" t="s">
        <v>188</v>
      </c>
      <c r="H26" s="115" t="s">
        <v>188</v>
      </c>
      <c r="I26" s="115" t="s">
        <v>188</v>
      </c>
      <c r="J26" s="115" t="s">
        <v>188</v>
      </c>
      <c r="K26" s="115"/>
      <c r="L26" s="115"/>
    </row>
    <row r="27" spans="1:12">
      <c r="A27" s="116" t="s">
        <v>189</v>
      </c>
      <c r="B27" s="116" t="s">
        <v>189</v>
      </c>
      <c r="C27" s="116" t="s">
        <v>189</v>
      </c>
      <c r="D27" s="116" t="s">
        <v>189</v>
      </c>
      <c r="E27" s="116" t="s">
        <v>189</v>
      </c>
      <c r="F27" s="116" t="s">
        <v>189</v>
      </c>
      <c r="G27" s="116" t="s">
        <v>189</v>
      </c>
      <c r="H27" s="116" t="s">
        <v>189</v>
      </c>
      <c r="I27" s="116" t="s">
        <v>189</v>
      </c>
      <c r="J27" s="116" t="s">
        <v>189</v>
      </c>
      <c r="K27" s="116"/>
      <c r="L27" s="116"/>
    </row>
    <row r="28" spans="1:12">
      <c r="A28" s="115" t="s">
        <v>190</v>
      </c>
      <c r="B28" s="115" t="s">
        <v>190</v>
      </c>
      <c r="C28" s="115" t="s">
        <v>190</v>
      </c>
      <c r="D28" s="115" t="s">
        <v>190</v>
      </c>
      <c r="E28" s="115" t="s">
        <v>190</v>
      </c>
      <c r="F28" s="115" t="s">
        <v>190</v>
      </c>
      <c r="G28" s="115" t="s">
        <v>190</v>
      </c>
      <c r="H28" s="115" t="s">
        <v>190</v>
      </c>
      <c r="I28" s="115" t="s">
        <v>190</v>
      </c>
      <c r="J28" s="115" t="s">
        <v>190</v>
      </c>
      <c r="K28" s="115"/>
      <c r="L28" s="115"/>
    </row>
    <row r="29" spans="1:12">
      <c r="A29" s="116" t="s">
        <v>191</v>
      </c>
      <c r="B29" s="116" t="s">
        <v>191</v>
      </c>
      <c r="C29" s="116" t="s">
        <v>191</v>
      </c>
      <c r="D29" s="116" t="s">
        <v>191</v>
      </c>
      <c r="E29" s="116" t="s">
        <v>191</v>
      </c>
      <c r="F29" s="116" t="s">
        <v>191</v>
      </c>
      <c r="G29" s="116" t="s">
        <v>191</v>
      </c>
      <c r="H29" s="116" t="s">
        <v>191</v>
      </c>
      <c r="I29" s="116" t="s">
        <v>191</v>
      </c>
      <c r="J29" s="116" t="s">
        <v>191</v>
      </c>
      <c r="K29" s="116"/>
      <c r="L29" s="116"/>
    </row>
    <row r="30" spans="1:12">
      <c r="A30" s="115" t="s">
        <v>192</v>
      </c>
      <c r="B30" s="115" t="s">
        <v>192</v>
      </c>
      <c r="C30" s="115" t="s">
        <v>192</v>
      </c>
      <c r="D30" s="115" t="s">
        <v>192</v>
      </c>
      <c r="E30" s="115" t="s">
        <v>192</v>
      </c>
      <c r="F30" s="115" t="s">
        <v>192</v>
      </c>
      <c r="G30" s="115" t="s">
        <v>192</v>
      </c>
      <c r="H30" s="115" t="s">
        <v>192</v>
      </c>
      <c r="I30" s="115" t="s">
        <v>192</v>
      </c>
      <c r="J30" s="115" t="s">
        <v>192</v>
      </c>
      <c r="K30" s="115"/>
      <c r="L30" s="115"/>
    </row>
    <row r="31" spans="1:12">
      <c r="A31" s="116" t="s">
        <v>193</v>
      </c>
      <c r="B31" s="116" t="s">
        <v>193</v>
      </c>
      <c r="C31" s="116" t="s">
        <v>193</v>
      </c>
      <c r="D31" s="116" t="s">
        <v>193</v>
      </c>
      <c r="E31" s="116" t="s">
        <v>193</v>
      </c>
      <c r="F31" s="116" t="s">
        <v>193</v>
      </c>
      <c r="G31" s="116" t="s">
        <v>193</v>
      </c>
      <c r="H31" s="116" t="s">
        <v>193</v>
      </c>
      <c r="I31" s="116" t="s">
        <v>193</v>
      </c>
      <c r="J31" s="116" t="s">
        <v>193</v>
      </c>
      <c r="K31" s="116"/>
      <c r="L31" s="116"/>
    </row>
    <row r="32" spans="1:12">
      <c r="A32" s="115" t="s">
        <v>194</v>
      </c>
      <c r="B32" s="115" t="s">
        <v>194</v>
      </c>
      <c r="C32" s="115" t="s">
        <v>194</v>
      </c>
      <c r="D32" s="115" t="s">
        <v>194</v>
      </c>
      <c r="E32" s="115" t="s">
        <v>194</v>
      </c>
      <c r="F32" s="115" t="s">
        <v>194</v>
      </c>
      <c r="G32" s="115" t="s">
        <v>194</v>
      </c>
      <c r="H32" s="115" t="s">
        <v>194</v>
      </c>
      <c r="I32" s="115" t="s">
        <v>194</v>
      </c>
      <c r="J32" s="115" t="s">
        <v>194</v>
      </c>
      <c r="K32" s="115"/>
      <c r="L32" s="115"/>
    </row>
    <row r="33" spans="1:12">
      <c r="A33" s="116" t="s">
        <v>195</v>
      </c>
      <c r="B33" s="116" t="s">
        <v>195</v>
      </c>
      <c r="C33" s="116" t="s">
        <v>195</v>
      </c>
      <c r="D33" s="116" t="s">
        <v>195</v>
      </c>
      <c r="E33" s="116" t="s">
        <v>195</v>
      </c>
      <c r="F33" s="116" t="s">
        <v>195</v>
      </c>
      <c r="G33" s="116" t="s">
        <v>195</v>
      </c>
      <c r="H33" s="116" t="s">
        <v>195</v>
      </c>
      <c r="I33" s="116" t="s">
        <v>195</v>
      </c>
      <c r="J33" s="116" t="s">
        <v>195</v>
      </c>
      <c r="K33" s="116"/>
      <c r="L33" s="116"/>
    </row>
    <row r="34" spans="1:12">
      <c r="A34" s="115" t="s">
        <v>196</v>
      </c>
      <c r="B34" s="115" t="s">
        <v>196</v>
      </c>
      <c r="C34" s="115" t="s">
        <v>196</v>
      </c>
      <c r="D34" s="115" t="s">
        <v>196</v>
      </c>
      <c r="E34" s="115" t="s">
        <v>196</v>
      </c>
      <c r="F34" s="115" t="s">
        <v>196</v>
      </c>
      <c r="G34" s="115" t="s">
        <v>196</v>
      </c>
      <c r="H34" s="115" t="s">
        <v>196</v>
      </c>
      <c r="I34" s="115" t="s">
        <v>196</v>
      </c>
      <c r="J34" s="115" t="s">
        <v>196</v>
      </c>
      <c r="K34" s="115"/>
      <c r="L34" s="115"/>
    </row>
    <row r="35" spans="1:12">
      <c r="A35" s="116" t="s">
        <v>197</v>
      </c>
      <c r="B35" s="116" t="s">
        <v>197</v>
      </c>
      <c r="C35" s="116" t="s">
        <v>197</v>
      </c>
      <c r="D35" s="116" t="s">
        <v>197</v>
      </c>
      <c r="E35" s="116" t="s">
        <v>197</v>
      </c>
      <c r="F35" s="116" t="s">
        <v>197</v>
      </c>
      <c r="G35" s="116" t="s">
        <v>197</v>
      </c>
      <c r="H35" s="116" t="s">
        <v>197</v>
      </c>
      <c r="I35" s="116" t="s">
        <v>197</v>
      </c>
      <c r="J35" s="116" t="s">
        <v>197</v>
      </c>
      <c r="K35" s="116"/>
      <c r="L35" s="116"/>
    </row>
    <row r="36" spans="1:12">
      <c r="A36" s="115" t="s">
        <v>198</v>
      </c>
      <c r="B36" s="115" t="s">
        <v>198</v>
      </c>
      <c r="C36" s="115" t="s">
        <v>198</v>
      </c>
      <c r="D36" s="115" t="s">
        <v>198</v>
      </c>
      <c r="E36" s="115" t="s">
        <v>198</v>
      </c>
      <c r="F36" s="115" t="s">
        <v>198</v>
      </c>
      <c r="G36" s="115" t="s">
        <v>198</v>
      </c>
      <c r="H36" s="115" t="s">
        <v>198</v>
      </c>
      <c r="I36" s="115" t="s">
        <v>198</v>
      </c>
      <c r="J36" s="115" t="s">
        <v>198</v>
      </c>
      <c r="K36" s="115"/>
      <c r="L36" s="115"/>
    </row>
    <row r="37" spans="1:12">
      <c r="A37" s="117" t="s">
        <v>199</v>
      </c>
      <c r="B37" s="117" t="s">
        <v>199</v>
      </c>
      <c r="C37" s="117" t="s">
        <v>199</v>
      </c>
      <c r="D37" s="117" t="s">
        <v>199</v>
      </c>
      <c r="E37" s="117" t="s">
        <v>199</v>
      </c>
      <c r="F37" s="117" t="s">
        <v>199</v>
      </c>
      <c r="G37" s="117" t="s">
        <v>199</v>
      </c>
      <c r="H37" s="117" t="s">
        <v>199</v>
      </c>
      <c r="I37" s="117" t="s">
        <v>199</v>
      </c>
      <c r="J37" s="117" t="s">
        <v>199</v>
      </c>
      <c r="K37" s="117"/>
      <c r="L37" s="117"/>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5" ma:contentTypeDescription="Create a new document." ma:contentTypeScope="" ma:versionID="c292bf8605dbbed81216441d1dfae147">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2b10a758dd5026bc2398ee0f95ae7da6"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65F824-13B2-4A11-A1A5-5A003F87C2D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29a8555-db37-4257-91ea-e6d336cdedf2"/>
    <ds:schemaRef ds:uri="http://purl.org/dc/elements/1.1/"/>
    <ds:schemaRef ds:uri="http://schemas.microsoft.com/office/2006/metadata/properties"/>
    <ds:schemaRef ds:uri="0eb9aeac-91b2-4d0c-9f32-32e89759ed7b"/>
    <ds:schemaRef ds:uri="http://www.w3.org/XML/1998/namespace"/>
    <ds:schemaRef ds:uri="http://purl.org/dc/dcmitype/"/>
  </ds:schemaRefs>
</ds:datastoreItem>
</file>

<file path=customXml/itemProps2.xml><?xml version="1.0" encoding="utf-8"?>
<ds:datastoreItem xmlns:ds="http://schemas.openxmlformats.org/officeDocument/2006/customXml" ds:itemID="{E18F0E11-A0D7-452C-9A62-4627C631B5B5}">
  <ds:schemaRefs>
    <ds:schemaRef ds:uri="http://schemas.microsoft.com/sharepoint/v3/contenttype/forms"/>
  </ds:schemaRefs>
</ds:datastoreItem>
</file>

<file path=customXml/itemProps3.xml><?xml version="1.0" encoding="utf-8"?>
<ds:datastoreItem xmlns:ds="http://schemas.openxmlformats.org/officeDocument/2006/customXml" ds:itemID="{CC05EE41-5163-4479-961C-80437A5166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Crosswalk of OHIC Measure Sets</vt:lpstr>
      <vt:lpstr>Summary Sheet</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Deepti Kanneganti</cp:lastModifiedBy>
  <cp:lastPrinted>2014-09-19T05:53:22Z</cp:lastPrinted>
  <dcterms:created xsi:type="dcterms:W3CDTF">2013-10-10T14:15:55Z</dcterms:created>
  <dcterms:modified xsi:type="dcterms:W3CDTF">2021-07-08T19:55:16Z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