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autoCompressPictures="0" defaultThemeVersion="124226"/>
  <mc:AlternateContent xmlns:mc="http://schemas.openxmlformats.org/markup-compatibility/2006">
    <mc:Choice Requires="x15">
      <x15ac:absPath xmlns:x15ac="http://schemas.microsoft.com/office/spreadsheetml/2010/11/ac" url="https://bailit.sharepoint.com/Deepti/Shared Documents/HARI/OHIC Aligned Measure Sets/2021 Annual Review/2021 9-29 Meeting #7 - ACO and Wrap-Up/"/>
    </mc:Choice>
  </mc:AlternateContent>
  <xr:revisionPtr revIDLastSave="0" documentId="8_{ED9884BF-CF49-445B-929E-98F0A588AF23}" xr6:coauthVersionLast="47" xr6:coauthVersionMax="47" xr10:uidLastSave="{00000000-0000-0000-0000-000000000000}"/>
  <bookViews>
    <workbookView xWindow="-120" yWindow="-120" windowWidth="29040" windowHeight="15840" firstSheet="2" activeTab="2" xr2:uid="{00000000-000D-0000-FFFF-FFFF00000000}"/>
  </bookViews>
  <sheets>
    <sheet name="Instruction Sheet" sheetId="8" state="hidden" r:id="rId1"/>
    <sheet name="Alignment Tool" sheetId="5" state="hidden" r:id="rId2"/>
    <sheet name="Crosswalk of OHIC Measure Sets" sheetId="1" r:id="rId3"/>
    <sheet name="Summary Sheet" sheetId="6" r:id="rId4"/>
    <sheet name="Measure Crosswalk" sheetId="14" r:id="rId5"/>
    <sheet name="Links to Source Documents" sheetId="11" r:id="rId6"/>
    <sheet name="Equity Assessment Sources" sheetId="15" r:id="rId7"/>
    <sheet name="Sheet1" sheetId="7" state="hidden" r:id="rId8"/>
    <sheet name="Sheet2" sheetId="13" state="hidden" r:id="rId9"/>
  </sheets>
  <externalReferences>
    <externalReference r:id="rId10"/>
  </externalReferences>
  <definedNames>
    <definedName name="_xlnm._FilterDatabase" localSheetId="2" hidden="1">'Crosswalk of OHIC Measure Sets'!$U$3:$AA$4</definedName>
    <definedName name="details" localSheetId="4">[1]!Table3[details]</definedName>
    <definedName name="details">Table3[details]</definedName>
    <definedName name="_xlnm.Print_Area" localSheetId="0">'Instruction Sheet'!$A$1:$L$10</definedName>
    <definedName name="_xlnm.Print_Area" localSheetId="5">'Links to Source Documents'!$A$2:$F$15</definedName>
    <definedName name="_xlnm.Print_Area" localSheetId="4">'Measure Crosswalk'!$B$3:$Z$124</definedName>
    <definedName name="_xlnm.Print_Titles" localSheetId="5">'Links to Source Documents'!$2:$2</definedName>
    <definedName name="_xlnm.Print_Titles" localSheetId="4">'Measure Crosswalk'!$3:$3</definedName>
    <definedName name="_xlnm.Print_Titles" localSheetId="3">'Summary Sheet'!$2:$2</definedName>
    <definedName name="selection_criteria" localSheetId="4">[1]!Table3[selection_criteria]</definedName>
    <definedName name="selection_criteria">Table3[selection_criteria]</definedName>
    <definedName name="selection_criteria_a">Sheet2!$A$23:$A$37</definedName>
    <definedName name="selection_criteria_b">Sheet2!$B$23:$B$37</definedName>
    <definedName name="selection_criteria_c">Sheet2!$C$23:$C$37</definedName>
    <definedName name="selection_criteria_d">Sheet2!$D$23:$D$37</definedName>
    <definedName name="selection_criteria_e">Sheet2!$E$23:$E$37</definedName>
    <definedName name="selection_criteria_f">Sheet2!$F$23:$F$37</definedName>
    <definedName name="selection_criteria_g">Sheet2!$G$23:$G$37</definedName>
    <definedName name="selection_criteria_h">Sheet2!$H$23:$H$37</definedName>
    <definedName name="selection_criteria_i">Sheet2!$I$23:$I$37</definedName>
    <definedName name="selection_criteria_j">Sheet2!$J$23:$J$37</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6" i="13" l="1"/>
  <c r="C15" i="13"/>
  <c r="C14" i="13"/>
  <c r="C13" i="13"/>
  <c r="C12" i="13"/>
  <c r="C11" i="13"/>
  <c r="C10" i="13"/>
  <c r="C9" i="13"/>
  <c r="C8" i="13"/>
  <c r="C7" i="13"/>
  <c r="C6" i="13"/>
  <c r="C5" i="13"/>
  <c r="C4" i="13"/>
  <c r="C3" i="13"/>
  <c r="O816" i="14"/>
  <c r="O815" i="14"/>
  <c r="O814" i="14"/>
  <c r="O813" i="14"/>
  <c r="O812" i="14"/>
  <c r="O811" i="14"/>
  <c r="O810" i="14"/>
  <c r="O809" i="14"/>
  <c r="O808" i="14"/>
  <c r="O807" i="14"/>
  <c r="O806" i="14"/>
  <c r="O805" i="14"/>
  <c r="O804" i="14"/>
  <c r="O803" i="14"/>
  <c r="O802" i="14"/>
  <c r="O801" i="14"/>
  <c r="O800" i="14"/>
  <c r="O799" i="14"/>
  <c r="O798" i="14"/>
  <c r="O797" i="14"/>
  <c r="O796" i="14"/>
  <c r="O795" i="14"/>
  <c r="O794" i="14"/>
  <c r="O793" i="14"/>
  <c r="O792" i="14"/>
  <c r="O791" i="14"/>
  <c r="O790" i="14"/>
  <c r="O789" i="14"/>
  <c r="O788" i="14"/>
  <c r="O787" i="14"/>
  <c r="O786" i="14"/>
  <c r="O785" i="14"/>
  <c r="O784" i="14"/>
  <c r="O783" i="14"/>
  <c r="O782" i="14"/>
  <c r="O781" i="14"/>
  <c r="O780" i="14"/>
  <c r="O779" i="14"/>
  <c r="O778" i="14"/>
  <c r="O777" i="14"/>
  <c r="O776" i="14"/>
  <c r="O775" i="14"/>
  <c r="O774" i="14"/>
  <c r="O773" i="14"/>
  <c r="O772" i="14"/>
  <c r="O771" i="14"/>
  <c r="O770" i="14"/>
  <c r="O769" i="14"/>
  <c r="O768" i="14"/>
  <c r="O767" i="14"/>
  <c r="O766" i="14"/>
  <c r="O765" i="14"/>
  <c r="O764" i="14"/>
  <c r="O763" i="14"/>
  <c r="O762" i="14"/>
  <c r="O761" i="14"/>
  <c r="O760" i="14"/>
  <c r="O759" i="14"/>
  <c r="O758" i="14"/>
  <c r="O757" i="14"/>
  <c r="O756" i="14"/>
  <c r="O755" i="14"/>
  <c r="O754" i="14"/>
  <c r="O753" i="14"/>
  <c r="O752" i="14"/>
  <c r="O751" i="14"/>
  <c r="O750" i="14"/>
  <c r="O749" i="14"/>
  <c r="O748" i="14"/>
  <c r="O747" i="14"/>
  <c r="O746" i="14"/>
  <c r="O745" i="14"/>
  <c r="O744" i="14"/>
  <c r="O743" i="14"/>
  <c r="O742" i="14"/>
  <c r="O741" i="14"/>
  <c r="O740" i="14"/>
  <c r="O739" i="14"/>
  <c r="O738" i="14"/>
  <c r="O737" i="14"/>
  <c r="O736" i="14"/>
  <c r="O735" i="14"/>
  <c r="O734" i="14"/>
  <c r="O733" i="14"/>
  <c r="O732" i="14"/>
  <c r="O731" i="14"/>
  <c r="O730" i="14"/>
  <c r="O729" i="14"/>
  <c r="O728" i="14"/>
  <c r="O727" i="14"/>
  <c r="O726" i="14"/>
  <c r="O725" i="14"/>
  <c r="O724" i="14"/>
  <c r="O723" i="14"/>
  <c r="O722" i="14"/>
  <c r="O721" i="14"/>
  <c r="O720" i="14"/>
  <c r="O719" i="14"/>
  <c r="O718" i="14"/>
  <c r="O717" i="14"/>
  <c r="O716" i="14"/>
  <c r="O715" i="14"/>
  <c r="O714" i="14"/>
  <c r="O713" i="14"/>
  <c r="O712" i="14"/>
  <c r="O711" i="14"/>
  <c r="O710" i="14"/>
  <c r="O709" i="14"/>
  <c r="O708" i="14"/>
  <c r="O707" i="14"/>
  <c r="O706" i="14"/>
  <c r="O705" i="14"/>
  <c r="O704" i="14"/>
  <c r="O703" i="14"/>
  <c r="O702" i="14"/>
  <c r="O701" i="14"/>
  <c r="O700" i="14"/>
  <c r="O699" i="14"/>
  <c r="O698" i="14"/>
  <c r="O697" i="14"/>
  <c r="O696" i="14"/>
  <c r="O695" i="14"/>
  <c r="O694" i="14"/>
  <c r="O693" i="14"/>
  <c r="O692" i="14"/>
  <c r="O691" i="14"/>
  <c r="O690" i="14"/>
  <c r="O689" i="14"/>
  <c r="O688" i="14"/>
  <c r="O687" i="14"/>
  <c r="O686" i="14"/>
  <c r="O685" i="14"/>
  <c r="O684" i="14"/>
  <c r="O683" i="14"/>
  <c r="O682" i="14"/>
  <c r="O681" i="14"/>
  <c r="O680" i="14"/>
  <c r="O679" i="14"/>
  <c r="O678" i="14"/>
  <c r="O677" i="14"/>
  <c r="O676" i="14"/>
  <c r="O675" i="14"/>
  <c r="O674" i="14"/>
  <c r="O673" i="14"/>
  <c r="O672" i="14"/>
  <c r="O671" i="14"/>
  <c r="O670" i="14"/>
  <c r="O669" i="14"/>
  <c r="O668" i="14"/>
  <c r="O667" i="14"/>
  <c r="O666" i="14"/>
  <c r="O665" i="14"/>
  <c r="O664" i="14"/>
  <c r="O663" i="14"/>
  <c r="O662" i="14"/>
  <c r="O661" i="14"/>
  <c r="O660" i="14"/>
  <c r="O659" i="14"/>
  <c r="O658" i="14"/>
  <c r="O657" i="14"/>
  <c r="O656" i="14"/>
  <c r="O655" i="14"/>
  <c r="O654" i="14"/>
  <c r="O653" i="14"/>
  <c r="O652" i="14"/>
  <c r="O650" i="14"/>
  <c r="O649" i="14"/>
  <c r="O648" i="14"/>
  <c r="O647" i="14"/>
  <c r="O646" i="14"/>
  <c r="O645" i="14"/>
  <c r="O644" i="14"/>
  <c r="O643" i="14"/>
  <c r="O642" i="14"/>
  <c r="O641" i="14"/>
  <c r="O640" i="14"/>
  <c r="O639" i="14"/>
  <c r="O638" i="14"/>
  <c r="O637" i="14"/>
  <c r="O636" i="14"/>
  <c r="O635" i="14"/>
  <c r="O634" i="14"/>
  <c r="O633" i="14"/>
  <c r="O632" i="14"/>
  <c r="O631" i="14"/>
  <c r="O630" i="14"/>
  <c r="O629" i="14"/>
  <c r="O628" i="14"/>
  <c r="O627" i="14"/>
  <c r="O626" i="14"/>
  <c r="O625" i="14"/>
  <c r="O624" i="14"/>
  <c r="O623" i="14"/>
  <c r="O622" i="14"/>
  <c r="O621" i="14"/>
  <c r="O620" i="14"/>
  <c r="O619" i="14"/>
  <c r="O618" i="14"/>
  <c r="O617" i="14"/>
  <c r="O616" i="14"/>
  <c r="O615" i="14"/>
  <c r="O614" i="14"/>
  <c r="O613" i="14"/>
  <c r="O612" i="14"/>
  <c r="O611" i="14"/>
  <c r="O610" i="14"/>
  <c r="O609" i="14"/>
  <c r="O608" i="14"/>
  <c r="O607" i="14"/>
  <c r="O606" i="14"/>
  <c r="O605" i="14"/>
  <c r="O604" i="14"/>
  <c r="O603" i="14"/>
  <c r="O602" i="14"/>
  <c r="O601" i="14"/>
  <c r="O600" i="14"/>
  <c r="O599" i="14"/>
  <c r="O598" i="14"/>
  <c r="O597" i="14"/>
  <c r="O596" i="14"/>
  <c r="O595" i="14"/>
  <c r="O594" i="14"/>
  <c r="O593" i="14"/>
  <c r="O592" i="14"/>
  <c r="O591" i="14"/>
  <c r="O590" i="14"/>
  <c r="O589" i="14"/>
  <c r="O588" i="14"/>
  <c r="O587" i="14"/>
  <c r="O586" i="14"/>
  <c r="O585" i="14"/>
  <c r="O584" i="14"/>
  <c r="O583" i="14"/>
  <c r="O582" i="14"/>
  <c r="O581" i="14"/>
  <c r="O580" i="14"/>
  <c r="O579" i="14"/>
  <c r="O578" i="14"/>
  <c r="O577" i="14"/>
  <c r="O576" i="14"/>
  <c r="O575" i="14"/>
  <c r="O574" i="14"/>
  <c r="O573" i="14"/>
  <c r="O572" i="14"/>
  <c r="O571" i="14"/>
  <c r="O570" i="14"/>
  <c r="O569" i="14"/>
  <c r="O568" i="14"/>
  <c r="O567" i="14"/>
  <c r="O566" i="14"/>
  <c r="O565" i="14"/>
  <c r="O564" i="14"/>
  <c r="O563" i="14"/>
  <c r="O562" i="14"/>
  <c r="O561" i="14"/>
  <c r="O560" i="14"/>
  <c r="O559" i="14"/>
  <c r="O558" i="14"/>
  <c r="O557" i="14"/>
  <c r="O556" i="14"/>
  <c r="O555" i="14"/>
  <c r="O554" i="14"/>
  <c r="O553" i="14"/>
  <c r="O552" i="14"/>
  <c r="O551" i="14"/>
  <c r="O550" i="14"/>
  <c r="O549" i="14"/>
  <c r="O548" i="14"/>
  <c r="O547" i="14"/>
  <c r="O546" i="14"/>
  <c r="O545" i="14"/>
  <c r="O544" i="14"/>
  <c r="O543" i="14"/>
  <c r="O542" i="14"/>
  <c r="O541" i="14"/>
  <c r="O540" i="14"/>
  <c r="O539" i="14"/>
  <c r="O538" i="14"/>
  <c r="O537" i="14"/>
  <c r="O536" i="14"/>
  <c r="O535" i="14"/>
  <c r="O534" i="14"/>
  <c r="O533" i="14"/>
  <c r="O532" i="14"/>
  <c r="O531" i="14"/>
  <c r="O530" i="14"/>
  <c r="O529" i="14"/>
  <c r="O528" i="14"/>
  <c r="O527" i="14"/>
  <c r="O526" i="14"/>
  <c r="O525" i="14"/>
  <c r="O524" i="14"/>
  <c r="O523" i="14"/>
  <c r="O522" i="14"/>
  <c r="O521" i="14"/>
  <c r="O520" i="14"/>
  <c r="O519" i="14"/>
  <c r="O518" i="14"/>
  <c r="O517" i="14"/>
  <c r="O516" i="14"/>
  <c r="O515" i="14"/>
  <c r="O514" i="14"/>
  <c r="O513" i="14"/>
  <c r="O512" i="14"/>
  <c r="O511" i="14"/>
  <c r="O510" i="14"/>
  <c r="O509" i="14"/>
  <c r="O508" i="14"/>
  <c r="O507" i="14"/>
  <c r="O506" i="14"/>
  <c r="O505" i="14"/>
  <c r="O504" i="14"/>
  <c r="O503" i="14"/>
  <c r="O502" i="14"/>
  <c r="O501" i="14"/>
  <c r="O500" i="14"/>
  <c r="O499" i="14"/>
  <c r="O498" i="14"/>
  <c r="O497" i="14"/>
  <c r="O496" i="14"/>
  <c r="O495" i="14"/>
  <c r="O494" i="14"/>
  <c r="O493" i="14"/>
  <c r="O492" i="14"/>
  <c r="O491" i="14"/>
  <c r="O490" i="14"/>
  <c r="O489" i="14"/>
  <c r="O488" i="14"/>
  <c r="O487" i="14"/>
  <c r="O486" i="14"/>
  <c r="O485" i="14"/>
  <c r="O484" i="14"/>
  <c r="O483" i="14"/>
  <c r="O482" i="14"/>
  <c r="O481" i="14"/>
  <c r="O480" i="14"/>
  <c r="O479" i="14"/>
  <c r="O478" i="14"/>
  <c r="O477" i="14"/>
  <c r="O476" i="14"/>
  <c r="O475" i="14"/>
  <c r="O474" i="14"/>
  <c r="O473" i="14"/>
  <c r="O472" i="14"/>
  <c r="O471" i="14"/>
  <c r="O470" i="14"/>
  <c r="O469" i="14"/>
  <c r="O468" i="14"/>
  <c r="O467" i="14"/>
  <c r="O466" i="14"/>
  <c r="O465" i="14"/>
  <c r="O464" i="14"/>
  <c r="O463" i="14"/>
  <c r="O462" i="14"/>
  <c r="O461" i="14"/>
  <c r="O460" i="14"/>
  <c r="O459" i="14"/>
  <c r="O458" i="14"/>
  <c r="O457" i="14"/>
  <c r="O456" i="14"/>
  <c r="O455" i="14"/>
  <c r="O454" i="14"/>
  <c r="O453" i="14"/>
  <c r="O452" i="14"/>
  <c r="O451" i="14"/>
  <c r="O450" i="14"/>
  <c r="O449" i="14"/>
  <c r="O448" i="14"/>
  <c r="O447" i="14"/>
  <c r="O446" i="14"/>
  <c r="O445" i="14"/>
  <c r="O444" i="14"/>
  <c r="O443" i="14"/>
  <c r="O442" i="14"/>
  <c r="O441" i="14"/>
  <c r="O440" i="14"/>
  <c r="O439" i="14"/>
  <c r="O438" i="14"/>
  <c r="O437" i="14"/>
  <c r="O436" i="14"/>
  <c r="O435" i="14"/>
  <c r="O434" i="14"/>
  <c r="O433" i="14"/>
  <c r="O432" i="14"/>
  <c r="O431" i="14"/>
  <c r="O430" i="14"/>
  <c r="O429" i="14"/>
  <c r="O428" i="14"/>
  <c r="O427" i="14"/>
  <c r="O426" i="14"/>
  <c r="O425" i="14"/>
  <c r="O424" i="14"/>
  <c r="O423" i="14"/>
  <c r="O422" i="14"/>
  <c r="O421" i="14"/>
  <c r="O420" i="14"/>
  <c r="O419" i="14"/>
  <c r="O418" i="14"/>
  <c r="O417" i="14"/>
  <c r="O416" i="14"/>
  <c r="O415" i="14"/>
  <c r="O414" i="14"/>
  <c r="O413" i="14"/>
  <c r="O412" i="14"/>
  <c r="O411" i="14"/>
  <c r="O410" i="14"/>
  <c r="O409" i="14"/>
  <c r="O408" i="14"/>
  <c r="O407" i="14"/>
  <c r="O406" i="14"/>
  <c r="O405" i="14"/>
  <c r="O404" i="14"/>
  <c r="O403" i="14"/>
  <c r="O402" i="14"/>
  <c r="O401" i="14"/>
  <c r="O400" i="14"/>
  <c r="O399" i="14"/>
  <c r="O398" i="14"/>
  <c r="O397" i="14"/>
  <c r="O396" i="14"/>
  <c r="O395" i="14"/>
  <c r="O394" i="14"/>
  <c r="O393" i="14"/>
  <c r="O392" i="14"/>
  <c r="O391" i="14"/>
  <c r="O390" i="14"/>
  <c r="O389" i="14"/>
  <c r="O388" i="14"/>
  <c r="O387" i="14"/>
  <c r="O386" i="14"/>
  <c r="O385" i="14"/>
  <c r="O384" i="14"/>
  <c r="O383" i="14"/>
  <c r="O382" i="14"/>
  <c r="O381" i="14"/>
  <c r="O380" i="14"/>
  <c r="O379" i="14"/>
  <c r="O378" i="14"/>
  <c r="O377" i="14"/>
  <c r="O376" i="14"/>
  <c r="O375" i="14"/>
  <c r="O374" i="14"/>
  <c r="O373" i="14"/>
  <c r="O372" i="14"/>
  <c r="O371" i="14"/>
  <c r="O370" i="14"/>
  <c r="O369" i="14"/>
  <c r="O368" i="14"/>
  <c r="O367" i="14"/>
  <c r="O366" i="14"/>
  <c r="O365" i="14"/>
  <c r="O364" i="14"/>
  <c r="O363" i="14"/>
  <c r="O362" i="14"/>
  <c r="O361" i="14"/>
  <c r="O360" i="14"/>
  <c r="O359" i="14"/>
  <c r="O358" i="14"/>
  <c r="O357" i="14"/>
  <c r="O356" i="14"/>
  <c r="O355" i="14"/>
  <c r="O354" i="14"/>
  <c r="O353" i="14"/>
  <c r="O352" i="14"/>
  <c r="O351" i="14"/>
  <c r="O350" i="14"/>
  <c r="O349" i="14"/>
  <c r="O348" i="14"/>
  <c r="O347" i="14"/>
  <c r="O346" i="14"/>
  <c r="O345" i="14"/>
  <c r="O344" i="14"/>
  <c r="O343" i="14"/>
  <c r="O342" i="14"/>
  <c r="O341" i="14"/>
  <c r="O340" i="14"/>
  <c r="O339" i="14"/>
  <c r="O338" i="14"/>
  <c r="O337" i="14"/>
  <c r="O336" i="14"/>
  <c r="O335" i="14"/>
  <c r="O334" i="14"/>
  <c r="O333" i="14"/>
  <c r="O332" i="14"/>
  <c r="O331" i="14"/>
  <c r="O330" i="14"/>
  <c r="O329" i="14"/>
  <c r="O328" i="14"/>
  <c r="O327" i="14"/>
  <c r="O326" i="14"/>
  <c r="O325" i="14"/>
  <c r="O324" i="14"/>
  <c r="O323" i="14"/>
  <c r="O322" i="14"/>
  <c r="O321" i="14"/>
  <c r="O320" i="14"/>
  <c r="O319" i="14"/>
  <c r="O318" i="14"/>
  <c r="O317" i="14"/>
  <c r="O316" i="14"/>
  <c r="O315" i="14"/>
  <c r="O314" i="14"/>
  <c r="O313" i="14"/>
  <c r="O312" i="14"/>
  <c r="O311" i="14"/>
  <c r="O310" i="14"/>
  <c r="O309" i="14"/>
  <c r="O308" i="14"/>
  <c r="O307" i="14"/>
  <c r="O306" i="14"/>
  <c r="O305" i="14"/>
  <c r="O304" i="14"/>
  <c r="O303" i="14"/>
  <c r="O302" i="14"/>
  <c r="O301" i="14"/>
  <c r="O300" i="14"/>
  <c r="O299" i="14"/>
  <c r="O298" i="14"/>
  <c r="O297" i="14"/>
  <c r="O296" i="14"/>
  <c r="O295" i="14"/>
  <c r="O294" i="14"/>
  <c r="O293" i="14"/>
  <c r="O292" i="14"/>
  <c r="O291" i="14"/>
  <c r="O290" i="14"/>
  <c r="O289" i="14"/>
  <c r="O288" i="14"/>
  <c r="O287" i="14"/>
  <c r="O286" i="14"/>
  <c r="O285" i="14"/>
  <c r="O284" i="14"/>
  <c r="O283" i="14"/>
  <c r="O282" i="14"/>
  <c r="O281" i="14"/>
  <c r="O280" i="14"/>
  <c r="O279" i="14"/>
  <c r="O278" i="14"/>
  <c r="O277" i="14"/>
  <c r="O276" i="14"/>
  <c r="O275" i="14"/>
  <c r="O274" i="14"/>
  <c r="O273" i="14"/>
  <c r="O272" i="14"/>
  <c r="O271" i="14"/>
  <c r="O270" i="14"/>
  <c r="O269" i="14"/>
  <c r="O268" i="14"/>
  <c r="O267" i="14"/>
  <c r="O266" i="14"/>
  <c r="O265" i="14"/>
  <c r="O264" i="14"/>
  <c r="O263" i="14"/>
  <c r="O262" i="14"/>
  <c r="O261" i="14"/>
  <c r="O260" i="14"/>
  <c r="O259" i="14"/>
  <c r="O258" i="14"/>
  <c r="O257" i="14"/>
  <c r="O256" i="14"/>
  <c r="O255" i="14"/>
  <c r="O254" i="14"/>
  <c r="O253" i="14"/>
  <c r="O252" i="14"/>
  <c r="O251" i="14"/>
  <c r="O250" i="14"/>
  <c r="O249" i="14"/>
  <c r="O248" i="14"/>
  <c r="O247" i="14"/>
  <c r="O246" i="14"/>
  <c r="O245" i="14"/>
  <c r="O244" i="14"/>
  <c r="O243" i="14"/>
  <c r="O242" i="14"/>
  <c r="O241" i="14"/>
  <c r="O240" i="14"/>
  <c r="O239" i="14"/>
  <c r="O238" i="14"/>
  <c r="O237" i="14"/>
  <c r="O236" i="14"/>
  <c r="O235" i="14"/>
  <c r="O234" i="14"/>
  <c r="O233" i="14"/>
  <c r="O232" i="14"/>
  <c r="O231" i="14"/>
  <c r="O230" i="14"/>
  <c r="O229" i="14"/>
  <c r="O228" i="14"/>
  <c r="O227" i="14"/>
  <c r="O226" i="14"/>
  <c r="O225" i="14"/>
  <c r="O224" i="14"/>
  <c r="O223" i="14"/>
  <c r="O222" i="14"/>
  <c r="O221" i="14"/>
  <c r="O220" i="14"/>
  <c r="O219" i="14"/>
  <c r="O218" i="14"/>
  <c r="O217" i="14"/>
  <c r="O216" i="14"/>
  <c r="O215" i="14"/>
  <c r="O214" i="14"/>
  <c r="O213" i="14"/>
  <c r="O212" i="14"/>
  <c r="O211" i="14"/>
  <c r="O210" i="14"/>
  <c r="O209" i="14"/>
  <c r="O208" i="14"/>
  <c r="O207" i="14"/>
  <c r="O206" i="14"/>
  <c r="O205" i="14"/>
  <c r="O204" i="14"/>
  <c r="O203" i="14"/>
  <c r="O202" i="14"/>
  <c r="O201" i="14"/>
  <c r="O200" i="14"/>
  <c r="O199" i="14"/>
  <c r="O198" i="14"/>
  <c r="O197" i="14"/>
  <c r="O196" i="14"/>
  <c r="O195" i="14"/>
  <c r="O194" i="14"/>
  <c r="O193" i="14"/>
  <c r="O192" i="14"/>
  <c r="O191" i="14"/>
  <c r="O190" i="14"/>
  <c r="O189" i="14"/>
  <c r="O188" i="14"/>
  <c r="O187" i="14"/>
  <c r="O186" i="14"/>
  <c r="O185" i="14"/>
  <c r="O184" i="14"/>
  <c r="O183" i="14"/>
  <c r="O182" i="14"/>
  <c r="O181" i="14"/>
  <c r="O180" i="14"/>
  <c r="O179" i="14"/>
  <c r="O178" i="14"/>
  <c r="O177" i="14"/>
  <c r="O176" i="14"/>
  <c r="O175" i="14"/>
  <c r="O174" i="14"/>
  <c r="O173" i="14"/>
  <c r="O172" i="14"/>
  <c r="O171" i="14"/>
  <c r="O170" i="14"/>
  <c r="O169" i="14"/>
  <c r="O168" i="14"/>
  <c r="O167" i="14"/>
  <c r="O166" i="14"/>
  <c r="O165" i="14"/>
  <c r="O164" i="14"/>
  <c r="O163" i="14"/>
  <c r="O162" i="14"/>
  <c r="O161" i="14"/>
  <c r="O160" i="14"/>
  <c r="O159" i="14"/>
  <c r="O158" i="14"/>
  <c r="O157" i="14"/>
  <c r="O156" i="14"/>
  <c r="O155" i="14"/>
  <c r="O154" i="14"/>
  <c r="O153" i="14"/>
  <c r="O152" i="14"/>
  <c r="O151" i="14"/>
  <c r="O150" i="14"/>
  <c r="O149" i="14"/>
  <c r="O148" i="14"/>
  <c r="O147" i="14"/>
  <c r="O146" i="14"/>
  <c r="O145" i="14"/>
  <c r="O144" i="14"/>
  <c r="O143" i="14"/>
  <c r="O142" i="14"/>
  <c r="O141" i="14"/>
  <c r="O140" i="14"/>
  <c r="O139" i="14"/>
  <c r="O138" i="14"/>
  <c r="O137" i="14"/>
  <c r="O136" i="14"/>
  <c r="O135" i="14"/>
  <c r="O134" i="14"/>
  <c r="O133" i="14"/>
  <c r="O132" i="14"/>
  <c r="O131" i="14"/>
  <c r="O130" i="14"/>
  <c r="O129" i="14"/>
  <c r="O128" i="14"/>
  <c r="O127" i="14"/>
  <c r="O126" i="14"/>
  <c r="O125" i="14"/>
  <c r="O124" i="14"/>
  <c r="O123" i="14"/>
  <c r="O122" i="14"/>
  <c r="O121" i="14"/>
  <c r="O120" i="14"/>
  <c r="O119" i="14"/>
  <c r="O118" i="14"/>
  <c r="O117" i="14"/>
  <c r="O116" i="14"/>
  <c r="O115" i="14"/>
  <c r="O114" i="14"/>
  <c r="O113" i="14"/>
  <c r="O112" i="14"/>
  <c r="O111" i="14"/>
  <c r="O110" i="14"/>
  <c r="O109" i="14"/>
  <c r="O108" i="14"/>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A76" i="6"/>
  <c r="E76" i="6" s="1"/>
  <c r="A75" i="6"/>
  <c r="F75" i="6" s="1"/>
  <c r="A74" i="6"/>
  <c r="I74" i="6" s="1"/>
  <c r="A73" i="6"/>
  <c r="I73" i="6" s="1"/>
  <c r="A72" i="6"/>
  <c r="D72" i="6" s="1"/>
  <c r="A71" i="6"/>
  <c r="G71" i="6" s="1"/>
  <c r="A70" i="6"/>
  <c r="I70" i="6" s="1"/>
  <c r="A69" i="6"/>
  <c r="E69" i="6" s="1"/>
  <c r="A68" i="6"/>
  <c r="H68" i="6" s="1"/>
  <c r="A67" i="6"/>
  <c r="I67" i="6" s="1"/>
  <c r="A66" i="6"/>
  <c r="F66" i="6" s="1"/>
  <c r="A65" i="6"/>
  <c r="I65" i="6" s="1"/>
  <c r="A64" i="6"/>
  <c r="D64" i="6" s="1"/>
  <c r="A63" i="6"/>
  <c r="G63" i="6" s="1"/>
  <c r="A62" i="6"/>
  <c r="E62" i="6" s="1"/>
  <c r="A61" i="6"/>
  <c r="E61" i="6" s="1"/>
  <c r="A60" i="6"/>
  <c r="H60" i="6" s="1"/>
  <c r="A59" i="6"/>
  <c r="H59" i="6" s="1"/>
  <c r="A58" i="6"/>
  <c r="F58" i="6" s="1"/>
  <c r="A57" i="6"/>
  <c r="I57" i="6" s="1"/>
  <c r="A56" i="6"/>
  <c r="D56" i="6" s="1"/>
  <c r="A55" i="6"/>
  <c r="G55" i="6" s="1"/>
  <c r="A54" i="6"/>
  <c r="I54" i="6" s="1"/>
  <c r="A53" i="6"/>
  <c r="E53" i="6" s="1"/>
  <c r="A52" i="6"/>
  <c r="H52" i="6" s="1"/>
  <c r="A51" i="6"/>
  <c r="H51" i="6" s="1"/>
  <c r="A50" i="6"/>
  <c r="F50" i="6" s="1"/>
  <c r="A49" i="6"/>
  <c r="I49" i="6" s="1"/>
  <c r="A48" i="6"/>
  <c r="D48" i="6" s="1"/>
  <c r="A47" i="6"/>
  <c r="G47" i="6" s="1"/>
  <c r="A46" i="6"/>
  <c r="I46" i="6" s="1"/>
  <c r="A45" i="6"/>
  <c r="E45" i="6" s="1"/>
  <c r="A44" i="6"/>
  <c r="H44" i="6" s="1"/>
  <c r="A43" i="6"/>
  <c r="I43" i="6" s="1"/>
  <c r="A42" i="6"/>
  <c r="F42" i="6" s="1"/>
  <c r="A41" i="6"/>
  <c r="I41" i="6" s="1"/>
  <c r="A40" i="6"/>
  <c r="D40" i="6" s="1"/>
  <c r="A39" i="6"/>
  <c r="G39" i="6" s="1"/>
  <c r="A38" i="6"/>
  <c r="A37" i="6"/>
  <c r="E37" i="6" s="1"/>
  <c r="A36" i="6"/>
  <c r="H36" i="6" s="1"/>
  <c r="A35" i="6"/>
  <c r="H35" i="6" s="1"/>
  <c r="A34" i="6"/>
  <c r="F34" i="6" s="1"/>
  <c r="A33" i="6"/>
  <c r="I33" i="6" s="1"/>
  <c r="A32" i="6"/>
  <c r="D32" i="6" s="1"/>
  <c r="A31" i="6"/>
  <c r="G31" i="6" s="1"/>
  <c r="A30" i="6"/>
  <c r="I30" i="6" s="1"/>
  <c r="A29" i="6"/>
  <c r="E29" i="6" s="1"/>
  <c r="A28" i="6"/>
  <c r="H28" i="6" s="1"/>
  <c r="A27" i="6"/>
  <c r="H27" i="6" s="1"/>
  <c r="A26" i="6"/>
  <c r="F26" i="6" s="1"/>
  <c r="A25" i="6"/>
  <c r="I25" i="6" s="1"/>
  <c r="A24" i="6"/>
  <c r="D24" i="6" s="1"/>
  <c r="A23" i="6"/>
  <c r="G23" i="6" s="1"/>
  <c r="A22" i="6"/>
  <c r="I22" i="6" s="1"/>
  <c r="A21" i="6"/>
  <c r="E21" i="6" s="1"/>
  <c r="A20" i="6"/>
  <c r="H20" i="6" s="1"/>
  <c r="A19" i="6"/>
  <c r="H19" i="6" s="1"/>
  <c r="A18" i="6"/>
  <c r="F18" i="6" s="1"/>
  <c r="A17" i="6"/>
  <c r="I17" i="6" s="1"/>
  <c r="A16" i="6"/>
  <c r="D16" i="6" s="1"/>
  <c r="A15" i="6"/>
  <c r="G15" i="6" s="1"/>
  <c r="A14" i="6"/>
  <c r="I14" i="6" s="1"/>
  <c r="A13" i="6"/>
  <c r="E13" i="6" s="1"/>
  <c r="A12" i="6"/>
  <c r="H12" i="6" s="1"/>
  <c r="A11" i="6"/>
  <c r="I11" i="6" s="1"/>
  <c r="A10" i="6"/>
  <c r="F10" i="6" s="1"/>
  <c r="A9" i="6"/>
  <c r="I9" i="6" s="1"/>
  <c r="A8" i="6"/>
  <c r="F8" i="6" s="1"/>
  <c r="A7" i="6"/>
  <c r="I7" i="6" s="1"/>
  <c r="A6" i="6"/>
  <c r="D6" i="6" s="1"/>
  <c r="A5" i="6"/>
  <c r="L5" i="6" s="1"/>
  <c r="A4" i="6"/>
  <c r="K4" i="6" s="1"/>
  <c r="A3" i="6"/>
  <c r="I3" i="6" s="1"/>
  <c r="E63" i="5"/>
  <c r="D63" i="5"/>
  <c r="C63" i="5"/>
  <c r="M63" i="5" s="1"/>
  <c r="B63" i="5"/>
  <c r="A63" i="5"/>
  <c r="E62" i="5"/>
  <c r="D62" i="5"/>
  <c r="C62" i="5"/>
  <c r="M62" i="5" s="1"/>
  <c r="B62" i="5"/>
  <c r="A62" i="5"/>
  <c r="E61" i="5"/>
  <c r="D61" i="5"/>
  <c r="C61" i="5"/>
  <c r="M61" i="5" s="1"/>
  <c r="B61" i="5"/>
  <c r="A61" i="5"/>
  <c r="E60" i="5"/>
  <c r="D60" i="5"/>
  <c r="C60" i="5"/>
  <c r="M60" i="5" s="1"/>
  <c r="B60" i="5"/>
  <c r="A60" i="5"/>
  <c r="E59" i="5"/>
  <c r="D59" i="5"/>
  <c r="C59" i="5"/>
  <c r="M59" i="5" s="1"/>
  <c r="B59" i="5"/>
  <c r="A59" i="5"/>
  <c r="E58" i="5"/>
  <c r="D58" i="5"/>
  <c r="C58" i="5"/>
  <c r="M58" i="5" s="1"/>
  <c r="B58" i="5"/>
  <c r="A58" i="5"/>
  <c r="E57" i="5"/>
  <c r="D57" i="5"/>
  <c r="C57" i="5"/>
  <c r="M57" i="5" s="1"/>
  <c r="B57" i="5"/>
  <c r="A57" i="5"/>
  <c r="E56" i="5"/>
  <c r="D56" i="5"/>
  <c r="C56" i="5"/>
  <c r="M56" i="5" s="1"/>
  <c r="B56" i="5"/>
  <c r="A56" i="5"/>
  <c r="E55" i="5"/>
  <c r="D55" i="5"/>
  <c r="C55" i="5"/>
  <c r="M55" i="5" s="1"/>
  <c r="B55" i="5"/>
  <c r="A55" i="5"/>
  <c r="E54" i="5"/>
  <c r="D54" i="5"/>
  <c r="C54" i="5"/>
  <c r="M54" i="5" s="1"/>
  <c r="B54" i="5"/>
  <c r="A54" i="5"/>
  <c r="E53" i="5"/>
  <c r="D53" i="5"/>
  <c r="C53" i="5"/>
  <c r="M53" i="5" s="1"/>
  <c r="B53" i="5"/>
  <c r="A53" i="5"/>
  <c r="E52" i="5"/>
  <c r="D52" i="5"/>
  <c r="C52" i="5"/>
  <c r="M52" i="5" s="1"/>
  <c r="B52" i="5"/>
  <c r="A52" i="5"/>
  <c r="E51" i="5"/>
  <c r="D51" i="5"/>
  <c r="C51" i="5"/>
  <c r="M51" i="5" s="1"/>
  <c r="B51" i="5"/>
  <c r="A51" i="5"/>
  <c r="E50" i="5"/>
  <c r="D50" i="5"/>
  <c r="C50" i="5"/>
  <c r="M50" i="5" s="1"/>
  <c r="B50" i="5"/>
  <c r="A50" i="5"/>
  <c r="E49" i="5"/>
  <c r="D49" i="5"/>
  <c r="C49" i="5"/>
  <c r="M49" i="5" s="1"/>
  <c r="B49" i="5"/>
  <c r="A49" i="5"/>
  <c r="E48" i="5"/>
  <c r="D48" i="5"/>
  <c r="C48" i="5"/>
  <c r="M48" i="5" s="1"/>
  <c r="B48" i="5"/>
  <c r="A48" i="5"/>
  <c r="E47" i="5"/>
  <c r="D47" i="5"/>
  <c r="C47" i="5"/>
  <c r="M47" i="5" s="1"/>
  <c r="B47" i="5"/>
  <c r="A47" i="5"/>
  <c r="E46" i="5"/>
  <c r="D46" i="5"/>
  <c r="C46" i="5"/>
  <c r="M46" i="5" s="1"/>
  <c r="B46" i="5"/>
  <c r="A46" i="5"/>
  <c r="E45" i="5"/>
  <c r="D45" i="5"/>
  <c r="C45" i="5"/>
  <c r="M45" i="5" s="1"/>
  <c r="B45" i="5"/>
  <c r="A45" i="5"/>
  <c r="E44" i="5"/>
  <c r="D44" i="5"/>
  <c r="C44" i="5"/>
  <c r="M44" i="5" s="1"/>
  <c r="B44" i="5"/>
  <c r="A44" i="5"/>
  <c r="E43" i="5"/>
  <c r="D43" i="5"/>
  <c r="C43" i="5"/>
  <c r="M43" i="5" s="1"/>
  <c r="B43" i="5"/>
  <c r="A43" i="5"/>
  <c r="E42" i="5"/>
  <c r="D42" i="5"/>
  <c r="C42" i="5"/>
  <c r="M42" i="5" s="1"/>
  <c r="B42" i="5"/>
  <c r="A42" i="5"/>
  <c r="E41" i="5"/>
  <c r="D41" i="5"/>
  <c r="C41" i="5"/>
  <c r="M41" i="5" s="1"/>
  <c r="B41" i="5"/>
  <c r="A41" i="5"/>
  <c r="E40" i="5"/>
  <c r="D40" i="5"/>
  <c r="C40" i="5"/>
  <c r="M40" i="5" s="1"/>
  <c r="B40" i="5"/>
  <c r="A40" i="5"/>
  <c r="E39" i="5"/>
  <c r="D39" i="5"/>
  <c r="C39" i="5"/>
  <c r="M39" i="5" s="1"/>
  <c r="B39" i="5"/>
  <c r="A39" i="5"/>
  <c r="E38" i="5"/>
  <c r="D38" i="5"/>
  <c r="C38" i="5"/>
  <c r="M38" i="5" s="1"/>
  <c r="B38" i="5"/>
  <c r="A38" i="5"/>
  <c r="E37" i="5"/>
  <c r="D37" i="5"/>
  <c r="C37" i="5"/>
  <c r="M37" i="5" s="1"/>
  <c r="B37" i="5"/>
  <c r="A37" i="5"/>
  <c r="E36" i="5"/>
  <c r="D36" i="5"/>
  <c r="C36" i="5"/>
  <c r="M36" i="5" s="1"/>
  <c r="B36" i="5"/>
  <c r="A36" i="5"/>
  <c r="E35" i="5"/>
  <c r="D35" i="5"/>
  <c r="C35" i="5"/>
  <c r="M35" i="5" s="1"/>
  <c r="B35" i="5"/>
  <c r="A35" i="5"/>
  <c r="E34" i="5"/>
  <c r="D34" i="5"/>
  <c r="C34" i="5"/>
  <c r="M34" i="5" s="1"/>
  <c r="B34" i="5"/>
  <c r="A34" i="5"/>
  <c r="E33" i="5"/>
  <c r="D33" i="5"/>
  <c r="C33" i="5"/>
  <c r="M33" i="5" s="1"/>
  <c r="B33" i="5"/>
  <c r="A33" i="5"/>
  <c r="E32" i="5"/>
  <c r="D32" i="5"/>
  <c r="C32" i="5"/>
  <c r="M32" i="5" s="1"/>
  <c r="B32" i="5"/>
  <c r="A32" i="5"/>
  <c r="E31" i="5"/>
  <c r="D31" i="5"/>
  <c r="C31" i="5"/>
  <c r="M31" i="5" s="1"/>
  <c r="B31" i="5"/>
  <c r="A31" i="5"/>
  <c r="E30" i="5"/>
  <c r="D30" i="5"/>
  <c r="C30" i="5"/>
  <c r="M30" i="5" s="1"/>
  <c r="B30" i="5"/>
  <c r="A30" i="5"/>
  <c r="E29" i="5"/>
  <c r="D29" i="5"/>
  <c r="C29" i="5"/>
  <c r="M29" i="5" s="1"/>
  <c r="B29" i="5"/>
  <c r="A29" i="5"/>
  <c r="E28" i="5"/>
  <c r="D28" i="5"/>
  <c r="C28" i="5"/>
  <c r="M28" i="5" s="1"/>
  <c r="B28" i="5"/>
  <c r="A28" i="5"/>
  <c r="E27" i="5"/>
  <c r="D27" i="5"/>
  <c r="C27" i="5"/>
  <c r="M27" i="5" s="1"/>
  <c r="B27" i="5"/>
  <c r="A27" i="5"/>
  <c r="E26" i="5"/>
  <c r="D26" i="5"/>
  <c r="C26" i="5"/>
  <c r="M26" i="5" s="1"/>
  <c r="B26" i="5"/>
  <c r="A26" i="5"/>
  <c r="E25" i="5"/>
  <c r="D25" i="5"/>
  <c r="C25" i="5"/>
  <c r="M25" i="5" s="1"/>
  <c r="B25" i="5"/>
  <c r="A25" i="5"/>
  <c r="E24" i="5"/>
  <c r="D24" i="5"/>
  <c r="C24" i="5"/>
  <c r="M24" i="5" s="1"/>
  <c r="B24" i="5"/>
  <c r="A24" i="5"/>
  <c r="E23" i="5"/>
  <c r="D23" i="5"/>
  <c r="C23" i="5"/>
  <c r="M23" i="5" s="1"/>
  <c r="B23" i="5"/>
  <c r="A23" i="5"/>
  <c r="E22" i="5"/>
  <c r="D22" i="5"/>
  <c r="C22" i="5"/>
  <c r="M22" i="5" s="1"/>
  <c r="B22" i="5"/>
  <c r="A22" i="5"/>
  <c r="E21" i="5"/>
  <c r="D21" i="5"/>
  <c r="C21" i="5"/>
  <c r="M21" i="5" s="1"/>
  <c r="B21" i="5"/>
  <c r="A21" i="5"/>
  <c r="E20" i="5"/>
  <c r="D20" i="5"/>
  <c r="C20" i="5"/>
  <c r="M20" i="5" s="1"/>
  <c r="B20" i="5"/>
  <c r="A20" i="5"/>
  <c r="E19" i="5"/>
  <c r="D19" i="5"/>
  <c r="C19" i="5"/>
  <c r="M19" i="5" s="1"/>
  <c r="B19" i="5"/>
  <c r="A19" i="5"/>
  <c r="E18" i="5"/>
  <c r="D18" i="5"/>
  <c r="C18" i="5"/>
  <c r="M18" i="5" s="1"/>
  <c r="B18" i="5"/>
  <c r="A18" i="5"/>
  <c r="E17" i="5"/>
  <c r="D17" i="5"/>
  <c r="C17" i="5"/>
  <c r="M17" i="5" s="1"/>
  <c r="B17" i="5"/>
  <c r="A17" i="5"/>
  <c r="E16" i="5"/>
  <c r="D16" i="5"/>
  <c r="C16" i="5"/>
  <c r="M16" i="5" s="1"/>
  <c r="B16" i="5"/>
  <c r="A16" i="5"/>
  <c r="E15" i="5"/>
  <c r="D15" i="5"/>
  <c r="C15" i="5"/>
  <c r="M15" i="5" s="1"/>
  <c r="B15" i="5"/>
  <c r="A15" i="5"/>
  <c r="E14" i="5"/>
  <c r="D14" i="5"/>
  <c r="C14" i="5"/>
  <c r="M14" i="5" s="1"/>
  <c r="B14" i="5"/>
  <c r="A14" i="5"/>
  <c r="E13" i="5"/>
  <c r="D13" i="5"/>
  <c r="C13" i="5"/>
  <c r="M13" i="5" s="1"/>
  <c r="B13" i="5"/>
  <c r="A13" i="5"/>
  <c r="E12" i="5"/>
  <c r="D12" i="5"/>
  <c r="C12" i="5"/>
  <c r="M12" i="5" s="1"/>
  <c r="B12" i="5"/>
  <c r="A12" i="5"/>
  <c r="E11" i="5"/>
  <c r="D11" i="5"/>
  <c r="C11" i="5"/>
  <c r="M11" i="5" s="1"/>
  <c r="B11" i="5"/>
  <c r="A11" i="5"/>
  <c r="E10" i="5"/>
  <c r="D10" i="5"/>
  <c r="C10" i="5"/>
  <c r="M10" i="5" s="1"/>
  <c r="B10" i="5"/>
  <c r="A10" i="5"/>
  <c r="E9" i="5"/>
  <c r="D9" i="5"/>
  <c r="C9" i="5"/>
  <c r="M9" i="5" s="1"/>
  <c r="B9" i="5"/>
  <c r="A9" i="5"/>
  <c r="E8" i="5"/>
  <c r="D8" i="5"/>
  <c r="C8" i="5"/>
  <c r="M8" i="5" s="1"/>
  <c r="B8" i="5"/>
  <c r="A8" i="5"/>
  <c r="E7" i="5"/>
  <c r="D7" i="5"/>
  <c r="C7" i="5"/>
  <c r="M7" i="5" s="1"/>
  <c r="B7" i="5"/>
  <c r="A7" i="5"/>
  <c r="E6" i="5"/>
  <c r="D6" i="5"/>
  <c r="C6" i="5"/>
  <c r="M6" i="5" s="1"/>
  <c r="B6" i="5"/>
  <c r="A6" i="5"/>
  <c r="E5" i="5"/>
  <c r="D5" i="5"/>
  <c r="C5" i="5"/>
  <c r="M5" i="5" s="1"/>
  <c r="B5" i="5"/>
  <c r="A5" i="5"/>
  <c r="E4" i="5"/>
  <c r="D4" i="5"/>
  <c r="C4" i="5"/>
  <c r="M4" i="5" s="1"/>
  <c r="B4" i="5"/>
  <c r="A4" i="5"/>
  <c r="E3" i="5"/>
  <c r="D3" i="5"/>
  <c r="C3" i="5"/>
  <c r="M3" i="5" s="1"/>
  <c r="B3" i="5"/>
  <c r="A3" i="5"/>
  <c r="G3" i="6" l="1"/>
  <c r="E27" i="6"/>
  <c r="H3" i="6"/>
  <c r="H73" i="6"/>
  <c r="B31" i="6"/>
  <c r="D31" i="6"/>
  <c r="C49" i="6"/>
  <c r="F15" i="6"/>
  <c r="B49" i="6"/>
  <c r="G33" i="6"/>
  <c r="H33" i="6"/>
  <c r="F21" i="6"/>
  <c r="G27" i="6"/>
  <c r="E31" i="6"/>
  <c r="I35" i="6"/>
  <c r="I31" i="6"/>
  <c r="L10" i="6"/>
  <c r="C31" i="6"/>
  <c r="E49" i="6"/>
  <c r="L49" i="6"/>
  <c r="D18" i="6"/>
  <c r="H21" i="6"/>
  <c r="E41" i="6"/>
  <c r="G18" i="6"/>
  <c r="F41" i="6"/>
  <c r="I18" i="6"/>
  <c r="H41" i="6"/>
  <c r="I15" i="6"/>
  <c r="L18" i="6"/>
  <c r="L15" i="6"/>
  <c r="E33" i="6"/>
  <c r="D49" i="6"/>
  <c r="D67" i="6"/>
  <c r="E67" i="6"/>
  <c r="G67" i="6"/>
  <c r="L47" i="6"/>
  <c r="G50" i="6"/>
  <c r="H53" i="6"/>
  <c r="E8" i="6"/>
  <c r="H25" i="6"/>
  <c r="C3" i="6"/>
  <c r="F30" i="6"/>
  <c r="I26" i="6"/>
  <c r="I32" i="6"/>
  <c r="E3" i="6"/>
  <c r="G10" i="6"/>
  <c r="B15" i="6"/>
  <c r="B18" i="6"/>
  <c r="I24" i="6"/>
  <c r="L32" i="6"/>
  <c r="F35" i="6"/>
  <c r="H43" i="6"/>
  <c r="H57" i="6"/>
  <c r="E25" i="6"/>
  <c r="K3" i="6"/>
  <c r="D22" i="6"/>
  <c r="G25" i="6"/>
  <c r="B3" i="6"/>
  <c r="L3" i="6"/>
  <c r="G8" i="6"/>
  <c r="I47" i="6"/>
  <c r="L23" i="6"/>
  <c r="L34" i="6"/>
  <c r="D3" i="6"/>
  <c r="L4" i="6"/>
  <c r="H30" i="6"/>
  <c r="I39" i="6"/>
  <c r="G43" i="6"/>
  <c r="F3" i="6"/>
  <c r="I10" i="6"/>
  <c r="D15" i="6"/>
  <c r="C18" i="6"/>
  <c r="L24" i="6"/>
  <c r="G35" i="6"/>
  <c r="I71" i="6"/>
  <c r="D57" i="6"/>
  <c r="D42" i="6"/>
  <c r="C45" i="6"/>
  <c r="B48" i="6"/>
  <c r="G57" i="6"/>
  <c r="F7" i="6"/>
  <c r="D9" i="6"/>
  <c r="B11" i="6"/>
  <c r="H13" i="6"/>
  <c r="F22" i="6"/>
  <c r="L25" i="6"/>
  <c r="L33" i="6"/>
  <c r="G40" i="6"/>
  <c r="G42" i="6"/>
  <c r="F45" i="6"/>
  <c r="E48" i="6"/>
  <c r="B51" i="6"/>
  <c r="H54" i="6"/>
  <c r="B74" i="6"/>
  <c r="C9" i="6"/>
  <c r="H7" i="6"/>
  <c r="F9" i="6"/>
  <c r="E11" i="6"/>
  <c r="B25" i="6"/>
  <c r="B33" i="6"/>
  <c r="H40" i="6"/>
  <c r="L42" i="6"/>
  <c r="F48" i="6"/>
  <c r="E51" i="6"/>
  <c r="C65" i="6"/>
  <c r="G74" i="6"/>
  <c r="K7" i="6"/>
  <c r="L9" i="6"/>
  <c r="F11" i="6"/>
  <c r="D23" i="6"/>
  <c r="C25" i="6"/>
  <c r="E26" i="6"/>
  <c r="F31" i="6"/>
  <c r="C33" i="6"/>
  <c r="G34" i="6"/>
  <c r="D46" i="6"/>
  <c r="G48" i="6"/>
  <c r="G49" i="6"/>
  <c r="G51" i="6"/>
  <c r="D55" i="6"/>
  <c r="D65" i="6"/>
  <c r="L72" i="6"/>
  <c r="G11" i="6"/>
  <c r="F23" i="6"/>
  <c r="D25" i="6"/>
  <c r="G26" i="6"/>
  <c r="H31" i="6"/>
  <c r="D33" i="6"/>
  <c r="H34" i="6"/>
  <c r="I48" i="6"/>
  <c r="H49" i="6"/>
  <c r="F65" i="6"/>
  <c r="H67" i="6"/>
  <c r="H11" i="6"/>
  <c r="L48" i="6"/>
  <c r="G65" i="6"/>
  <c r="C73" i="6"/>
  <c r="K5" i="6"/>
  <c r="F25" i="6"/>
  <c r="F33" i="6"/>
  <c r="H39" i="6"/>
  <c r="F53" i="6"/>
  <c r="C57" i="6"/>
  <c r="H65" i="6"/>
  <c r="D73" i="6"/>
  <c r="G16" i="6"/>
  <c r="E17" i="6"/>
  <c r="G19" i="6"/>
  <c r="L26" i="6"/>
  <c r="C28" i="6"/>
  <c r="B32" i="6"/>
  <c r="B39" i="6"/>
  <c r="B40" i="6"/>
  <c r="K41" i="6"/>
  <c r="C44" i="6"/>
  <c r="I56" i="6"/>
  <c r="E58" i="6"/>
  <c r="I59" i="6"/>
  <c r="F62" i="6"/>
  <c r="E63" i="6"/>
  <c r="I64" i="6"/>
  <c r="H66" i="6"/>
  <c r="E72" i="6"/>
  <c r="L40" i="6"/>
  <c r="F5" i="6"/>
  <c r="G5" i="6"/>
  <c r="B7" i="6"/>
  <c r="B10" i="6"/>
  <c r="C13" i="6"/>
  <c r="H16" i="6"/>
  <c r="F17" i="6"/>
  <c r="I19" i="6"/>
  <c r="B24" i="6"/>
  <c r="B26" i="6"/>
  <c r="C32" i="6"/>
  <c r="B34" i="6"/>
  <c r="B35" i="6"/>
  <c r="C36" i="6"/>
  <c r="D39" i="6"/>
  <c r="C40" i="6"/>
  <c r="B41" i="6"/>
  <c r="L41" i="6"/>
  <c r="B43" i="6"/>
  <c r="E44" i="6"/>
  <c r="B47" i="6"/>
  <c r="B50" i="6"/>
  <c r="F55" i="6"/>
  <c r="L56" i="6"/>
  <c r="G58" i="6"/>
  <c r="G62" i="6"/>
  <c r="F63" i="6"/>
  <c r="L64" i="6"/>
  <c r="I66" i="6"/>
  <c r="D71" i="6"/>
  <c r="F72" i="6"/>
  <c r="E73" i="6"/>
  <c r="C74" i="6"/>
  <c r="E75" i="6"/>
  <c r="C4" i="6"/>
  <c r="H5" i="6"/>
  <c r="D7" i="6"/>
  <c r="B9" i="6"/>
  <c r="D10" i="6"/>
  <c r="F13" i="6"/>
  <c r="I16" i="6"/>
  <c r="G17" i="6"/>
  <c r="B23" i="6"/>
  <c r="E24" i="6"/>
  <c r="C26" i="6"/>
  <c r="B27" i="6"/>
  <c r="H29" i="6"/>
  <c r="E32" i="6"/>
  <c r="D34" i="6"/>
  <c r="D35" i="6"/>
  <c r="E36" i="6"/>
  <c r="E39" i="6"/>
  <c r="E40" i="6"/>
  <c r="C41" i="6"/>
  <c r="E43" i="6"/>
  <c r="G44" i="6"/>
  <c r="D47" i="6"/>
  <c r="C50" i="6"/>
  <c r="D54" i="6"/>
  <c r="I55" i="6"/>
  <c r="K57" i="6"/>
  <c r="H58" i="6"/>
  <c r="H62" i="6"/>
  <c r="H63" i="6"/>
  <c r="K65" i="6"/>
  <c r="F71" i="6"/>
  <c r="G72" i="6"/>
  <c r="F73" i="6"/>
  <c r="D74" i="6"/>
  <c r="G75" i="6"/>
  <c r="L16" i="6"/>
  <c r="H17" i="6"/>
  <c r="C23" i="6"/>
  <c r="G24" i="6"/>
  <c r="D26" i="6"/>
  <c r="D27" i="6"/>
  <c r="G32" i="6"/>
  <c r="E34" i="6"/>
  <c r="E35" i="6"/>
  <c r="G36" i="6"/>
  <c r="F39" i="6"/>
  <c r="F40" i="6"/>
  <c r="D41" i="6"/>
  <c r="B42" i="6"/>
  <c r="F43" i="6"/>
  <c r="F47" i="6"/>
  <c r="H48" i="6"/>
  <c r="F49" i="6"/>
  <c r="D50" i="6"/>
  <c r="I51" i="6"/>
  <c r="F54" i="6"/>
  <c r="L55" i="6"/>
  <c r="B57" i="6"/>
  <c r="L57" i="6"/>
  <c r="L58" i="6"/>
  <c r="H61" i="6"/>
  <c r="I62" i="6"/>
  <c r="L63" i="6"/>
  <c r="B65" i="6"/>
  <c r="L65" i="6"/>
  <c r="B67" i="6"/>
  <c r="H69" i="6"/>
  <c r="H71" i="6"/>
  <c r="H72" i="6"/>
  <c r="G73" i="6"/>
  <c r="E74" i="6"/>
  <c r="H75" i="6"/>
  <c r="I50" i="6"/>
  <c r="G52" i="6"/>
  <c r="B56" i="6"/>
  <c r="B58" i="6"/>
  <c r="B59" i="6"/>
  <c r="C62" i="6"/>
  <c r="B63" i="6"/>
  <c r="B64" i="6"/>
  <c r="D66" i="6"/>
  <c r="F70" i="6"/>
  <c r="K73" i="6"/>
  <c r="H74" i="6"/>
  <c r="B76" i="6"/>
  <c r="D5" i="6"/>
  <c r="E6" i="6"/>
  <c r="H9" i="6"/>
  <c r="E12" i="6"/>
  <c r="E16" i="6"/>
  <c r="C17" i="6"/>
  <c r="B19" i="6"/>
  <c r="I23" i="6"/>
  <c r="K25" i="6"/>
  <c r="H26" i="6"/>
  <c r="I27" i="6"/>
  <c r="L31" i="6"/>
  <c r="K33" i="6"/>
  <c r="I34" i="6"/>
  <c r="L39" i="6"/>
  <c r="I40" i="6"/>
  <c r="G41" i="6"/>
  <c r="I42" i="6"/>
  <c r="K49" i="6"/>
  <c r="L50" i="6"/>
  <c r="B55" i="6"/>
  <c r="E56" i="6"/>
  <c r="E57" i="6"/>
  <c r="C58" i="6"/>
  <c r="D59" i="6"/>
  <c r="D62" i="6"/>
  <c r="C63" i="6"/>
  <c r="C64" i="6"/>
  <c r="E65" i="6"/>
  <c r="E66" i="6"/>
  <c r="F67" i="6"/>
  <c r="H70" i="6"/>
  <c r="B72" i="6"/>
  <c r="B73" i="6"/>
  <c r="L73" i="6"/>
  <c r="K74" i="6"/>
  <c r="K17" i="6"/>
  <c r="B5" i="6"/>
  <c r="C6" i="6"/>
  <c r="D14" i="6"/>
  <c r="B16" i="6"/>
  <c r="B17" i="6"/>
  <c r="L17" i="6"/>
  <c r="C37" i="6"/>
  <c r="E5" i="6"/>
  <c r="L6" i="6"/>
  <c r="G12" i="6"/>
  <c r="F16" i="6"/>
  <c r="D17" i="6"/>
  <c r="E19" i="6"/>
  <c r="C55" i="6"/>
  <c r="G56" i="6"/>
  <c r="F57" i="6"/>
  <c r="D58" i="6"/>
  <c r="E59" i="6"/>
  <c r="D63" i="6"/>
  <c r="E64" i="6"/>
  <c r="G66" i="6"/>
  <c r="C72" i="6"/>
  <c r="L74" i="6"/>
  <c r="K20" i="6"/>
  <c r="K52" i="6"/>
  <c r="E68" i="6"/>
  <c r="C69" i="6"/>
  <c r="K70" i="6"/>
  <c r="B70" i="6"/>
  <c r="L70" i="6"/>
  <c r="K29" i="6"/>
  <c r="K38" i="6"/>
  <c r="B38" i="6"/>
  <c r="L38" i="6"/>
  <c r="C60" i="6"/>
  <c r="K61" i="6"/>
  <c r="D4" i="6"/>
  <c r="I5" i="6"/>
  <c r="F6" i="6"/>
  <c r="C7" i="6"/>
  <c r="L7" i="6"/>
  <c r="H8" i="6"/>
  <c r="E9" i="6"/>
  <c r="C10" i="6"/>
  <c r="L11" i="6"/>
  <c r="C11" i="6"/>
  <c r="K11" i="6"/>
  <c r="I12" i="6"/>
  <c r="G13" i="6"/>
  <c r="E14" i="6"/>
  <c r="C15" i="6"/>
  <c r="K16" i="6"/>
  <c r="E18" i="6"/>
  <c r="D19" i="6"/>
  <c r="B20" i="6"/>
  <c r="L20" i="6"/>
  <c r="I21" i="6"/>
  <c r="G22" i="6"/>
  <c r="E23" i="6"/>
  <c r="C24" i="6"/>
  <c r="F27" i="6"/>
  <c r="D28" i="6"/>
  <c r="B29" i="6"/>
  <c r="L29" i="6"/>
  <c r="F32" i="6"/>
  <c r="K34" i="6"/>
  <c r="F36" i="6"/>
  <c r="D37" i="6"/>
  <c r="C38" i="6"/>
  <c r="K39" i="6"/>
  <c r="C42" i="6"/>
  <c r="L43" i="6"/>
  <c r="C43" i="6"/>
  <c r="K43" i="6"/>
  <c r="I44" i="6"/>
  <c r="G45" i="6"/>
  <c r="E46" i="6"/>
  <c r="C47" i="6"/>
  <c r="K48" i="6"/>
  <c r="E50" i="6"/>
  <c r="D51" i="6"/>
  <c r="B52" i="6"/>
  <c r="L52" i="6"/>
  <c r="I53" i="6"/>
  <c r="G54" i="6"/>
  <c r="E55" i="6"/>
  <c r="C56" i="6"/>
  <c r="F59" i="6"/>
  <c r="D60" i="6"/>
  <c r="B61" i="6"/>
  <c r="L61" i="6"/>
  <c r="F64" i="6"/>
  <c r="K66" i="6"/>
  <c r="F68" i="6"/>
  <c r="D69" i="6"/>
  <c r="C70" i="6"/>
  <c r="K71" i="6"/>
  <c r="G6" i="6"/>
  <c r="C20" i="6"/>
  <c r="K21" i="6"/>
  <c r="H22" i="6"/>
  <c r="K30" i="6"/>
  <c r="B30" i="6"/>
  <c r="L30" i="6"/>
  <c r="I58" i="6"/>
  <c r="G59" i="6"/>
  <c r="E60" i="6"/>
  <c r="C61" i="6"/>
  <c r="K62" i="6"/>
  <c r="B62" i="6"/>
  <c r="L62" i="6"/>
  <c r="I63" i="6"/>
  <c r="G64" i="6"/>
  <c r="B66" i="6"/>
  <c r="L66" i="6"/>
  <c r="G68" i="6"/>
  <c r="F69" i="6"/>
  <c r="D70" i="6"/>
  <c r="B71" i="6"/>
  <c r="L71" i="6"/>
  <c r="I72" i="6"/>
  <c r="E4" i="6"/>
  <c r="I8" i="6"/>
  <c r="K12" i="6"/>
  <c r="F14" i="6"/>
  <c r="E28" i="6"/>
  <c r="C29" i="6"/>
  <c r="F37" i="6"/>
  <c r="D38" i="6"/>
  <c r="K44" i="6"/>
  <c r="H45" i="6"/>
  <c r="F46" i="6"/>
  <c r="C52" i="6"/>
  <c r="K53" i="6"/>
  <c r="F4" i="6"/>
  <c r="C5" i="6"/>
  <c r="H6" i="6"/>
  <c r="E7" i="6"/>
  <c r="B8" i="6"/>
  <c r="K8" i="6"/>
  <c r="G9" i="6"/>
  <c r="E10" i="6"/>
  <c r="D11" i="6"/>
  <c r="B12" i="6"/>
  <c r="L12" i="6"/>
  <c r="I13" i="6"/>
  <c r="G14" i="6"/>
  <c r="E15" i="6"/>
  <c r="C16" i="6"/>
  <c r="H18" i="6"/>
  <c r="F19" i="6"/>
  <c r="D20" i="6"/>
  <c r="B21" i="6"/>
  <c r="L21" i="6"/>
  <c r="H23" i="6"/>
  <c r="F24" i="6"/>
  <c r="K26" i="6"/>
  <c r="F28" i="6"/>
  <c r="D29" i="6"/>
  <c r="C30" i="6"/>
  <c r="K31" i="6"/>
  <c r="H32" i="6"/>
  <c r="C34" i="6"/>
  <c r="L35" i="6"/>
  <c r="C35" i="6"/>
  <c r="K35" i="6"/>
  <c r="I36" i="6"/>
  <c r="G37" i="6"/>
  <c r="E38" i="6"/>
  <c r="C39" i="6"/>
  <c r="K40" i="6"/>
  <c r="E42" i="6"/>
  <c r="D43" i="6"/>
  <c r="B44" i="6"/>
  <c r="L44" i="6"/>
  <c r="I45" i="6"/>
  <c r="G46" i="6"/>
  <c r="E47" i="6"/>
  <c r="C48" i="6"/>
  <c r="H50" i="6"/>
  <c r="F51" i="6"/>
  <c r="D52" i="6"/>
  <c r="B53" i="6"/>
  <c r="L53" i="6"/>
  <c r="H55" i="6"/>
  <c r="F56" i="6"/>
  <c r="K58" i="6"/>
  <c r="F60" i="6"/>
  <c r="D61" i="6"/>
  <c r="K63" i="6"/>
  <c r="H64" i="6"/>
  <c r="C66" i="6"/>
  <c r="L67" i="6"/>
  <c r="C67" i="6"/>
  <c r="K67" i="6"/>
  <c r="I68" i="6"/>
  <c r="G69" i="6"/>
  <c r="E70" i="6"/>
  <c r="C71" i="6"/>
  <c r="K72" i="6"/>
  <c r="G4" i="6"/>
  <c r="I6" i="6"/>
  <c r="C8" i="6"/>
  <c r="L8" i="6"/>
  <c r="C12" i="6"/>
  <c r="C21" i="6"/>
  <c r="K22" i="6"/>
  <c r="B22" i="6"/>
  <c r="G28" i="6"/>
  <c r="F29" i="6"/>
  <c r="D30" i="6"/>
  <c r="K36" i="6"/>
  <c r="H37" i="6"/>
  <c r="F38" i="6"/>
  <c r="E52" i="6"/>
  <c r="C53" i="6"/>
  <c r="K54" i="6"/>
  <c r="B54" i="6"/>
  <c r="L54" i="6"/>
  <c r="G60" i="6"/>
  <c r="F61" i="6"/>
  <c r="K68" i="6"/>
  <c r="K13" i="6"/>
  <c r="H14" i="6"/>
  <c r="E20" i="6"/>
  <c r="L22" i="6"/>
  <c r="K45" i="6"/>
  <c r="H46" i="6"/>
  <c r="H4" i="6"/>
  <c r="B6" i="6"/>
  <c r="K6" i="6"/>
  <c r="G7" i="6"/>
  <c r="D8" i="6"/>
  <c r="K9" i="6"/>
  <c r="H10" i="6"/>
  <c r="D12" i="6"/>
  <c r="B13" i="6"/>
  <c r="L13" i="6"/>
  <c r="H15" i="6"/>
  <c r="K18" i="6"/>
  <c r="F20" i="6"/>
  <c r="D21" i="6"/>
  <c r="C22" i="6"/>
  <c r="K23" i="6"/>
  <c r="H24" i="6"/>
  <c r="L27" i="6"/>
  <c r="C27" i="6"/>
  <c r="K27" i="6"/>
  <c r="I28" i="6"/>
  <c r="G29" i="6"/>
  <c r="E30" i="6"/>
  <c r="K32" i="6"/>
  <c r="B36" i="6"/>
  <c r="L36" i="6"/>
  <c r="I37" i="6"/>
  <c r="G38" i="6"/>
  <c r="H42" i="6"/>
  <c r="D44" i="6"/>
  <c r="B45" i="6"/>
  <c r="L45" i="6"/>
  <c r="H47" i="6"/>
  <c r="K50" i="6"/>
  <c r="F52" i="6"/>
  <c r="D53" i="6"/>
  <c r="C54" i="6"/>
  <c r="K55" i="6"/>
  <c r="H56" i="6"/>
  <c r="L59" i="6"/>
  <c r="C59" i="6"/>
  <c r="K59" i="6"/>
  <c r="I60" i="6"/>
  <c r="G61" i="6"/>
  <c r="K64" i="6"/>
  <c r="B68" i="6"/>
  <c r="L68" i="6"/>
  <c r="I69" i="6"/>
  <c r="G70" i="6"/>
  <c r="E71" i="6"/>
  <c r="K14" i="6"/>
  <c r="B14" i="6"/>
  <c r="L14" i="6"/>
  <c r="G20" i="6"/>
  <c r="K28" i="6"/>
  <c r="K37" i="6"/>
  <c r="H38" i="6"/>
  <c r="K46" i="6"/>
  <c r="B46" i="6"/>
  <c r="L46" i="6"/>
  <c r="C68" i="6"/>
  <c r="K69" i="6"/>
  <c r="I4" i="6"/>
  <c r="K60" i="6"/>
  <c r="B4" i="6"/>
  <c r="K10" i="6"/>
  <c r="F12" i="6"/>
  <c r="D13" i="6"/>
  <c r="C14" i="6"/>
  <c r="K15" i="6"/>
  <c r="L19" i="6"/>
  <c r="C19" i="6"/>
  <c r="K19" i="6"/>
  <c r="I20" i="6"/>
  <c r="G21" i="6"/>
  <c r="E22" i="6"/>
  <c r="K24" i="6"/>
  <c r="B28" i="6"/>
  <c r="L28" i="6"/>
  <c r="I29" i="6"/>
  <c r="G30" i="6"/>
  <c r="D36" i="6"/>
  <c r="B37" i="6"/>
  <c r="L37" i="6"/>
  <c r="I38" i="6"/>
  <c r="K42" i="6"/>
  <c r="F44" i="6"/>
  <c r="D45" i="6"/>
  <c r="C46" i="6"/>
  <c r="K47" i="6"/>
  <c r="L51" i="6"/>
  <c r="C51" i="6"/>
  <c r="K51" i="6"/>
  <c r="I52" i="6"/>
  <c r="G53" i="6"/>
  <c r="E54" i="6"/>
  <c r="K56" i="6"/>
  <c r="B60" i="6"/>
  <c r="L60" i="6"/>
  <c r="I61" i="6"/>
  <c r="D68" i="6"/>
  <c r="B69" i="6"/>
  <c r="L69" i="6"/>
  <c r="I75" i="6"/>
  <c r="F76" i="6"/>
  <c r="B75" i="6"/>
  <c r="K75" i="6"/>
  <c r="G76" i="6"/>
  <c r="F74" i="6"/>
  <c r="C75" i="6"/>
  <c r="L75" i="6"/>
  <c r="H76" i="6"/>
  <c r="D75" i="6"/>
  <c r="I76" i="6"/>
  <c r="K76" i="6"/>
  <c r="C76" i="6"/>
  <c r="L76" i="6"/>
  <c r="D7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owner</author>
    <author>Michael Joseph</author>
  </authors>
  <commentList>
    <comment ref="Q2" authorId="0" shapeId="0" xr:uid="{00000000-0006-0000-0100-000001000000}">
      <text>
        <r>
          <rPr>
            <b/>
            <sz val="9"/>
            <color indexed="81"/>
            <rFont val="Tahoma"/>
            <family val="2"/>
          </rPr>
          <t>owner:</t>
        </r>
        <r>
          <rPr>
            <sz val="9"/>
            <color indexed="81"/>
            <rFont val="Tahoma"/>
            <family val="2"/>
          </rPr>
          <t xml:space="preserve">
(Sept 2012) Pioneer ACO Model: CMS has established robust quality measures that will be used to monitor the quality of care provided and beneficiary satisfaction. These measures mirror those in the Shared Savings Program. http://innovation.cms.gov/Files/fact-sheet/Pioneer-ACO-General-Fact-Sheet.pdf
</t>
        </r>
      </text>
    </comment>
    <comment ref="U2" authorId="0" shapeId="0" xr:uid="{00000000-0006-0000-0100-000002000000}">
      <text>
        <r>
          <rPr>
            <b/>
            <sz val="9"/>
            <color indexed="81"/>
            <rFont val="Tahoma"/>
            <family val="2"/>
          </rPr>
          <t>owner:</t>
        </r>
        <r>
          <rPr>
            <sz val="9"/>
            <color indexed="81"/>
            <rFont val="Tahoma"/>
            <family val="2"/>
          </rPr>
          <t xml:space="preserve">
there are 3 core measures and 3 alternate core measures to use if denominator for any of the core is zero.  Must also report 3 additional measures as part of core set.
 </t>
        </r>
      </text>
    </comment>
    <comment ref="N22" authorId="1" shapeId="0" xr:uid="{00000000-0006-0000-0100-000003000000}">
      <text>
        <r>
          <rPr>
            <b/>
            <sz val="10"/>
            <color indexed="81"/>
            <rFont val="Tahoma"/>
            <family val="2"/>
          </rPr>
          <t>Michael Joseph:</t>
        </r>
        <r>
          <rPr>
            <sz val="10"/>
            <color indexed="81"/>
            <rFont val="Tahoma"/>
            <family val="2"/>
          </rPr>
          <t xml:space="preserve">
Yes for ED Visits</t>
        </r>
      </text>
    </comment>
  </commentList>
</comments>
</file>

<file path=xl/sharedStrings.xml><?xml version="1.0" encoding="utf-8"?>
<sst xmlns="http://schemas.openxmlformats.org/spreadsheetml/2006/main" count="12954" uniqueCount="4451">
  <si>
    <t>Measure Name</t>
  </si>
  <si>
    <t>Yes</t>
  </si>
  <si>
    <t>Domain</t>
  </si>
  <si>
    <t>Steward</t>
  </si>
  <si>
    <t>Data Source</t>
  </si>
  <si>
    <t>Claims</t>
  </si>
  <si>
    <t>Survey</t>
  </si>
  <si>
    <t>No</t>
  </si>
  <si>
    <t>0069</t>
  </si>
  <si>
    <t>0052</t>
  </si>
  <si>
    <t>0097</t>
  </si>
  <si>
    <t>1799</t>
  </si>
  <si>
    <t>0036</t>
  </si>
  <si>
    <t>0022</t>
  </si>
  <si>
    <t>#</t>
  </si>
  <si>
    <t>Total Selection Criteria Points</t>
  </si>
  <si>
    <t>Recommended for Inclusion (Yes/No)</t>
  </si>
  <si>
    <t>Aligned with other measure sets?</t>
  </si>
  <si>
    <t>Comments</t>
  </si>
  <si>
    <t>Selection Tool Choices</t>
  </si>
  <si>
    <t>Somewhat</t>
  </si>
  <si>
    <t>Recommended for Inclusion</t>
  </si>
  <si>
    <t>Calculation</t>
  </si>
  <si>
    <t>Populated from Measure Selection Tab</t>
  </si>
  <si>
    <t>Federal Measure Sets
For measure sets identified as relevant for your program, Enter "Yes" if Measure is used by the Federal Measure set</t>
  </si>
  <si>
    <t>NQF Number</t>
  </si>
  <si>
    <t>NQF #</t>
  </si>
  <si>
    <t>Description</t>
  </si>
  <si>
    <t>0004</t>
  </si>
  <si>
    <t>Controlling High Blood Pressure</t>
  </si>
  <si>
    <t>0018</t>
  </si>
  <si>
    <t>0421</t>
  </si>
  <si>
    <t>0028</t>
  </si>
  <si>
    <t>0024</t>
  </si>
  <si>
    <t>0056</t>
  </si>
  <si>
    <t>0043</t>
  </si>
  <si>
    <t>0034</t>
  </si>
  <si>
    <t>0055</t>
  </si>
  <si>
    <t>0062</t>
  </si>
  <si>
    <t>0070</t>
  </si>
  <si>
    <t>0041</t>
  </si>
  <si>
    <t>0068</t>
  </si>
  <si>
    <t>0075</t>
  </si>
  <si>
    <t>0418</t>
  </si>
  <si>
    <t>0228</t>
  </si>
  <si>
    <t>0066</t>
  </si>
  <si>
    <t>0283</t>
  </si>
  <si>
    <t>Asthma: Pharmacologic Therapy</t>
  </si>
  <si>
    <t>0047</t>
  </si>
  <si>
    <t>0279</t>
  </si>
  <si>
    <t>0083</t>
  </si>
  <si>
    <t>0648</t>
  </si>
  <si>
    <t>0275</t>
  </si>
  <si>
    <t>0277</t>
  </si>
  <si>
    <t>0102</t>
  </si>
  <si>
    <t>0274</t>
  </si>
  <si>
    <t>0469</t>
  </si>
  <si>
    <t>0288</t>
  </si>
  <si>
    <t>0164</t>
  </si>
  <si>
    <t>0576</t>
  </si>
  <si>
    <t>1391</t>
  </si>
  <si>
    <t>0716</t>
  </si>
  <si>
    <t>0074</t>
  </si>
  <si>
    <t>0290</t>
  </si>
  <si>
    <t>Optimal Diabetes Care</t>
  </si>
  <si>
    <t>0729</t>
  </si>
  <si>
    <t>0067</t>
  </si>
  <si>
    <t>0531</t>
  </si>
  <si>
    <t>0557</t>
  </si>
  <si>
    <t>0558</t>
  </si>
  <si>
    <t>0163</t>
  </si>
  <si>
    <t>0529</t>
  </si>
  <si>
    <t>0541</t>
  </si>
  <si>
    <t>0218</t>
  </si>
  <si>
    <t>Transition Record with Specified Elements Received by Discharged Patients</t>
  </si>
  <si>
    <t>0281</t>
  </si>
  <si>
    <t>0038</t>
  </si>
  <si>
    <t>Adoption of Medication e-Prescribing</t>
  </si>
  <si>
    <t>1392</t>
  </si>
  <si>
    <t>1516</t>
  </si>
  <si>
    <t>0032</t>
  </si>
  <si>
    <t>0031</t>
  </si>
  <si>
    <t>0002</t>
  </si>
  <si>
    <t>Live Births Weighing Less Than 2,500 Grams</t>
  </si>
  <si>
    <t>0033</t>
  </si>
  <si>
    <t>0059</t>
  </si>
  <si>
    <t>0105</t>
  </si>
  <si>
    <t>0389</t>
  </si>
  <si>
    <t>0081</t>
  </si>
  <si>
    <t>0108</t>
  </si>
  <si>
    <t>0101</t>
  </si>
  <si>
    <t>0387</t>
  </si>
  <si>
    <t>0385</t>
  </si>
  <si>
    <t>0089</t>
  </si>
  <si>
    <t>0086</t>
  </si>
  <si>
    <t>0064</t>
  </si>
  <si>
    <t>0088</t>
  </si>
  <si>
    <t>NA</t>
  </si>
  <si>
    <t>0039</t>
  </si>
  <si>
    <t>0027</t>
  </si>
  <si>
    <t>Diabetes Short-term Complications (PQI-01)</t>
  </si>
  <si>
    <t>0272</t>
  </si>
  <si>
    <t>0476</t>
  </si>
  <si>
    <t>0063</t>
  </si>
  <si>
    <t>0057</t>
  </si>
  <si>
    <t>Annual Monitoring for Patients on Persistent Medications</t>
  </si>
  <si>
    <t>0021</t>
  </si>
  <si>
    <t>Comprehensive Diabetes Care: LDL-C Screening</t>
  </si>
  <si>
    <t xml:space="preserve">Commercial and State Measure Sets
For measure sets identified as relevant for your program, Enter "Yes" if Measure is used by the State Measure set </t>
  </si>
  <si>
    <t>State Measure Set A</t>
  </si>
  <si>
    <t>State Measure Set B</t>
  </si>
  <si>
    <t>State Measure Set C</t>
  </si>
  <si>
    <t>Commercial Measure Set A</t>
  </si>
  <si>
    <t>Commercial Measure Set B</t>
  </si>
  <si>
    <t>State Measure Set D</t>
  </si>
  <si>
    <t>State Measure Set E</t>
  </si>
  <si>
    <t>Count of Federal Programs used by:</t>
  </si>
  <si>
    <r>
      <t xml:space="preserve">CHIPRA Initial Core Set of Children’s Health Care Quality Measures 
</t>
    </r>
    <r>
      <rPr>
        <sz val="11"/>
        <color rgb="FF111111"/>
        <rFont val="Book Antiqua"/>
        <family val="1"/>
      </rPr>
      <t>as of 12/2013</t>
    </r>
  </si>
  <si>
    <r>
      <t xml:space="preserve">CMMI Core Measures V10 
</t>
    </r>
    <r>
      <rPr>
        <sz val="11"/>
        <color theme="1"/>
        <rFont val="Book Antiqua"/>
        <family val="1"/>
      </rPr>
      <t>as of 4/2014</t>
    </r>
  </si>
  <si>
    <r>
      <t xml:space="preserve">CMS Health Home Measure Set (proposed) 
</t>
    </r>
    <r>
      <rPr>
        <sz val="11"/>
        <color theme="1"/>
        <rFont val="Book Antiqua"/>
        <family val="1"/>
      </rPr>
      <t>as of 1/15/2013</t>
    </r>
  </si>
  <si>
    <r>
      <rPr>
        <b/>
        <sz val="11"/>
        <color theme="1"/>
        <rFont val="Book Antiqua"/>
        <family val="1"/>
      </rPr>
      <t>CMS Initial Core Set of Adult Health Care Quality Measures</t>
    </r>
    <r>
      <rPr>
        <sz val="11"/>
        <color theme="1"/>
        <rFont val="Book Antiqua"/>
        <family val="1"/>
      </rPr>
      <t xml:space="preserve">
as of 01/2014</t>
    </r>
  </si>
  <si>
    <t>CMS Medicare Shared Savings Program (MSSP) ACO for 2013
as of 12/21/2013</t>
  </si>
  <si>
    <r>
      <t xml:space="preserve">Comprehensive Primary Care Initiative
</t>
    </r>
    <r>
      <rPr>
        <sz val="11"/>
        <color theme="1"/>
        <rFont val="Book Antiqua"/>
        <family val="1"/>
      </rPr>
      <t>as of 04/01/2013</t>
    </r>
  </si>
  <si>
    <r>
      <t xml:space="preserve">Meaningful Use Clinical Quality Measures (CQMs) for 2014 
</t>
    </r>
    <r>
      <rPr>
        <sz val="11"/>
        <color theme="1"/>
        <rFont val="Book Antiqua"/>
        <family val="1"/>
      </rPr>
      <t>as of 5/2014</t>
    </r>
  </si>
  <si>
    <r>
      <rPr>
        <b/>
        <sz val="11"/>
        <color theme="1"/>
        <rFont val="Book Antiqua"/>
        <family val="1"/>
      </rPr>
      <t>Medicare-Medicaid Plans (MMPs) Capitated Financial Alignment Model (Duals Demonstrations)</t>
    </r>
    <r>
      <rPr>
        <sz val="11"/>
        <color theme="1"/>
        <rFont val="Book Antiqua"/>
        <family val="1"/>
      </rPr>
      <t xml:space="preserve">
as of 01/07/2014</t>
    </r>
  </si>
  <si>
    <r>
      <rPr>
        <b/>
        <sz val="11"/>
        <color theme="1"/>
        <rFont val="Book Antiqua"/>
        <family val="1"/>
      </rPr>
      <t xml:space="preserve">PQRS-Medicare EHR Incentive Pilot Clinical Quality Measures (CQMs) </t>
    </r>
    <r>
      <rPr>
        <sz val="11"/>
        <color theme="1"/>
        <rFont val="Book Antiqua"/>
        <family val="1"/>
      </rPr>
      <t xml:space="preserve">
as of 4/18/2013 </t>
    </r>
  </si>
  <si>
    <t>SIM Suggested Population Level Measures</t>
  </si>
  <si>
    <t>0001</t>
  </si>
  <si>
    <t>Hypertension (HTN): Blood Pressure Measurement</t>
  </si>
  <si>
    <t>0013</t>
  </si>
  <si>
    <t>Tobacco Use: Screening and Cessation Intervention</t>
  </si>
  <si>
    <t>Comprehensive Diabetes Care: Eye Exam</t>
  </si>
  <si>
    <t>0061</t>
  </si>
  <si>
    <t>Comprehensive Diabetes Care: Medical Attention for Nephropathy</t>
  </si>
  <si>
    <t>Comprehensive Diabetes Care: LDL-C Control &lt;100 mg/dL</t>
  </si>
  <si>
    <t>American College of Cardiology</t>
  </si>
  <si>
    <t>Ischemic Vascular Disease (IVD): Use of Aspirin or Another Antithrombotic</t>
  </si>
  <si>
    <t>Chronic Stable Coronary Artery Disease: Lipid Control</t>
  </si>
  <si>
    <t>Ischemic Vascular Disease (IVD): Complete Lipid Panel and LDL Control</t>
  </si>
  <si>
    <t>Falls: Screening, Risk-Assessment, and Plan of Care to Prevent Future Falls</t>
  </si>
  <si>
    <t>0139</t>
  </si>
  <si>
    <t>3-Item Care Transition Measure (CTM-3)</t>
  </si>
  <si>
    <t>Screening for Clinical Depression and Follow-Up Plan</t>
  </si>
  <si>
    <t>Documentation of Current Medications in the Medical Record</t>
  </si>
  <si>
    <t>0419</t>
  </si>
  <si>
    <t>0471</t>
  </si>
  <si>
    <t>0486</t>
  </si>
  <si>
    <t>0489</t>
  </si>
  <si>
    <t>Proportion of Days Covered (PDC): 5 Rates by Therapeutic Category</t>
  </si>
  <si>
    <t>Pharmacy Quality Alliance</t>
  </si>
  <si>
    <t>Post-Discharge Continuing Care Plan Created (HBIPS-6)</t>
  </si>
  <si>
    <t>1382</t>
  </si>
  <si>
    <t>1407</t>
  </si>
  <si>
    <t>1448</t>
  </si>
  <si>
    <t>1517</t>
  </si>
  <si>
    <t>1768</t>
  </si>
  <si>
    <t>1959</t>
  </si>
  <si>
    <t>1999</t>
  </si>
  <si>
    <t>2082</t>
  </si>
  <si>
    <t>CREcare</t>
  </si>
  <si>
    <t>Behavioral Health Risk Assessment (for Pregnant Women) (BHRA)</t>
  </si>
  <si>
    <t>Continuity Assessment Record and Evaluation Tool (CARE Tool)</t>
  </si>
  <si>
    <t>Notes</t>
  </si>
  <si>
    <t>0575</t>
  </si>
  <si>
    <t>0577</t>
  </si>
  <si>
    <t>0005</t>
  </si>
  <si>
    <t>0054</t>
  </si>
  <si>
    <t>Summary Description of Measure Set</t>
  </si>
  <si>
    <t>0430</t>
  </si>
  <si>
    <t>0429</t>
  </si>
  <si>
    <t>0230</t>
  </si>
  <si>
    <t>0229</t>
  </si>
  <si>
    <t>0006</t>
  </si>
  <si>
    <t>0007</t>
  </si>
  <si>
    <t>NCQA Supplemental items for CAHPS® 4.0 Adult Questionnaire (CAHPS 4.0H)</t>
  </si>
  <si>
    <t>0009</t>
  </si>
  <si>
    <t>0517</t>
  </si>
  <si>
    <t>0258</t>
  </si>
  <si>
    <t>0692</t>
  </si>
  <si>
    <t>0693</t>
  </si>
  <si>
    <t>0691</t>
  </si>
  <si>
    <t>CAHPS® Home Health Care Survey</t>
  </si>
  <si>
    <t>CAHPS® Nursing Home Survey: Long-Stay Resident Instrument</t>
  </si>
  <si>
    <t>CAHPS® In-Center Hemodialysis Survey</t>
  </si>
  <si>
    <t>CAHPS® Clinician/Group Surveys - (Adult Primary Care, Pediatric Care, and Specialist Care Surveys)</t>
  </si>
  <si>
    <t>selection_criteria</t>
  </si>
  <si>
    <t>Evidence-based and scientifically acceptable</t>
  </si>
  <si>
    <t>Has a relevant benchmark</t>
  </si>
  <si>
    <t>Not greatly influenced by patient case mix</t>
  </si>
  <si>
    <t>Consistent with the goals of the program</t>
  </si>
  <si>
    <t>Useable and relevant</t>
  </si>
  <si>
    <t>Feasible to collect</t>
  </si>
  <si>
    <t>Aligned with other measure sets</t>
  </si>
  <si>
    <t>Promotes increased value</t>
  </si>
  <si>
    <t xml:space="preserve">Present an opportunity for quality improvement </t>
  </si>
  <si>
    <t>Transformative potential</t>
  </si>
  <si>
    <t>Sufficient denominator size</t>
  </si>
  <si>
    <t>Representative of the array of services provided by the program</t>
  </si>
  <si>
    <t>Representative of the diversity of patients served by the program</t>
  </si>
  <si>
    <t>Not unreasonably burdensome to payers or providers</t>
  </si>
  <si>
    <t>Column1</t>
  </si>
  <si>
    <t xml:space="preserve">Details for: </t>
  </si>
  <si>
    <t>details</t>
  </si>
  <si>
    <t>0058</t>
  </si>
  <si>
    <t>0071</t>
  </si>
  <si>
    <t>Asthma Emergency Department Visits</t>
  </si>
  <si>
    <t>Alabama Medicaid Agency</t>
  </si>
  <si>
    <t>Ambulatory Care (AMB-OP &amp; AMB-ED)</t>
  </si>
  <si>
    <t>1388</t>
  </si>
  <si>
    <t>0731</t>
  </si>
  <si>
    <t>0549</t>
  </si>
  <si>
    <t>Criterion A</t>
  </si>
  <si>
    <t>Criterion B</t>
  </si>
  <si>
    <t>Criterion C</t>
  </si>
  <si>
    <t>Criterion D</t>
  </si>
  <si>
    <t>Criterion E</t>
  </si>
  <si>
    <t>Criterion F</t>
  </si>
  <si>
    <t>Criterion G</t>
  </si>
  <si>
    <t>Criterion H</t>
  </si>
  <si>
    <t>Criterion I</t>
  </si>
  <si>
    <t>Criterion J</t>
  </si>
  <si>
    <t>0113</t>
  </si>
  <si>
    <t>Society of Thoracic Surgeons</t>
  </si>
  <si>
    <t>0132</t>
  </si>
  <si>
    <t>0135</t>
  </si>
  <si>
    <t>0137</t>
  </si>
  <si>
    <t>0138</t>
  </si>
  <si>
    <t>0142</t>
  </si>
  <si>
    <t>0143</t>
  </si>
  <si>
    <t>The Joint Commission</t>
  </si>
  <si>
    <t>0144</t>
  </si>
  <si>
    <t>0147</t>
  </si>
  <si>
    <t>0160</t>
  </si>
  <si>
    <t>0162</t>
  </si>
  <si>
    <t>0166</t>
  </si>
  <si>
    <t>0268</t>
  </si>
  <si>
    <t>0284</t>
  </si>
  <si>
    <t>0286</t>
  </si>
  <si>
    <t>0289</t>
  </si>
  <si>
    <t>0300</t>
  </si>
  <si>
    <t>0301</t>
  </si>
  <si>
    <t>0330</t>
  </si>
  <si>
    <t>0338</t>
  </si>
  <si>
    <t>0345</t>
  </si>
  <si>
    <t>0346</t>
  </si>
  <si>
    <t>0351</t>
  </si>
  <si>
    <t>0356</t>
  </si>
  <si>
    <t>0371</t>
  </si>
  <si>
    <t>0372</t>
  </si>
  <si>
    <t>0373</t>
  </si>
  <si>
    <t>0434</t>
  </si>
  <si>
    <t>0435</t>
  </si>
  <si>
    <t>0436</t>
  </si>
  <si>
    <t>0437</t>
  </si>
  <si>
    <t>0438</t>
  </si>
  <si>
    <t>0439</t>
  </si>
  <si>
    <t>0441</t>
  </si>
  <si>
    <t>0450</t>
  </si>
  <si>
    <t>0453</t>
  </si>
  <si>
    <t>0468</t>
  </si>
  <si>
    <t>0480</t>
  </si>
  <si>
    <t>0495</t>
  </si>
  <si>
    <t>0496</t>
  </si>
  <si>
    <t>0497</t>
  </si>
  <si>
    <t>0505</t>
  </si>
  <si>
    <t>0506</t>
  </si>
  <si>
    <t>0513</t>
  </si>
  <si>
    <t>0514</t>
  </si>
  <si>
    <t>0527</t>
  </si>
  <si>
    <t>0528</t>
  </si>
  <si>
    <t>Surgical patients who received prophylactic antibiotics consistent with current guidelines (specific to each type of surgical procedure).</t>
  </si>
  <si>
    <t>0560</t>
  </si>
  <si>
    <t>0639</t>
  </si>
  <si>
    <t>0640</t>
  </si>
  <si>
    <t>0641</t>
  </si>
  <si>
    <t>0661</t>
  </si>
  <si>
    <t>0662</t>
  </si>
  <si>
    <t>0669</t>
  </si>
  <si>
    <t>0728</t>
  </si>
  <si>
    <t>0753</t>
  </si>
  <si>
    <t>0753 (similar to)</t>
  </si>
  <si>
    <t>Meeting Standards Associated with Better Outcomes for High-risk Care: Aortic Valve Replacement, Abdominal Aortic Aneurism Repair, High-Risk Deliveries, Pancreatic Resection, Esophageal Resection</t>
  </si>
  <si>
    <t>Patient Safety - Appropriate Staffing in the ICU</t>
  </si>
  <si>
    <t>Patient Safety - Never Events Policy</t>
  </si>
  <si>
    <t>Patient Safety - Preventing Medication Errors</t>
  </si>
  <si>
    <t>BV Library #</t>
  </si>
  <si>
    <t>Pharmacotherapy Management of COPD Exacerbation</t>
  </si>
  <si>
    <t>Follow-Up After Hospitalization for Mental Illness</t>
  </si>
  <si>
    <t>Appropriate Testing for Children with Pharyngitis</t>
  </si>
  <si>
    <t>Use of High-Risk Medications in the Elderly</t>
  </si>
  <si>
    <t>Breast Cancer Screening</t>
  </si>
  <si>
    <t>Chlamydia Screening</t>
  </si>
  <si>
    <t>Colorectal Cancer Screening</t>
  </si>
  <si>
    <t>Use of Appropriate Medications for Asthma</t>
  </si>
  <si>
    <t>Childhood Immunization Status</t>
  </si>
  <si>
    <t>Pneumonia Vaccination Status for Older Adults</t>
  </si>
  <si>
    <t>Persistence of Beta-Blocker Treatment After a Heart Attack</t>
  </si>
  <si>
    <t>Well-Child Visits in the First 15 Months of Life</t>
  </si>
  <si>
    <t>Well-Child Visits in the 3rd, 4th, 5th, and 6th Years of Life</t>
  </si>
  <si>
    <t>Prenatal &amp; Postpartum Care</t>
  </si>
  <si>
    <t>Plan All-Cause Readmission</t>
  </si>
  <si>
    <t>Medication Management for People with Asthma</t>
  </si>
  <si>
    <t>0136</t>
  </si>
  <si>
    <t>0148</t>
  </si>
  <si>
    <t>0270</t>
  </si>
  <si>
    <t>0368</t>
  </si>
  <si>
    <t>0374</t>
  </si>
  <si>
    <t>0375</t>
  </si>
  <si>
    <t>0376</t>
  </si>
  <si>
    <t>0440</t>
  </si>
  <si>
    <t>0452</t>
  </si>
  <si>
    <t>0491</t>
  </si>
  <si>
    <t>Lead Screening in Children</t>
  </si>
  <si>
    <t>Rationale</t>
  </si>
  <si>
    <t>Clinical Data</t>
  </si>
  <si>
    <t>CAHPS® 5.0H Child version</t>
  </si>
  <si>
    <t>CAHPS® 5.0H Adult version</t>
  </si>
  <si>
    <t>BV-1</t>
  </si>
  <si>
    <t>BV-2</t>
  </si>
  <si>
    <t>BV-3</t>
  </si>
  <si>
    <t>BV-4</t>
  </si>
  <si>
    <t>BV-5</t>
  </si>
  <si>
    <t>BV-6</t>
  </si>
  <si>
    <t>BV-7</t>
  </si>
  <si>
    <t>BV-8</t>
  </si>
  <si>
    <t>BV-9</t>
  </si>
  <si>
    <t>BV-10</t>
  </si>
  <si>
    <t>BV-11</t>
  </si>
  <si>
    <t>BV-12</t>
  </si>
  <si>
    <t>BV-13</t>
  </si>
  <si>
    <t>BV-14</t>
  </si>
  <si>
    <t>BV-15</t>
  </si>
  <si>
    <t>BV-16</t>
  </si>
  <si>
    <t>BV-17</t>
  </si>
  <si>
    <t>BV-18</t>
  </si>
  <si>
    <t>BV-19</t>
  </si>
  <si>
    <t>BV-20</t>
  </si>
  <si>
    <t>BV-22</t>
  </si>
  <si>
    <t>BV-23</t>
  </si>
  <si>
    <t>BV-24</t>
  </si>
  <si>
    <t>BV-25</t>
  </si>
  <si>
    <t>BV-26</t>
  </si>
  <si>
    <t>BV-27</t>
  </si>
  <si>
    <t>BV-28</t>
  </si>
  <si>
    <t>BV-29</t>
  </si>
  <si>
    <t>BV-30</t>
  </si>
  <si>
    <t>BV-31</t>
  </si>
  <si>
    <t>BV-32</t>
  </si>
  <si>
    <t>BV-33</t>
  </si>
  <si>
    <t>BV-34</t>
  </si>
  <si>
    <t>BV-35</t>
  </si>
  <si>
    <t>BV-36</t>
  </si>
  <si>
    <t>BV-37</t>
  </si>
  <si>
    <t>BV-38</t>
  </si>
  <si>
    <t>BV-39</t>
  </si>
  <si>
    <t>BV-40</t>
  </si>
  <si>
    <t>BV-41</t>
  </si>
  <si>
    <t>BV-42</t>
  </si>
  <si>
    <t>BV-43</t>
  </si>
  <si>
    <t>BV-44</t>
  </si>
  <si>
    <t>BV-45</t>
  </si>
  <si>
    <t>BV-46</t>
  </si>
  <si>
    <t>BV-47</t>
  </si>
  <si>
    <t>BV-48</t>
  </si>
  <si>
    <t>BV-49</t>
  </si>
  <si>
    <t>BV-50</t>
  </si>
  <si>
    <t>BV-51</t>
  </si>
  <si>
    <t>BV-52</t>
  </si>
  <si>
    <t>BV-53</t>
  </si>
  <si>
    <t>BV-54</t>
  </si>
  <si>
    <t>BV-55</t>
  </si>
  <si>
    <t>BV-56</t>
  </si>
  <si>
    <t>BV-57</t>
  </si>
  <si>
    <t>BV-58</t>
  </si>
  <si>
    <t>BV-59</t>
  </si>
  <si>
    <t>BV-60</t>
  </si>
  <si>
    <t>BV-61</t>
  </si>
  <si>
    <t>BV-62</t>
  </si>
  <si>
    <t>BV-63</t>
  </si>
  <si>
    <t>BV-64</t>
  </si>
  <si>
    <t>BV-65</t>
  </si>
  <si>
    <t>BV-66</t>
  </si>
  <si>
    <t>BV-67</t>
  </si>
  <si>
    <t>BV-68</t>
  </si>
  <si>
    <t>BV-69</t>
  </si>
  <si>
    <t>BV-70</t>
  </si>
  <si>
    <t>BV-71</t>
  </si>
  <si>
    <t>BV-72</t>
  </si>
  <si>
    <t>BV-73</t>
  </si>
  <si>
    <t>BV-74</t>
  </si>
  <si>
    <t>BV-75</t>
  </si>
  <si>
    <t>BV-76</t>
  </si>
  <si>
    <t>BV-77</t>
  </si>
  <si>
    <t>BV-78</t>
  </si>
  <si>
    <t>BV-79</t>
  </si>
  <si>
    <t>BV-80</t>
  </si>
  <si>
    <t>BV-81</t>
  </si>
  <si>
    <t>BV-82</t>
  </si>
  <si>
    <t>BV-83</t>
  </si>
  <si>
    <t>BV-84</t>
  </si>
  <si>
    <t>BV-85</t>
  </si>
  <si>
    <t>BV-86</t>
  </si>
  <si>
    <t>BV-87</t>
  </si>
  <si>
    <t>BV-88</t>
  </si>
  <si>
    <t>BV-89</t>
  </si>
  <si>
    <t>BV-90</t>
  </si>
  <si>
    <t>BV-91</t>
  </si>
  <si>
    <t>BV-92</t>
  </si>
  <si>
    <t>BV-93</t>
  </si>
  <si>
    <t>BV-94</t>
  </si>
  <si>
    <t>BV-95</t>
  </si>
  <si>
    <t>BV-96</t>
  </si>
  <si>
    <t>BV-97</t>
  </si>
  <si>
    <t>BV-98</t>
  </si>
  <si>
    <t>BV-99</t>
  </si>
  <si>
    <t>BV-100</t>
  </si>
  <si>
    <t>BV-101</t>
  </si>
  <si>
    <t>BV-102</t>
  </si>
  <si>
    <t>BV-103</t>
  </si>
  <si>
    <t>BV-104</t>
  </si>
  <si>
    <t>BV-105</t>
  </si>
  <si>
    <t>BV-106</t>
  </si>
  <si>
    <t>BV-107</t>
  </si>
  <si>
    <t>BV-108</t>
  </si>
  <si>
    <t>BV-109</t>
  </si>
  <si>
    <t>BV-110</t>
  </si>
  <si>
    <t>BV-111</t>
  </si>
  <si>
    <t>BV-112</t>
  </si>
  <si>
    <t>BV-113</t>
  </si>
  <si>
    <t>BV-114</t>
  </si>
  <si>
    <t>BV-115</t>
  </si>
  <si>
    <t>BV-116</t>
  </si>
  <si>
    <t>BV-117</t>
  </si>
  <si>
    <t>BV-118</t>
  </si>
  <si>
    <t>BV-119</t>
  </si>
  <si>
    <t>BV-120</t>
  </si>
  <si>
    <t>BV-121</t>
  </si>
  <si>
    <t>BV-122</t>
  </si>
  <si>
    <t>BV-123</t>
  </si>
  <si>
    <t>BV-124</t>
  </si>
  <si>
    <t>BV-125</t>
  </si>
  <si>
    <t>BV-126</t>
  </si>
  <si>
    <t>BV-127</t>
  </si>
  <si>
    <t>BV-128</t>
  </si>
  <si>
    <t>BV-129</t>
  </si>
  <si>
    <t>BV-130</t>
  </si>
  <si>
    <t>BV-131</t>
  </si>
  <si>
    <t>BV-132</t>
  </si>
  <si>
    <t>BV-133</t>
  </si>
  <si>
    <t>BV-134</t>
  </si>
  <si>
    <t>BV-135</t>
  </si>
  <si>
    <t>BV-136</t>
  </si>
  <si>
    <t>BV-137</t>
  </si>
  <si>
    <t>BV-138</t>
  </si>
  <si>
    <t>BV-139</t>
  </si>
  <si>
    <t>BV-140</t>
  </si>
  <si>
    <t>BV-141</t>
  </si>
  <si>
    <t>BV-142</t>
  </si>
  <si>
    <t>BV-143</t>
  </si>
  <si>
    <t>BV-144</t>
  </si>
  <si>
    <t>BV-145</t>
  </si>
  <si>
    <t>BV-146</t>
  </si>
  <si>
    <t>BV-147</t>
  </si>
  <si>
    <t>BV-148</t>
  </si>
  <si>
    <t>BV-149</t>
  </si>
  <si>
    <t>BV-150</t>
  </si>
  <si>
    <t>BV-151</t>
  </si>
  <si>
    <t>BV-152</t>
  </si>
  <si>
    <t>BV-153</t>
  </si>
  <si>
    <t>BV-156</t>
  </si>
  <si>
    <t>BV-157</t>
  </si>
  <si>
    <t>BV-158</t>
  </si>
  <si>
    <t>BV-159</t>
  </si>
  <si>
    <t>BV-160</t>
  </si>
  <si>
    <t>BV-162</t>
  </si>
  <si>
    <t>BV-164</t>
  </si>
  <si>
    <t>BV-165</t>
  </si>
  <si>
    <t>BV-166</t>
  </si>
  <si>
    <t>BV-167</t>
  </si>
  <si>
    <t>BV-168</t>
  </si>
  <si>
    <t>BV-169</t>
  </si>
  <si>
    <t>BV-170</t>
  </si>
  <si>
    <t>BV-171</t>
  </si>
  <si>
    <t>BV-172</t>
  </si>
  <si>
    <t>BV-173</t>
  </si>
  <si>
    <t>BV-174</t>
  </si>
  <si>
    <t>BV-175</t>
  </si>
  <si>
    <t>BV-176</t>
  </si>
  <si>
    <t>BV-177</t>
  </si>
  <si>
    <t>BV-178</t>
  </si>
  <si>
    <t>BV-179</t>
  </si>
  <si>
    <t>BV-180</t>
  </si>
  <si>
    <t>BV-181</t>
  </si>
  <si>
    <t>BV-182</t>
  </si>
  <si>
    <t>BV-183</t>
  </si>
  <si>
    <t>BV-184</t>
  </si>
  <si>
    <t>BV-185</t>
  </si>
  <si>
    <t>BV-186</t>
  </si>
  <si>
    <t>BV-188</t>
  </si>
  <si>
    <t>BV-189</t>
  </si>
  <si>
    <t>BV-190</t>
  </si>
  <si>
    <t>BV-191</t>
  </si>
  <si>
    <t>BV-192</t>
  </si>
  <si>
    <t>BV-193</t>
  </si>
  <si>
    <t>BV-194</t>
  </si>
  <si>
    <t>BV-195</t>
  </si>
  <si>
    <t>BV-196</t>
  </si>
  <si>
    <t>BV-197</t>
  </si>
  <si>
    <t>BV-198</t>
  </si>
  <si>
    <t>BV-199</t>
  </si>
  <si>
    <t>BV-200</t>
  </si>
  <si>
    <t>BV-201</t>
  </si>
  <si>
    <t>BV-202</t>
  </si>
  <si>
    <t>BV-203</t>
  </si>
  <si>
    <t>BV-204</t>
  </si>
  <si>
    <t>BV-205</t>
  </si>
  <si>
    <t>BV-206</t>
  </si>
  <si>
    <t>BV-207</t>
  </si>
  <si>
    <t>BV-208</t>
  </si>
  <si>
    <t>BV-209</t>
  </si>
  <si>
    <t>BV-210</t>
  </si>
  <si>
    <t>BV-211</t>
  </si>
  <si>
    <t>BV-212</t>
  </si>
  <si>
    <t>BV-213</t>
  </si>
  <si>
    <t>BV-214</t>
  </si>
  <si>
    <t>BV-215</t>
  </si>
  <si>
    <t>BV-216</t>
  </si>
  <si>
    <t>BV-217</t>
  </si>
  <si>
    <t>BV-218</t>
  </si>
  <si>
    <t>BV-219</t>
  </si>
  <si>
    <t>BV-220</t>
  </si>
  <si>
    <t>BV-221</t>
  </si>
  <si>
    <t>BV-222</t>
  </si>
  <si>
    <t>BV-223</t>
  </si>
  <si>
    <t>BV-224</t>
  </si>
  <si>
    <t>BV-225</t>
  </si>
  <si>
    <t>BV-226</t>
  </si>
  <si>
    <t>BV-227</t>
  </si>
  <si>
    <t>BV-228</t>
  </si>
  <si>
    <t>BV-229</t>
  </si>
  <si>
    <t>BV-230</t>
  </si>
  <si>
    <t>BV-231</t>
  </si>
  <si>
    <t>BV-232</t>
  </si>
  <si>
    <t>BV-233</t>
  </si>
  <si>
    <t>BV-234</t>
  </si>
  <si>
    <t>BV-235</t>
  </si>
  <si>
    <t>BV-236</t>
  </si>
  <si>
    <t>BV-237</t>
  </si>
  <si>
    <t>BV-238</t>
  </si>
  <si>
    <t>BV-239</t>
  </si>
  <si>
    <t>BV-240</t>
  </si>
  <si>
    <t>BV-241</t>
  </si>
  <si>
    <t>BV-242</t>
  </si>
  <si>
    <t>BV-243</t>
  </si>
  <si>
    <t>BV-244</t>
  </si>
  <si>
    <t>BV-245</t>
  </si>
  <si>
    <t>BV-246</t>
  </si>
  <si>
    <t>BV-247</t>
  </si>
  <si>
    <t>BV-248</t>
  </si>
  <si>
    <t>BV-249</t>
  </si>
  <si>
    <t>BV-250</t>
  </si>
  <si>
    <t>BV-251</t>
  </si>
  <si>
    <t>BV-252</t>
  </si>
  <si>
    <t>BV-253</t>
  </si>
  <si>
    <t>BV-254</t>
  </si>
  <si>
    <t>BV-255</t>
  </si>
  <si>
    <t>BV-256</t>
  </si>
  <si>
    <t>BV-257</t>
  </si>
  <si>
    <t>BV-258</t>
  </si>
  <si>
    <t>BV-259</t>
  </si>
  <si>
    <t>BV-260</t>
  </si>
  <si>
    <t>Link to Measure Set</t>
  </si>
  <si>
    <t>BV-261</t>
  </si>
  <si>
    <t>0285</t>
  </si>
  <si>
    <t>Agency for Healthcare Research and Quality</t>
  </si>
  <si>
    <t>BV-262</t>
  </si>
  <si>
    <t>BV-263</t>
  </si>
  <si>
    <t>0638</t>
  </si>
  <si>
    <t>BV-264</t>
  </si>
  <si>
    <t>1893</t>
  </si>
  <si>
    <t>Summary Sheet</t>
  </si>
  <si>
    <t xml:space="preserve">CMS Health Home Measure Set </t>
  </si>
  <si>
    <t>Links to Source Documents</t>
  </si>
  <si>
    <t xml:space="preserve">Buying Value Measure Selection Tool Instructions </t>
  </si>
  <si>
    <t xml:space="preserve">Enter the Existing Measure Sets You Have Chosen as Reference Points </t>
  </si>
  <si>
    <t>1)</t>
  </si>
  <si>
    <t>2)</t>
  </si>
  <si>
    <t>For measures that do not have NQF numbers or have an NQF number but are not included in the Buying Value measure library, the measure’s information will not auto-populate and the following information must be manually entered:</t>
  </si>
  <si>
    <t>3)</t>
  </si>
  <si>
    <t>4)</t>
  </si>
  <si>
    <t>5)</t>
  </si>
  <si>
    <t>Review Results from Spreadsheet Comparisons &amp; Finalize the Measure Set</t>
  </si>
  <si>
    <t>a)</t>
  </si>
  <si>
    <t>b)</t>
  </si>
  <si>
    <t>c)</t>
  </si>
  <si>
    <t>d)</t>
  </si>
  <si>
    <t>e)</t>
  </si>
  <si>
    <t>f)</t>
  </si>
  <si>
    <r>
      <t xml:space="preserve">(see Step 4 in the </t>
    </r>
    <r>
      <rPr>
        <i/>
        <sz val="16"/>
        <color theme="0" tint="-0.34998626667073579"/>
        <rFont val="Arimo"/>
        <family val="2"/>
      </rPr>
      <t>Measure Selection Tool User Instructions</t>
    </r>
    <r>
      <rPr>
        <sz val="16"/>
        <color theme="0" tint="-0.34998626667073579"/>
        <rFont val="Arimo"/>
        <family val="2"/>
      </rPr>
      <t xml:space="preserve">) </t>
    </r>
  </si>
  <si>
    <r>
      <t xml:space="preserve">(see Step 3 in the </t>
    </r>
    <r>
      <rPr>
        <i/>
        <sz val="16"/>
        <color theme="0" tint="-0.34998626667073579"/>
        <rFont val="Arimo"/>
        <family val="2"/>
      </rPr>
      <t>Measure Selection Tool User Instructions</t>
    </r>
    <r>
      <rPr>
        <sz val="16"/>
        <color theme="0" tint="-0.34998626667073579"/>
        <rFont val="Arimo"/>
        <family val="2"/>
      </rPr>
      <t>)</t>
    </r>
  </si>
  <si>
    <r>
      <t xml:space="preserve">(see Step 2 in the </t>
    </r>
    <r>
      <rPr>
        <i/>
        <sz val="16"/>
        <color theme="0" tint="-0.34998626667073579"/>
        <rFont val="Arimo"/>
        <family val="2"/>
      </rPr>
      <t>Measure Selection Tool User Instructions</t>
    </r>
    <r>
      <rPr>
        <sz val="16"/>
        <color theme="0" tint="-0.34998626667073579"/>
        <rFont val="Arimo"/>
        <family val="2"/>
      </rPr>
      <t>)</t>
    </r>
  </si>
  <si>
    <r>
      <t xml:space="preserve">After you determine the candidate measures you want to consider for your measure set you must enter them in the </t>
    </r>
    <r>
      <rPr>
        <i/>
        <sz val="18"/>
        <color theme="1" tint="0.34998626667073579"/>
        <rFont val="Georgia"/>
        <family val="1"/>
      </rPr>
      <t>Measure Selection</t>
    </r>
    <r>
      <rPr>
        <sz val="18"/>
        <color theme="1" tint="0.34998626667073579"/>
        <rFont val="Georgia"/>
        <family val="1"/>
      </rPr>
      <t xml:space="preserve"> tab of the </t>
    </r>
    <r>
      <rPr>
        <i/>
        <sz val="18"/>
        <color theme="1" tint="0.34998626667073579"/>
        <rFont val="Georgia"/>
        <family val="1"/>
      </rPr>
      <t>Measure Selection Spreadsheet</t>
    </r>
    <r>
      <rPr>
        <sz val="18"/>
        <color theme="1" tint="0.34998626667073579"/>
        <rFont val="Georgia"/>
        <family val="1"/>
      </rPr>
      <t>.  There are five tasks that are associated with this step:</t>
    </r>
  </si>
  <si>
    <t>Links to Specific Tabs:</t>
  </si>
  <si>
    <t xml:space="preserve">  Enter Your Criteria for Choosing Measures in the Spreadsheet</t>
  </si>
  <si>
    <t>Measure Crosswalk</t>
  </si>
  <si>
    <r>
      <t xml:space="preserve">The </t>
    </r>
    <r>
      <rPr>
        <i/>
        <sz val="20"/>
        <color theme="9" tint="-0.249977111117893"/>
        <rFont val="Georgia"/>
        <family val="1"/>
      </rPr>
      <t>Measure Selection Spreadsheet</t>
    </r>
    <r>
      <rPr>
        <sz val="20"/>
        <color theme="9" tint="-0.249977111117893"/>
        <rFont val="Georgia"/>
        <family val="1"/>
      </rPr>
      <t xml:space="preserve"> is the heart of the </t>
    </r>
    <r>
      <rPr>
        <i/>
        <sz val="20"/>
        <color theme="9" tint="-0.249977111117893"/>
        <rFont val="Georgia"/>
        <family val="1"/>
      </rPr>
      <t>How to Build a Measure Set</t>
    </r>
    <r>
      <rPr>
        <sz val="20"/>
        <color theme="9" tint="-0.249977111117893"/>
        <rFont val="Georgia"/>
        <family val="1"/>
      </rPr>
      <t xml:space="preserve"> tool. It serves as a both a decision aid and a living measure library for measure set creators by tracking and displaying detailed information from a number of important sources to consider when selecting measures.</t>
    </r>
  </si>
  <si>
    <t>Hemoglobin A1c (HbA1c) Testing for Pediatric Patients</t>
  </si>
  <si>
    <t>0060</t>
  </si>
  <si>
    <t>Adult Major Depressive Disorder (MDD): Suicide Risk Assessment</t>
  </si>
  <si>
    <t>0104</t>
  </si>
  <si>
    <t>0110</t>
  </si>
  <si>
    <t>0384</t>
  </si>
  <si>
    <t>HIV/AIDS: Medical Visit</t>
  </si>
  <si>
    <t>0405</t>
  </si>
  <si>
    <t>HIV/AIDS: RNA Control for Patients with HIV</t>
  </si>
  <si>
    <t>0564</t>
  </si>
  <si>
    <t>0565</t>
  </si>
  <si>
    <t>Complications within 30 Days Following Cataract Surgery Requiring Additional Surgical Procedures</t>
  </si>
  <si>
    <t>Cataracts: 20/40 or Better Visual Acuity within 90 Days Following Cataract Surgery</t>
  </si>
  <si>
    <t>OptumInsight</t>
  </si>
  <si>
    <t>0710</t>
  </si>
  <si>
    <t>0712</t>
  </si>
  <si>
    <t>Depression Remission at Twelve Months</t>
  </si>
  <si>
    <t>Depression Utilization of the PHQ-9 Tool</t>
  </si>
  <si>
    <t>Child and Adolescent Major Depressive Disorder: Suicide Risk Assessment</t>
  </si>
  <si>
    <t>Maternal Depression Screening</t>
  </si>
  <si>
    <t>Preventive Care and Screening: Cholesterol-fasting Low Density Lipoprotein (LDL-C) Test Performed</t>
  </si>
  <si>
    <t>Preventive Care and Screening: Risk-Stratified Cholesterol-fasting Low Density Lipoprotein (LDL-C)</t>
  </si>
  <si>
    <t>Preventive Care and Screening: Screening for High Blood Pressure and Follow-up Documented</t>
  </si>
  <si>
    <t xml:space="preserve">Measure Set </t>
  </si>
  <si>
    <t>BV-21</t>
  </si>
  <si>
    <t>BV-154</t>
  </si>
  <si>
    <t>BV-155</t>
  </si>
  <si>
    <t>BV-161</t>
  </si>
  <si>
    <t>BV-163</t>
  </si>
  <si>
    <t>BV-265</t>
  </si>
  <si>
    <t>BV-266</t>
  </si>
  <si>
    <t>BV-267</t>
  </si>
  <si>
    <t>BV-268</t>
  </si>
  <si>
    <t>BV-269</t>
  </si>
  <si>
    <t>BV-270</t>
  </si>
  <si>
    <t>BV-271</t>
  </si>
  <si>
    <t>BV-272</t>
  </si>
  <si>
    <t>BV-273</t>
  </si>
  <si>
    <t>BV-274</t>
  </si>
  <si>
    <t>BV-275</t>
  </si>
  <si>
    <t>BV-276</t>
  </si>
  <si>
    <t>BV-277</t>
  </si>
  <si>
    <t>BV-278</t>
  </si>
  <si>
    <t>BV-279</t>
  </si>
  <si>
    <t>BV-280</t>
  </si>
  <si>
    <t>BV-281</t>
  </si>
  <si>
    <t>BV-282</t>
  </si>
  <si>
    <t>BV-283</t>
  </si>
  <si>
    <t>selection_criteria_a</t>
  </si>
  <si>
    <t>selection_criteria_b</t>
  </si>
  <si>
    <t>selection_criteria_c</t>
  </si>
  <si>
    <t>selection_criteria_d</t>
  </si>
  <si>
    <t>selection_criteria_e</t>
  </si>
  <si>
    <t>selection_criteria_f</t>
  </si>
  <si>
    <t>selection_criteria_g</t>
  </si>
  <si>
    <t>selection_criteria_h</t>
  </si>
  <si>
    <t>selection_criteria_i</t>
  </si>
  <si>
    <t>selection_criteria_j</t>
  </si>
  <si>
    <r>
      <rPr>
        <sz val="16"/>
        <color rgb="FF1C6938"/>
        <rFont val="Arimo"/>
        <family val="2"/>
      </rPr>
      <t xml:space="preserve">1)  </t>
    </r>
    <r>
      <rPr>
        <u/>
        <sz val="16"/>
        <color rgb="FF1C6938"/>
        <rFont val="Arimo"/>
        <family val="2"/>
      </rPr>
      <t>Measure Selection Tool</t>
    </r>
  </si>
  <si>
    <r>
      <rPr>
        <sz val="16"/>
        <color rgb="FF1C6938"/>
        <rFont val="Arimo"/>
        <family val="2"/>
      </rPr>
      <t xml:space="preserve">2)  </t>
    </r>
    <r>
      <rPr>
        <u/>
        <sz val="16"/>
        <color rgb="FF1C6938"/>
        <rFont val="Arimo"/>
        <family val="2"/>
      </rPr>
      <t>Summary</t>
    </r>
  </si>
  <si>
    <r>
      <rPr>
        <sz val="16"/>
        <color rgb="FF1C6938"/>
        <rFont val="Arimo"/>
        <family val="2"/>
      </rPr>
      <t xml:space="preserve">3) </t>
    </r>
    <r>
      <rPr>
        <u/>
        <sz val="16"/>
        <color rgb="FF1C6938"/>
        <rFont val="Arimo"/>
        <family val="2"/>
      </rPr>
      <t xml:space="preserve"> Measure Crosswalk</t>
    </r>
  </si>
  <si>
    <r>
      <rPr>
        <sz val="16"/>
        <color rgb="FF1C6938"/>
        <rFont val="Arimo"/>
        <family val="2"/>
      </rPr>
      <t xml:space="preserve">4) </t>
    </r>
    <r>
      <rPr>
        <u/>
        <sz val="16"/>
        <color rgb="FF1C6938"/>
        <rFont val="Arimo"/>
        <family val="2"/>
      </rPr>
      <t xml:space="preserve"> Links to Source Documents</t>
    </r>
  </si>
  <si>
    <t>1365</t>
  </si>
  <si>
    <t>1381</t>
  </si>
  <si>
    <t>1401</t>
  </si>
  <si>
    <t>1550</t>
  </si>
  <si>
    <t>1551</t>
  </si>
  <si>
    <t>1653</t>
  </si>
  <si>
    <t>1716</t>
  </si>
  <si>
    <t>1717</t>
  </si>
  <si>
    <t>1789</t>
  </si>
  <si>
    <t>0029</t>
  </si>
  <si>
    <t>0030</t>
  </si>
  <si>
    <t>0035</t>
  </si>
  <si>
    <t>0040</t>
  </si>
  <si>
    <t>0053</t>
  </si>
  <si>
    <t>Diabetes: Appropriate Treatment of Hypertension</t>
  </si>
  <si>
    <t>0546</t>
  </si>
  <si>
    <t>0553</t>
  </si>
  <si>
    <t>Appeals Auto–Forward</t>
  </si>
  <si>
    <t>Care Coordination - CAHPS</t>
  </si>
  <si>
    <t>Members Choosing to Leave the Plan</t>
  </si>
  <si>
    <t>Plan Makes Timely Decisions about Appeals</t>
  </si>
  <si>
    <t>Reviewing Appeals Decisions</t>
  </si>
  <si>
    <t>BV-285</t>
  </si>
  <si>
    <t>BV-286</t>
  </si>
  <si>
    <t>BV-287</t>
  </si>
  <si>
    <t>BV-288</t>
  </si>
  <si>
    <t>BV-289</t>
  </si>
  <si>
    <t>BV-290</t>
  </si>
  <si>
    <t>BV-291</t>
  </si>
  <si>
    <t>BV-292</t>
  </si>
  <si>
    <t>BV-293</t>
  </si>
  <si>
    <t>BV-294</t>
  </si>
  <si>
    <t>BV-295</t>
  </si>
  <si>
    <t>BV-296</t>
  </si>
  <si>
    <t>BV-297</t>
  </si>
  <si>
    <t>BV-299</t>
  </si>
  <si>
    <t>BV-300</t>
  </si>
  <si>
    <t>BV-301</t>
  </si>
  <si>
    <t>BV-302</t>
  </si>
  <si>
    <t>BV-303</t>
  </si>
  <si>
    <t>BV-304</t>
  </si>
  <si>
    <t>BV-305</t>
  </si>
  <si>
    <t>BV-306</t>
  </si>
  <si>
    <t>BV-307</t>
  </si>
  <si>
    <t>BV-308</t>
  </si>
  <si>
    <t>BV-309</t>
  </si>
  <si>
    <t>Independent Review</t>
  </si>
  <si>
    <t>BV-310</t>
  </si>
  <si>
    <t>Emergency Transfer Communication Measure</t>
  </si>
  <si>
    <t>0291</t>
  </si>
  <si>
    <t>BV-311</t>
  </si>
  <si>
    <t>Brigham and Women's Hospital</t>
  </si>
  <si>
    <t>CMS Medicare Part C &amp; D Star Ratings Measures</t>
  </si>
  <si>
    <t>http://www.cms.gov/Medicare/Prescription-Drug-Coverage/PrescriptionDrugCovGenIn/PerformanceData.html</t>
  </si>
  <si>
    <t>2456</t>
  </si>
  <si>
    <t>Osteoporosis: Communication with the Physician Managing On-going Care Post-Fracture of Hip, Spine or Distal Radius for Men and Women Aged 50 Years and Older</t>
  </si>
  <si>
    <t>Screening or Therapy for Osteoporosis for Women Aged 65 Years and Older</t>
  </si>
  <si>
    <t>Percentage of female patients aged 65 years and older who have a central dual-energy X- ray absorptiometry (DXA) measurement ordered or performed at least once since age 60 or pharmacologic therapy prescribed within 12 months</t>
  </si>
  <si>
    <t>Osteoporosis: Management Following Fracture of Hip, Spine or Distal Radius for Men and Women Aged 50 Years and Older</t>
  </si>
  <si>
    <t>Age-Related Macular Degeneration (AMD): Dilated Macular Examination</t>
  </si>
  <si>
    <t>Emergency Medicine: 12-Lead Electrocardiogram (ECG) Performed for Non-Traumatic Chest Pain</t>
  </si>
  <si>
    <t>Percentage of patients aged 40 years and older with an emergency department discharge diagnosis of non-traumatic chest pain who had a 12-lead electrocardiogram (ECG) performed</t>
  </si>
  <si>
    <t>Chronic Obstructive Pulmonary Disease (COPD): Spirometry Evaluation</t>
  </si>
  <si>
    <t>Percentage of patients aged 18 years and older with a diagnosis of COPD who had spirometry results documented</t>
  </si>
  <si>
    <t>Coronary Artery Bypass Graft (CABG): Postoperative Renal Failure</t>
  </si>
  <si>
    <t>Percentage of patients aged 18 years and older undergoing isolated CABG surgery (without pre-existing renal failure) who develop postoperative renal failure or require dialysis</t>
  </si>
  <si>
    <t>Coronary Artery Bypass Graft (CABG): Surgical Re-Exploration</t>
  </si>
  <si>
    <t>Percentage of patients aged 18 years and older undergoing isolated CABG surgery who require a return to the operating room (OR) during the current hospitalization for mediastinal bleeding with or without tamponade, graft occlusion, valve dysfunction, or other cardiac reason</t>
  </si>
  <si>
    <t>Coronary Artery Bypass Graft (CABG): Prolonged Intubation</t>
  </si>
  <si>
    <t>Percentage of patients aged 18 years and older undergoing isolated CABG surgery who require postoperative intubation &gt; 24 hours</t>
  </si>
  <si>
    <t>Coronary Artery Bypass Graft (CABG): Deep Sternal Wound Infection Rate</t>
  </si>
  <si>
    <t>Percentage of patients aged 18 years and older undergoing isolated CABG surgery who, within 30 days postoperatively, develop deep sternal wound infection involving muscle, bone, and/or mediastinum requiring operative intervention</t>
  </si>
  <si>
    <t>Coronary Artery Bypass Graft (CABG): Stroke</t>
  </si>
  <si>
    <t>Percentage of patients aged 18 years and older undergoing isolated CABG surgery who have a postoperative stroke (i.e., any confirmed neurological deficit of abrupt onset caused by a disturbance in blood supply to the brain) that did not resolve within 24 hours</t>
  </si>
  <si>
    <t>Coronary Artery Bypass Graft (CABG): Use of Internal Mammary Artery (IMA) in Patients with Isolated CABG Surgery</t>
  </si>
  <si>
    <t>Patients aged 18 and older who report being uncomfortable because of pain at the initial assessment (after admission to palliative care services) who report pain was brought to a comfortable level within 48 hours</t>
  </si>
  <si>
    <t>Coronary Artery Bypass Graft (CABG): Preoperative Beta-Blocker in Patients with Isolated CABG Surgery</t>
  </si>
  <si>
    <t>Percentage of isolated Coronary Artery Bypass Graft (CABG) surgeries for patients aged 18 years and older who received a beta-blocker within 24 hours prior to surgical incision</t>
  </si>
  <si>
    <t>Perioperative Care: Venous Thromboembolism (VTE) Prophylaxis (When Indicated in ALL Patients)</t>
  </si>
  <si>
    <t>Percentage of surgical patients aged 18 years and older undergoing procedures for which VTE prophylaxis is indicated in all patients, who had an order for Low Molecular Weight Heparin (LMWH), Low-Dose Unfractionated Heparin (LDUH), adjusted-dose warfarin, fondaparinux or mechanical prophylaxis to be given within 24 hours prior to incision time or within 24 hours after surgery end time</t>
  </si>
  <si>
    <t>Stroke and Stroke Rehabilitation: Anticoagulant Therapy Prescribed for Atrial Fibrillation (AF) at Discharge</t>
  </si>
  <si>
    <t>Percentage of patients aged 18 years and older with a diagnosis of ischemic stroke or transient ischemic attack (TIA) with documented permanent, persistent, or paroxysmal atrial fibrillation who were prescribed an anticoagulant at discharge</t>
  </si>
  <si>
    <t>Perioperative Care: Discontinuation of Prophylactic Parenteral Antibiotics (Non-Cardiac Procedures)</t>
  </si>
  <si>
    <t>Percentage of non-cardiac surgical patients aged 18 years and older undergoing procedures with the indications for prophylactic parenteral antibiotics AND who received a prophylactic parenteral antibiotic, who have an order for discontinuation of prophylactic parenteral antibiotics within 24 hours of surgical end time</t>
  </si>
  <si>
    <t>Adult Kidney Disease: Peritoneal Dialysis Adequacy: Solute</t>
  </si>
  <si>
    <t>Percentage of patients aged 18 years and older with a diagnosis of End Stage Renal Disease (ESRD) receiving peritoneal dialysis who have a total Kt/V ≥ 1.7 per week measured once every 4 months</t>
  </si>
  <si>
    <t>Adult Kidney Disease: Hemodialysis Adequacy: Solute</t>
  </si>
  <si>
    <t>Percentage of calendar months within a 12-month period during which patients aged 18 years and older with a diagnosis of End Stage Renal Disease (ESRD) receiving hemodialysis three times a week for ≥ 90 days who have a spKt/V ≥ 1.2</t>
  </si>
  <si>
    <t>Stroke and Stroke Rehabilitation: Discharged on Antithrombotic Therapy</t>
  </si>
  <si>
    <t>Percentage of patients aged 18 years and older with a diagnosis of ischemic stroke or transient ischemic attack (TIA) with documented permanent, persistent, or paroxysmal atrial fibrillation who were prescribed an antithrombotic at discharge</t>
  </si>
  <si>
    <t>Hematology: Myelodysplastic Syndrome (MDS) and Acute Leukemias: Baseline
Cytogenetic Testing Performed on Bone Marrow</t>
  </si>
  <si>
    <t>Percentage of patients aged 18 years and older with a diagnosis of myelodysplastic syndrome (MDS) or an acute leukemia who had baseline cytogenetic testing performed on bone marrow</t>
  </si>
  <si>
    <t>Hematology: Myelodysplastic Syndrome (MDS): Documentation of Iron Stores in Patients Receiving Erythropoietin Therapy</t>
  </si>
  <si>
    <t>Percentage of patients aged 18 years and older with a diagnosis of myelodysplastic syndrome (MDS) who are receiving erythropoietin therapy with documentation of iron stores within 60 days prior to initiating erythropoietin therapy</t>
  </si>
  <si>
    <t>Hematology: Chronic Lymphocytic Leukemia (CLL): Baseline Flow Cytometry</t>
  </si>
  <si>
    <t>Percentage of patients aged 18 years and older seen within a 12 month reporting period with a diagnosis of chronic lymphocytic leukemia (CLL) made at any time during or prior to the reporting period who had baseline flow cytometry studies performed and documented in the chart</t>
  </si>
  <si>
    <t>Hematology: Multiple Myeloma: Treatment with Bisphosphonates</t>
  </si>
  <si>
    <t>Percentage of patients aged 18 years and older with a diagnosis of multiple myeloma, not in remission, who were prescribed or received intravenous bisphosphonate therapy within the 12-month reporting period</t>
  </si>
  <si>
    <t>Oncology: Cancer Stage Documented</t>
  </si>
  <si>
    <t>Percentage of patients, regardless of age, with a diagnosis of cancer who are seen in the ambulatory setting who have a baseline American Joint Committee on Cancer (AJCC) cancer stage or documentation that the cancer is metastatic in the medical record at least once during the 12 month reporting period</t>
  </si>
  <si>
    <t>Breast Cancer Resection Pathology Reporting: pT Category (Primary Tumor) and pN Category (Regional Lymph Nodes) with Histologic Grade</t>
  </si>
  <si>
    <t>Percentage of breast cancer resection pathology reports that include the pT category (primary tumor), the pN category (regional lymph nodes), and the histologic grade</t>
  </si>
  <si>
    <t>Colorectal Cancer Resection Pathology Reporting: pT Category (Primary Tumor) and pN Category (Regional Lymph Nodes) with Histologic Grade</t>
  </si>
  <si>
    <t>Percentage of colon and rectum cancer resection pathology reports that include the pT category (primary tumor), the pN category (regional lymph nodes) and the histologic grade</t>
  </si>
  <si>
    <t>Hepatitis C: Ribonucleic Acid (RNA) Testing Before Initiating Treatment</t>
  </si>
  <si>
    <t>Percentage of patients aged 18 years and older with a diagnosis of chronic hepatitis C who started antiviral treatment within the 12 month reporting period for whom quantitative hepatitis C virus (HCV) ribonucleic acid (RNA) testing was performed within 12 months prior to initiation of antiviral treatment</t>
  </si>
  <si>
    <t>Hepatitis C: Hepatitis C Virus (HCV) Genotype Testing Prior to Treatment</t>
  </si>
  <si>
    <t>Percentage of patients aged 18 years and older with a diagnosis of chronic hepatitis C who started antiviral treatment within the 12 month reporting period for whom hepatitis C virus (HCV) genotype testing was performed within 12 months prior to initiation of antiviral treatment</t>
  </si>
  <si>
    <t>Hepatitis C: Hepatitis C Virus (HCV) Ribonucleic Acid (RNA) Testing Between 4-12 Weeks After Initiation of Treatment</t>
  </si>
  <si>
    <t>Percentage of patients aged 18 years and older with a diagnosis of chronic hepatitis C who are receiving antiviral treatment for whom quantitative hepatitis C virus (HCV) ribonucleic acid (RNA) testing was performed between 4-12 weeks after the initiation of antiviral treatment</t>
  </si>
  <si>
    <t>Hepatitis C: Hepatitis A Vaccination</t>
  </si>
  <si>
    <t>Percentage of patients aged 18 years and older with a diagnosis of chronic hepatitis C who have received at least one injection of hepatitis A vaccine, or who have documented immunity to hepatitis A</t>
  </si>
  <si>
    <t>HIV/AIDS: Sexually Transmitted Disease Screening for Chlamydia, Gonorrhea, and Syphilis</t>
  </si>
  <si>
    <t>Pain Assessment and Follow-Up</t>
  </si>
  <si>
    <t>Percentage of visits for patients aged 18 years and older with documentation of a pain assessment using a standardized tool(s) on each visit AND documentation of a follow-up plan when pain is present</t>
  </si>
  <si>
    <t>Functional Deficit: Change in Risk-Adjusted Functional Status for Patients with Knee Impairments</t>
  </si>
  <si>
    <t>Percentage of patients aged 18 or older that receive treatment for a functional deficit secondary to a diagnosis that affects the knee in which the change in their Risk-Adjusted Functional Status is measured</t>
  </si>
  <si>
    <t>Functional Deficit: Change in Risk-Adjusted Functional Status for Patients with Hip Impairments</t>
  </si>
  <si>
    <t>Percentage of patients aged 18 or older that receive treatment for a functional deficit secondary to a diagnosis that affects the hip in which the change in their Risk-Adjusted Functional Status is measured</t>
  </si>
  <si>
    <t>Functional Deficit: Change in Risk-Adjusted Functional Status for Patients with Lower Leg, Foot or Ankle Impairments</t>
  </si>
  <si>
    <t>Percentage of patients aged 18 or older that receive treatment for a functional deficit secondary to a diagnosis that affects the lower leg, foot or ankle in which the change in their Risk-Adjusted Functional Status is measured</t>
  </si>
  <si>
    <t>Functional Deficit: Change in Risk-Adjusted Functional Status for Patients with Lumbar Spine Impairments</t>
  </si>
  <si>
    <t>Percentage of patients aged 18 or older that receive treatment for a functional deficit secondary to a diagnosis that affects the lumbar spine in which the change in their Risk-Adjusted Functional Status is measured</t>
  </si>
  <si>
    <t>Functional Deficit: Change in Risk-Adjusted Functional Status for Patients with Shoulder Impairments</t>
  </si>
  <si>
    <t>Percentage of patients aged 18 or older that receive treatment for a functional deficit secondary to a diagnosis that affects the shoulder in which the change in their Risk-Adjusted Functional Status is measured</t>
  </si>
  <si>
    <t>Functional Deficit: Change in Risk-Adjusted Functional Status for Patients with Elbow, Wrist or Hand Impairments</t>
  </si>
  <si>
    <t>Percentage of patients aged 18 or older that receive treatment for a functional deficit secondary to a diagnosis that affects the elbow, wrist or hand in which the change in their Risk-Adjusted Functional Status is measured</t>
  </si>
  <si>
    <t>Prevention of Central Venous Catheter (CVC)-Related Bloodstream Infections</t>
  </si>
  <si>
    <t>Percentage of patients, regardless of age, who undergo central venous catheter (CVC) insertion for whom CVC was inserted with all elements of maximal sterile barrier technique, hand hygiene, skin preparation and, if ultrasound is used, sterile ultrasound techniques followed</t>
  </si>
  <si>
    <t>Radiology: Stenosis Measurement in Carotid Imaging Reports</t>
  </si>
  <si>
    <t>Percentage of final reports for carotid imaging studies (neck magnetic resonance angiography [MRA], neck computed tomography angiography [CTA], neck duplex ultrasound, carotid angiogram) performed that include direct or indirect reference to measurements of distal internal carotid diameter as the denominator for stenosis measurement</t>
  </si>
  <si>
    <t>Radiology: Inappropriate Use of “Probably Benign” Assessment Category in Mammography Screening</t>
  </si>
  <si>
    <t>Percentage of final reports for screening mammograms that are classified as “probably benign”</t>
  </si>
  <si>
    <t>Radiology: Reminder System for Screening Mammograms</t>
  </si>
  <si>
    <t>Radiology: Exposure Time Reported for Procedures Using Fluoroscopy</t>
  </si>
  <si>
    <t>Percentage of final reports for procedures using fluoroscopy that include documentation of radiation exposure or exposure time</t>
  </si>
  <si>
    <t>Melanoma: Overutilization of Imaging Studies in Melanoma</t>
  </si>
  <si>
    <t>Percentage of patients, regardless of age, with a current diagnosis of stage 0 through IIC melanoma or a history of melanoma of any stage, without signs or symptoms suggesting systemic spread, seen for an office visit during the one-year measurement period, for whom no diagnostic imaging studies were ordered</t>
  </si>
  <si>
    <t>Primary Open-Angle Glaucoma (POAG): Reduction of Intraocular Pressure (IOP) by 15% OR Documentation of a Plan of Care</t>
  </si>
  <si>
    <t>Percentage of patients aged 18 years and older with a diagnosis of primary open-angle glaucoma (POAG) whose glaucoma treatment has not failed (the most recent IOP was reduced by at least 15% from the pre- intervention level) OR if the most recent IOP was not reduced by at least 15% from the pre- intervention level, a plan of care was documented within 12 months</t>
  </si>
  <si>
    <t>Age-Related Macular Degeneration (AMD): Counseling on Antioxidant Supplement</t>
  </si>
  <si>
    <t>Percentage of patients aged 50 years and older with a diagnosis of age-related macular degeneration (AMD) or their caregiver(s) who were counseled within 12 months on the benefits and/or risks of the Age-Related Eye Disease Study (AREDS) formulation for preventing progression of AMD</t>
  </si>
  <si>
    <t>Melanoma: Continuity of Care – Recall System</t>
  </si>
  <si>
    <t>Percentage of pregnant female patients aged 14 to 50 who present to the emergency department (ED) with a chief complaint of abdominal pain or vaginal bleeding who receive a trans-abdominal or trans-vaginal ultrasound to determine pregnancy location</t>
  </si>
  <si>
    <t>Rh Immunoglobulin (Rhogam) for Rh-Negative Pregnant Women at Risk of Fetal Blood Exposure</t>
  </si>
  <si>
    <t>Percentage of Rh-negative pregnant women aged 14-50 years at risk of fetal blood exposure who receive Rh-Immunoglobulin (Rhogam) in the emergency department (ED)</t>
  </si>
  <si>
    <t>Acute Otitis Externa (AOE): Topical Therapy</t>
  </si>
  <si>
    <t>Percentage of patients aged 2 years and older with a diagnosis of AOE who were prescribed topical preparations</t>
  </si>
  <si>
    <t>Acute Otitis Externa (AOE): Systemic Antimicrobial Therapy – Avoidance of Inappropriate Use</t>
  </si>
  <si>
    <t>Percentage of patients aged 2 years and older with a diagnosis of AOE who were not prescribed systemic antimicrobial therapy</t>
  </si>
  <si>
    <t>Percentage of patients aged 50 years and older receiving a screening colonoscopy without biopsy or polypectomy who had a recommended follow-up interval of at least 10 years for repeat colonoscopy documented in their colonoscopy report</t>
  </si>
  <si>
    <t>Percentage of patients aged 18 years and older receiving a surveillance colonoscopy, with a history of a prior adenomatous polyp(s) in previous colonoscopy findings, who had an interval of 3 or more years since their last colonoscopy</t>
  </si>
  <si>
    <t>Cardiac Stress Imaging Not Meeting Appropriate Use Criteria: Preoperative Evaluation in Low-Risk Surgery Patients</t>
  </si>
  <si>
    <t>Percentage of stress single-photon emission computed tomography (SPECT) myocardial perfusion imaging (MPI), stress echocardiogram (ECHO), cardiac computed tomography angiography (CCTA), or cardiac magnetic resonance (CMR) performed in low risk surgery patients 18 years or older for preoperative evaluation during the 12-month reporting period</t>
  </si>
  <si>
    <t>Cardiac Stress Imaging Not Meeting Appropriate Use Criteria: Routine Testing After Percutaneous Coronary Intervention (PCI)</t>
  </si>
  <si>
    <t>Percentage of all stress  single-photon emission computed tomography (SPECT) myocardial perfusion imaging (MPI), stress echocardiogram (ECHO), cardiac computed tomography angiography (CCTA), and cardiovascular magnetic resonance (CMR) performed in patients aged 18 years and older routinely after percutaneous coronary intervention (PCI), with reference to timing of test after PCI and symptom status</t>
  </si>
  <si>
    <t>Cardiac Stress Imaging Not Meeting Appropriate Use Criteria: Testing in Asymptomatic, Low-Risk Patients</t>
  </si>
  <si>
    <t>Percentage of all stress single-photon emission computed tomography (SPECT) myocardial perfusion imaging (MPI), stress echocardiogram (ECHO), cardiac computed tomography angiography (CCTA), and cardiovascular magnetic resonance (CMR) performed in asymptomatic, low coronary heart disease (CHD) risk patients 18 years and older for initial detection and risk assessment</t>
  </si>
  <si>
    <t>Statin Therapy at Discharge after Lower Extremity Bypass (LEB)</t>
  </si>
  <si>
    <t>Percentage of patients aged 18 years and older undergoing infra-inguinal lower extremity bypass who are prescribed a statin medication at discharge</t>
  </si>
  <si>
    <t>Atrial Fibrillation and Atrial Flutter: Chronic Anticoagulation Therapy</t>
  </si>
  <si>
    <t>Rate of Endovascular Aneurysm Repair (EVAR) of Small or Moderate Non-Ruptured Abdominal Aortic Aneurysms (AAA) Who Die While in Hospital</t>
  </si>
  <si>
    <t>Rate of Postoperative Stroke or Death in Asymptomatic Patients Undergoing Carotid Artery Stenting (CAS)</t>
  </si>
  <si>
    <t>Pediatric Kidney Disease: ESRD Patients Receiving Dialysis: Hemoglobin Level &lt; 10 g/Dl</t>
  </si>
  <si>
    <t>Percentage of calendar months within a 12-month period during which patients aged 17 years and younger with a diagnosis of End Stage Renal Disease (ESRD) receiving hemodialysis or peritoneal dialysis have a hemoglobin level &lt; 10 g/dL</t>
  </si>
  <si>
    <t>Adult Kidney Disease: Laboratory Testing (Lipid Profile)</t>
  </si>
  <si>
    <t>Percentage of patients aged 18 years and older with a diagnosis of chronic kidney disease (CKD) (stage 3, 4, or 5, not receiving Renal Replacement Therapy [RRT]) who had a fasting lipid profile performed at least once within a 12-month period</t>
  </si>
  <si>
    <t>Radical Prostatectomy Pathology Reporting</t>
  </si>
  <si>
    <t>Percentage of radical prostatectomy pathology reports that include the pT category, the pN category, the Gleason score and a statement about margin status</t>
  </si>
  <si>
    <t>Barrett's Esophagus</t>
  </si>
  <si>
    <t>Percentage of esophageal biopsy reports that document the presence of Barrett’s mucosa that also include a statement about dysplasia</t>
  </si>
  <si>
    <t>Adherence to Antipsychotic Medications for Individuals with Schizophrenia</t>
  </si>
  <si>
    <t>HIV Medical Visit Frequency</t>
  </si>
  <si>
    <t>Percentage of patients, regardless of age with a diagnosis of HIV who had at least one medical visit in each 6 month period of the 24 month measurement period, with a minimum of 60 days between medical visits</t>
  </si>
  <si>
    <t>Prescription of HIV Antiretroviral Therapy</t>
  </si>
  <si>
    <t>Osteoporosis: Pharmacologic Therapy for Men and Women Aged 50 Years and Older</t>
  </si>
  <si>
    <t>Percentage of patients aged 50 years and older with a diagnosis of osteoporosis who were prescribed pharmacologic therapy within 12 months</t>
  </si>
  <si>
    <t>Urinary Incontinence: Assessment of Presence or Absence of Urinary Incontinence in Women Aged 65 Years and Older</t>
  </si>
  <si>
    <t>Percentage of female patients aged 65 years and older who were assessed for the presence or absence of urinary incontinence within 12 months</t>
  </si>
  <si>
    <t>Urinary Incontinence: Plan of Care for Urinary Incontinence in Women Aged 65 Years and Older</t>
  </si>
  <si>
    <t>Percentage of female patients aged 65 years and older with a diagnosis of urinary incontinence with a documented plan of care for urinary incontinence at least once within 12 months</t>
  </si>
  <si>
    <t>Osteoarthritis (OA): Function and Pain Assessment</t>
  </si>
  <si>
    <t>Percentage of patient visits for patients aged 21 years and older with a diagnosis of osteoarthritis (OA) with assessment for function and pain</t>
  </si>
  <si>
    <t>Adult Kidney Disease: Blood Pressure Management</t>
  </si>
  <si>
    <t>Percentage of patient visits for those patients aged 18 years and older with a diagnosis of chronic kidney disease (CKD) (stage 3, 4, or 5, not receiving Renal Replacement Therapy [RRT]) with a blood pressure &lt; 140/90 mmHg OR ≥ 140/90 mmHg with a documented plan of care</t>
  </si>
  <si>
    <t>Percentage of patients aged 18 years and older with a diagnosis of diabetes mellitus who had a neurological examination of their lower extremities within 12 months</t>
  </si>
  <si>
    <t>Diabetes Mellitus: Diabetic Foot and Ankle Care, Ulcer Prevention – Evaluation of Footwear</t>
  </si>
  <si>
    <t>Percentage of patients aged 18 years and older with a diagnosis of diabetes mellitus who were evaluated for proper footwear and sizing</t>
  </si>
  <si>
    <t>Melanoma: Coordination of Care</t>
  </si>
  <si>
    <t>Percentage of patient visits, regardless of age, with a new occurrence of melanoma who have a treatment plan documented in the chart that was communicated to the physician(s) providing continuing care within one month of diagnosis</t>
  </si>
  <si>
    <t>Nuclear Medicine: Correlation with Existing Imaging Studies for All Patients Undergoing Bone Scintigraphy</t>
  </si>
  <si>
    <t>Percentage of final reports for all patients, regardless of age, undergoing bone scintigraphy that include physician documentation of correlation with existing relevant imaging studies (e.g., x-ray, MRI, CT, etc.) that were performed</t>
  </si>
  <si>
    <t>Hemodialysis Vascular Access Decision-Making by Surgeon to Maximize Placement of Autogenous Arterial Venous (AV) Fistula</t>
  </si>
  <si>
    <t>Percentage of patients aged 18 years and older with a diagnosis of advanced Chronic Kidney Disease (CKD) (stage 3, 4 or 5) or End Stage Renal Disease (ESRD) requiring hemodialysis vascular access documented by surgeon to have received autogenous AV fistula</t>
  </si>
  <si>
    <t>Preventive Care and Screening: Unhealthy Alcohol Use – Screening</t>
  </si>
  <si>
    <t>Percentage of patients aged 18 years and older who were screened for unhealthy alcohol use at least once within 24 months using a systematic screening method**</t>
  </si>
  <si>
    <t>Rheumatoid Arthritis (RA): Tuberculosis Screening</t>
  </si>
  <si>
    <t>Rheumatoid Arthritis (RA): Periodic Assessment of Disease Activity</t>
  </si>
  <si>
    <t>Percentage of patients aged 18 years and older with a diagnosis of rheumatoid arthritis (RA) who have an assessment and classification of disease activity within 12 months</t>
  </si>
  <si>
    <t>Rheumatoid Arthritis (RA): Functional Status Assessment</t>
  </si>
  <si>
    <t>Percentage of patients aged 18 years and older with a diagnosis of rheumatoid arthritis (RA) for whom a functional status assessment was performed at least once within 12 months</t>
  </si>
  <si>
    <t>Rheumatoid Arthritis (RA): Assessment and Classification of Disease Prognosis</t>
  </si>
  <si>
    <t>Percentage of patients aged 18 years and older with a diagnosis of rheumatoid arthritis (RA) who have an assessment and classification of disease prognosis at least once within 12 months</t>
  </si>
  <si>
    <t>Rheumatoid Arthritis (RA): Glucocorticoid Management</t>
  </si>
  <si>
    <t>Percentage of patients aged 18 years and older with a diagnosis of rheumatoid arthritis (RA) who have been assessed for glucocorticoid use and, for those on prolonged doses of prednisone ≥ 10 mg daily (or equivalent) with improvement or no change in disease activity, documentation of glucocorticoid management plan within 12 months</t>
  </si>
  <si>
    <t>Elder Maltreatment Screen and Follow-Up Plan</t>
  </si>
  <si>
    <t>Percentage of patients aged 65 years and older with a documented elder maltreatment screen using an Elder Maltreatment Screening Tool on the date of encounter AND a documented follow-up plan on the date of the positive screen</t>
  </si>
  <si>
    <t>Functional Outcome Assessment</t>
  </si>
  <si>
    <t>Percentage of visits for patients aged 18 years and older with documentation of a current functional outcome assessment using a standardized functional outcome assessment tool on the date of encounter AND documentation of a care plan based on identified functional outcome deficiencies on the date of the identified deficiencies.</t>
  </si>
  <si>
    <t>Stroke and Stroke Rehabilitation: Thrombolytic Therapy</t>
  </si>
  <si>
    <t>Percentage of patients aged 18 years and older with a diagnosis of acute ischemic stroke who arrive at the hospital within two hours of time last known well and for whom IV t-PA was initiated within three hours of time last known well</t>
  </si>
  <si>
    <t>Perioperative Temperature Management</t>
  </si>
  <si>
    <t>Coronary Artery Disease (CAD): Symptom Management</t>
  </si>
  <si>
    <t>Cardiac Rehabilitation Patient Referral from an Outpatient Setting</t>
  </si>
  <si>
    <t>Percentage of patients evaluated in an outpatient setting who within the previous 12 months have experienced an acute myocardial infarction (MI), coronary artery bypass graft (CABG) surgery, a percutaneous coronary intervention (PCI), cardiac valve surgery, or cardiac transplantation, or who have chronic stable angina (CSA) and have not already participated in an early outpatient cardiac rehabilitation/secondary prevention (CR) program for the qualifying event/diagnosis who were referred to a CR program</t>
  </si>
  <si>
    <t>Rate of Open Repair of Small or Moderate Non-Ruptured Abdominal Aortic Aneurysms (AAA) without Major Complications (Discharged to Home by Post-Operative Day #7)</t>
  </si>
  <si>
    <t>Percent of patients undergoing open repair of small or moderate sized non-ruptured abdominal aortic aneurysms who do not experience a major complication (discharge to home no later than post-operative day #7)</t>
  </si>
  <si>
    <t>Rate of Endovascular Aneurysm Repair (EVAR) of Small or Moderate Non-Ruptured Abdominal Aortic Aneurysms (AAA) without Major Complications (Discharged to Home by Post-Operative Day #2)</t>
  </si>
  <si>
    <t>Percent of patients undergoing endovascular repair of small or moderate non-ruptured abdominal aortic aneurysms (AAA) that do not experience a major complication (discharged to home no later than post-operative day #2)</t>
  </si>
  <si>
    <t>Rate of Carotid Endarterectomy (CEA) for Asymptomatic Patients, without Major Complications (Discharged to Home by Post-Operative Day #2)</t>
  </si>
  <si>
    <t>Percent of asymptomatic patients undergoing CEA who are discharged to home no later than post-operative day #2</t>
  </si>
  <si>
    <t>Referral for Otologic Evaluation for Patients with Acute or Chronic Dizziness</t>
  </si>
  <si>
    <t>Percentage of patients aged birth and older referred to a physician (preferably a physician specially trained in disorders of the ear) for an otologic evaluation subsequent to an audiologic evaluation after presenting with acute or chronic dizziness</t>
  </si>
  <si>
    <t>Image Confirmation of Successful Excision of Image–Localized Breast Lesion</t>
  </si>
  <si>
    <t>Preoperative Diagnosis of Breast Cancer</t>
  </si>
  <si>
    <t>Sentinel Lymph Node Biopsy for Invasive Breast Cancer</t>
  </si>
  <si>
    <t>Biopsy Follow-Up</t>
  </si>
  <si>
    <t>Percentage of new patients whose biopsy results have been reviewed and communicated to the primary care/referring physician and patient by the performing physician</t>
  </si>
  <si>
    <t>Epilepsy: Counseling for Women of Childbearing Potential with Epilepsy</t>
  </si>
  <si>
    <t>All female patients of childbearing potential (12-44 years old) diagnosed with epilepsy who were counseled about epilepsy and how its treatment may affect contraception and pregnancy at least once a year</t>
  </si>
  <si>
    <t>Inflammatory Bowel Disease (IBD): Preventive Care: Corticosteroid Sparing Therapy</t>
  </si>
  <si>
    <t>Inflammatory Bowel Disease (IBD): Preventive Care: Corticosteroid Related Iatrogenic Injury – Bone Loss Assessment</t>
  </si>
  <si>
    <t>Percentage of patients aged 18 years and older with an inflammatory bowel disease encounter who were prescribed prednisone equivalents greater than or equal to 10 mg/day for 60 or greater consecutive days or a single prescription equating to 600mg prednisone or greater for all fills and were documented for risk of bone loss once during the reporting year or the previous calendar year</t>
  </si>
  <si>
    <t>Inflammatory Bowel Disease (IBD): Testing for Latent Tuberculosis (TB) Before Initiating Anti-TNF (Tumor Necrosis Factor) Therapy</t>
  </si>
  <si>
    <t>Inflammatory Bowel Disease (IBD): Assessment of Hepatitis B Virus (HBV) Status Before Initiating Anti-TNF (Tumor Necrosis Factor) Therapy</t>
  </si>
  <si>
    <t>Sleep Apnea: Assessment of Sleep Symptoms</t>
  </si>
  <si>
    <t>Percentage of visits for patients aged 18 years and older with a diagnosis of obstructive sleep apnea that includes documentation of an assessment of sleep symptoms, including presence or absence of snoring and daytime sleepiness</t>
  </si>
  <si>
    <t>Sleep Apnea: Severity Assessment at Initial Diagnosis</t>
  </si>
  <si>
    <t>Percentage of patients aged 18 years and older with a diagnosis of obstructive sleep apnea who had an apnea hypopnea index (AHI) or a respiratory disturbance index (RDI) measured at the time of initial diagnosis</t>
  </si>
  <si>
    <t>Sleep Apnea: Positive Airway Pressure Therapy Prescribed</t>
  </si>
  <si>
    <t>Sleep Apnea: Assessment of Adherence to Positive Airway Pressure Therapy</t>
  </si>
  <si>
    <t>Dementia: Staging of Dementia</t>
  </si>
  <si>
    <t>Percentage of patients, regardless of age, with a diagnosis of dementia whose severity of dementia was classified as mild, moderate or severe at least once within a 12 month period</t>
  </si>
  <si>
    <t>Dementia: Functional Status Assessment</t>
  </si>
  <si>
    <t>Percentage of patients, regardless of age, with a diagnosis of dementia for whom an assessment of functional status is performed and the results reviewed at least once within a 12 month period</t>
  </si>
  <si>
    <t>Dementia: Management of Neuropsychiatric Symptoms</t>
  </si>
  <si>
    <t>Percentage of patients, regardless of age, with a diagnosis of dementia who have one or more neuropsychiatric symptoms who received or were recommended to receive an intervention for neuropsychiatric symptoms within a 12 month period</t>
  </si>
  <si>
    <t>Dementia: Screening for Depressive Symptoms</t>
  </si>
  <si>
    <t>Percentage of patients, regardless of age, with a diagnosis of dementia who were screened for depressive symptoms within a 12 month period</t>
  </si>
  <si>
    <t>Dementia: Counseling Regarding Safety Concerns</t>
  </si>
  <si>
    <t>Percentage of patients, regardless of age, with a diagnosis of dementia or their caregiver(s) who were counseled or referred for counseling regarding safety concerns within a 12 month period</t>
  </si>
  <si>
    <t>Dementia: Counseling Regarding Risks of Driving</t>
  </si>
  <si>
    <t>Dementia: Caregiver Education and Support</t>
  </si>
  <si>
    <t>Percentage of patients, regardless of age, with a diagnosis of dementia whose caregiver(s) were provided with education on dementia disease management and health behavior changes AND referred to additional sources for support within a 12 month period</t>
  </si>
  <si>
    <t>Parkinson’s Disease: Annual Parkinson’s Disease Diagnosis Review</t>
  </si>
  <si>
    <t>All patients with a diagnosis of Parkinson’s disease who had an annual assessment including a review of current medications (e.g., medications that can produce Parkinson-like signs or symptoms) and a review for the presence of atypical features (e.g., falls at presentation and early in the disease course, poor response to levodopa, symmetry at onset, rapid progression [to Hoehn and Yahr stage 3 in 3 years], lack of tremor or dysautonomia) at least annually</t>
  </si>
  <si>
    <t>Parkinson’s Disease: Cognitive Impairment or Dysfunction Assessment</t>
  </si>
  <si>
    <t>All patients with a diagnosis of Parkinson’s disease who were assessed for cognitive impairment or dysfunction at least annually</t>
  </si>
  <si>
    <t>Parkinson’s Disease: Querying about Sleep Disturbances</t>
  </si>
  <si>
    <t>All patients with a diagnosis of Parkinson’s disease (or caregivers, as appropriate) who were queried about sleep disturbances at least annually</t>
  </si>
  <si>
    <t>Parkinson’s Disease: Rehabilitative Therapy Options</t>
  </si>
  <si>
    <t>Parkinson’s Disease: Parkinson’s Disease Medical and Surgical Treatment Options Reviewed</t>
  </si>
  <si>
    <t>All patients with a diagnosis of Parkinson’s disease (or caregiver(s), as appropriate) who had the Parkinson’s disease treatment options (e.g., non-pharmacological treatment, pharmacological treatment, or surgical treatment) reviewed at least once annually</t>
  </si>
  <si>
    <t>Percentage of patients aged 18 years and older in sample who had cataract surgery and had improvement in visual function achieved within 90 days following the cataract surgery, based on completing a pre-operative and post-operative visual function survey</t>
  </si>
  <si>
    <t>Cataracts: Patient Satisfaction within 90 Days Following Cataract Surgery</t>
  </si>
  <si>
    <t>Percentage of patients aged 18 years and older in sample who had cataract surgery and were satisfied with their care within 90 days following the cataract surgery, based on completion of the Consumer Assessment of Healthcare Providers and Systems Surgical Care Survey</t>
  </si>
  <si>
    <t>Adult Major Depressive Disorder (MDD): Coordination of Care of Patients with Specific Comorbid Conditions</t>
  </si>
  <si>
    <t>Adult Kidney Disease: Catheter Use at Initiation of Hemodialysis</t>
  </si>
  <si>
    <t>Percentage of patients aged 18 years and older with a diagnosis of End Stage Renal Disease (ESRD) who initiate maintenance hemodialysis during the measurement period, whose mode of vascular access is a catheter at the time maintenance hemodialysis is initiated</t>
  </si>
  <si>
    <t>Adult Kidney Disease: Catheter Use for Greater Than or Equal to 90 Days</t>
  </si>
  <si>
    <t>Percentage of patients aged 18 years and older with a diagnosis of End Stage Renal Disease (ESRD) receiving maintenance hemodialysis for greater than or equal to 90 days whose mode of vascular access is a catheter</t>
  </si>
  <si>
    <t>Percentage of patients, aged 18 years and older, with a diagnosis of acute sinusitis who were prescribed an antibiotic within 7 days of diagnosis or within 10 days after onset of symptoms</t>
  </si>
  <si>
    <t>Adult Sinusitis: Appropriate Choice of Antibiotic: Amoxicillin Prescribed for Patients with Acute Bacterial Sinusitis (Appropriate Use)</t>
  </si>
  <si>
    <t>Adult Sinusitis: Computerized Tomography for Acute Sinusitis (Overuse)</t>
  </si>
  <si>
    <t>Percentage of patients aged 18 years and older with a diagnosis of acute sinusitis who had a computerized tomography (CT) scan of the paranasal sinuses ordered at the time of diagnosis or received within 28 days after date of diagnosis</t>
  </si>
  <si>
    <t>Adult Sinusitis: More than One Computerized Tomography (CT) Scan Within 90 Days for Chronic Sinusitis (Overuse)</t>
  </si>
  <si>
    <t>Percentage of patients aged 18 years and older with a diagnosis of chronic sinusitis who had more than one CT scan of the paranasal sinuses ordered or received within 90 days after the date of diagnosis</t>
  </si>
  <si>
    <t>Maternity Care: Elective Delivery or Early Induction Without Medical Indication at ≥ 37 and &lt; 39 Weeks</t>
  </si>
  <si>
    <t>Percentage of patients, regardless of age, who gave birth during a 12-month period who delivered a live singleton at ≥ 37 and &lt; 39 weeks of gestation completed who had elective deliveries or early inductions without medical indication</t>
  </si>
  <si>
    <t>Maternity Care: Post-Partum Follow-Up and Care Coordination</t>
  </si>
  <si>
    <t>Percentage of patients, regardless of age, who gave birth during a 12-month period who were seen for post-partum care within 8 weeks of giving birth who received a breast feeding evaluation and education, post-partum depression screening, post-partum glucose screening for gestational diabetes patients, and family and contraceptive planning</t>
  </si>
  <si>
    <t>Screening Colonoscopy Adenoma Detection Rate Measure</t>
  </si>
  <si>
    <t>Rate of Carotid Artery Stenting (CAS) for Asymptomatic Patients, Without Major Complications (Discharged to Home by Post-Operative Day #2)</t>
  </si>
  <si>
    <t>Patients with physician-specific risk-standardized rates of procedural complications following the first time implantation of an ICD</t>
  </si>
  <si>
    <t>Total Knee Replacement: Shared Decision-Making: Trial of Conservative (Non-surgical) Therapy</t>
  </si>
  <si>
    <t>Total Knee Replacement: Venous Thromboembolic and Cardiovascular Risk Evaluation</t>
  </si>
  <si>
    <t>Percentage of patients regardless of age or gender undergoing a total knee replacement who are evaluated for the presence or absence of venous thromboembolic and cardiovascular risk factors within 30 days prior to the procedure including history of Deep Vein Thrombosis, Pulmonary Embolism, Myocardial Infarction, Arrhythmia and Stroke</t>
  </si>
  <si>
    <t>Total Knee Replacement: Preoperative Antibiotic Infusion with Proximal Tourniquet</t>
  </si>
  <si>
    <t>Percentage of patients regardless of age undergoing a total knee replacement who had the prophylactic antibiotic completely infused prior to the inflation of the proximal tourniquet</t>
  </si>
  <si>
    <t>Total Knee Replacement: Identification of Implanted Prosthesis in Operative Report</t>
  </si>
  <si>
    <t>Percentage of patients regardless of age or gender undergoing total knee replacement whose operative report identifies the prosthetic implant specifications including the prosthetic implant manufacturer, the brand name of the prosthetic implant and the size of prosthetic implant</t>
  </si>
  <si>
    <t>Anastomotic Leak Intervention</t>
  </si>
  <si>
    <t>Percentage of patients aged 18 years and older who required an anastomotic leak intervention following gastric bypass or colectomy surgery</t>
  </si>
  <si>
    <t>Unplanned Reoperation within the 30 Day Postoperative Period</t>
  </si>
  <si>
    <t>Percentage of patients aged 18 years and older who had any unplanned reoperation within the 30 day postoperative period</t>
  </si>
  <si>
    <t>Unplanned Hospital Readmission within 30 Days of Principal Procedure</t>
  </si>
  <si>
    <t>Surgical Site Infection (SSI)</t>
  </si>
  <si>
    <t>Percentage of patients aged 18 years and older who had a surgical site infection (SSI)</t>
  </si>
  <si>
    <t>Patient-Centered Surgical Risk Assessment and Communication</t>
  </si>
  <si>
    <t>Percentage of patients who underwent a non-emergency surgery who had their personalized risks of postoperative complications assessed by their surgical team prior to surgery using a clinical data-based, patient-specific risk calculator and who received personal discussion of those risks with the surgeon</t>
  </si>
  <si>
    <t>Optimizing Patient Exposure to Ionizing Radiation: Utilization of a Standardized Nomenclature for Computed Tomography (CT) Imaging Description</t>
  </si>
  <si>
    <t>Percentage of computed tomography (CT) imaging reports for all patients, regardless of age, with the imaging study named according to a standardized nomenclature and the standardized nomenclature is used in institution’s computer systems</t>
  </si>
  <si>
    <t>Optimizing Patient Exposure to Ionizing Radiation: Count of Potential High Dose Radiation Imaging Studies: Computed Tomography (CT) and Cardiac Nuclear Medicine Studies</t>
  </si>
  <si>
    <t>Percentage of computed tomography (CT) and cardiac nuclear medicine (myocardial perfusion studies) imaging reports for all patients, regardless of age, that document a count of known previous CT (any type of CT) and cardiac nuclear medicine (myocardial perfusion) studies that the patient has received in the 12-month period prior to the current study</t>
  </si>
  <si>
    <t>Optimizing Patient Exposure to Ionizing Radiation: Reporting to a Radiation Dose Index Registry</t>
  </si>
  <si>
    <t>Percentage of total computed tomography (CT) studies performed for all patients, regardless of age, that are reported to a radiation dose index registry AND that include at a minimum selected data elements</t>
  </si>
  <si>
    <t>Optimizing Patient Exposure to Ionizing Radiation: Computed Tomography (CT) Images Available for Patient Follow-up and Comparison Purposes</t>
  </si>
  <si>
    <t>Percentage of final reports for computed tomography (CT) studies performed for all patients, regardless of age, which document that Digital Imaging and Communications in Medicine (DICOM) format image data are available to non-affiliated external healthcare facilities or entities on a secure, media free, reciprocally searchable basis with patient authorization for at least a 12-month period after the study</t>
  </si>
  <si>
    <t>Optimizing Patient Exposure to Ionizing Radiation: Search for Prior Computed Tomography (CT) Studies Through a Secure, Authorized, Media-Free, Shared Archive</t>
  </si>
  <si>
    <t>Percentage of final reports of computed tomography (CT) studies performed for all patients, regardless of age, which document that a search for Digital Imaging and Communications in Medicine (DICOM) format images was conducted for prior patient CT imaging studies completed at non-affiliated external healthcare facilities or entities within the past 12-months and are available through a secure, authorized, media free, shared archive prior to an imaging study being performed</t>
  </si>
  <si>
    <t>Optimizing Patient Exposure to Ionizing Radiation: Appropriateness: Follow-up CT Imaging for Incidentally Detected Pulmonary Nodules According to Recommended Guidelines</t>
  </si>
  <si>
    <t>Percentage of final reports for computed tomography (CT) imaging studies of the thorax for patients aged 18 years and older with documented follow-up recommendations for incidentally detected pulmonary nodules (e.g., follow-up CT imaging studies needed or that no follow-up is needed) based at a minimum on nodule size AND patient risk factors</t>
  </si>
  <si>
    <t>Amyotrophic Lateral Sclerosis (ALS) Patient Care Preferences</t>
  </si>
  <si>
    <t>Percentage of patients diagnosed with Amyotrophic Lateral Sclerosis (ALS) who were offered assistance in planning for end of life issues (e.g. advance directives, invasive ventilation, hospice) at least once annually</t>
  </si>
  <si>
    <t>Annual Hepatitis C Virus (HCV) Screening for Patients who are Active Injection Drug Users</t>
  </si>
  <si>
    <t>Percentage of patients regardless of age who are active injection drug users who received screening for HCV infection within the 12 month reporting period</t>
  </si>
  <si>
    <t>Cataract Surgery: Difference Between Planned and Final Refraction</t>
  </si>
  <si>
    <t>Percentage of patients who achieve planned refraction within +-1,0 D</t>
  </si>
  <si>
    <t>Infection rate following CIED device implantation, replacement, or revision</t>
  </si>
  <si>
    <t>Lung Cancer Reporting (Biopsy/Cytology Specimens)</t>
  </si>
  <si>
    <t>Pathology reports based on biopsy and/or cytology specimens with a diagnosis of primary nonsmall cell lung cancer classified into specific histologic type or classified as NSCLC-NOS with an explanation included in the pathology report.</t>
  </si>
  <si>
    <t>Lung Cancer Reporting (Resection Specimens)</t>
  </si>
  <si>
    <t>Pathology reports based on resection specimens with a diagnosis of primary lung carcinoma that include the pT category, pN category and for non-small cell lung cancer, histologic type.</t>
  </si>
  <si>
    <t>Melanoma Reporting</t>
  </si>
  <si>
    <t>Pathology reports for primary malignant cutaneous melanoma that include the pT category and a statement on thickness and ulceration and for pT1, mitotic rate.</t>
  </si>
  <si>
    <t>Post-Procedural Optimal Medical Therapy Composite (Percutaneous Coronary Intervention)</t>
  </si>
  <si>
    <t>Hepatitis C: One-Time Screening for Hepatitis C Virus (HCV) for Patients at Risk</t>
  </si>
  <si>
    <t>Percentage of patients aged 18 years and older with one or more of the following: a history of injection drug use, receipt of a blood transfusion prior to 1992, receiving maintenance hemodialysis OR birthdate in the years 1945-1965 who received a one-time screening for HCV infection</t>
  </si>
  <si>
    <t>Percentage of patients aged 18 years and older with a diagnosis of chronic hepatitis C cirrhosis who underwent imaging with either ultrasound, contrast enhanced CT or MRI for hepatocellular carcinoma (HCC) at least once within the 12 month reporting period</t>
  </si>
  <si>
    <t>Tobacco Use and Help with Quitting Among Adolescents</t>
  </si>
  <si>
    <t>0045</t>
  </si>
  <si>
    <t>0046</t>
  </si>
  <si>
    <t>0048</t>
  </si>
  <si>
    <t>0076</t>
  </si>
  <si>
    <t>0087</t>
  </si>
  <si>
    <t>0090</t>
  </si>
  <si>
    <t>0091</t>
  </si>
  <si>
    <t>0114</t>
  </si>
  <si>
    <t>0115</t>
  </si>
  <si>
    <t>0129</t>
  </si>
  <si>
    <t>0130</t>
  </si>
  <si>
    <t>0131</t>
  </si>
  <si>
    <t>0134</t>
  </si>
  <si>
    <t>0209</t>
  </si>
  <si>
    <t>0236</t>
  </si>
  <si>
    <t>0239</t>
  </si>
  <si>
    <t>0241</t>
  </si>
  <si>
    <t>0271</t>
  </si>
  <si>
    <t>0321</t>
  </si>
  <si>
    <t>0323</t>
  </si>
  <si>
    <t>0325</t>
  </si>
  <si>
    <t>0326</t>
  </si>
  <si>
    <t>0377</t>
  </si>
  <si>
    <t>0378</t>
  </si>
  <si>
    <t>0379</t>
  </si>
  <si>
    <t>0380</t>
  </si>
  <si>
    <t>0382</t>
  </si>
  <si>
    <t>0383</t>
  </si>
  <si>
    <t>0386</t>
  </si>
  <si>
    <t>0390</t>
  </si>
  <si>
    <t>0391</t>
  </si>
  <si>
    <t>0392</t>
  </si>
  <si>
    <t>0395</t>
  </si>
  <si>
    <t>0396</t>
  </si>
  <si>
    <t>0398</t>
  </si>
  <si>
    <t>0399</t>
  </si>
  <si>
    <t>0409</t>
  </si>
  <si>
    <t>0420</t>
  </si>
  <si>
    <t>0422</t>
  </si>
  <si>
    <t>0423</t>
  </si>
  <si>
    <t>0424</t>
  </si>
  <si>
    <t>0425</t>
  </si>
  <si>
    <t>0426</t>
  </si>
  <si>
    <t>0427</t>
  </si>
  <si>
    <t>0428</t>
  </si>
  <si>
    <t>0507</t>
  </si>
  <si>
    <t>0508</t>
  </si>
  <si>
    <t>0509</t>
  </si>
  <si>
    <t>0510</t>
  </si>
  <si>
    <t>0562</t>
  </si>
  <si>
    <t>0563</t>
  </si>
  <si>
    <t>0566</t>
  </si>
  <si>
    <t>0650</t>
  </si>
  <si>
    <t>0651</t>
  </si>
  <si>
    <t>0652</t>
  </si>
  <si>
    <t>0653</t>
  </si>
  <si>
    <t>0654</t>
  </si>
  <si>
    <t>0658</t>
  </si>
  <si>
    <t>0659</t>
  </si>
  <si>
    <t>0670</t>
  </si>
  <si>
    <t>0671</t>
  </si>
  <si>
    <t>0672</t>
  </si>
  <si>
    <t>1519</t>
  </si>
  <si>
    <t>ADE Prevention and Monitoring: Warfarin Time in Therapeutic Range</t>
  </si>
  <si>
    <t>BV-312</t>
  </si>
  <si>
    <t>BV-313</t>
  </si>
  <si>
    <t>BV-314</t>
  </si>
  <si>
    <t>BV-315</t>
  </si>
  <si>
    <t>BV-316</t>
  </si>
  <si>
    <t>BV-317</t>
  </si>
  <si>
    <t>BV-318</t>
  </si>
  <si>
    <t>BV-319</t>
  </si>
  <si>
    <t>BV-320</t>
  </si>
  <si>
    <t>BV-321</t>
  </si>
  <si>
    <t>BV-322</t>
  </si>
  <si>
    <t>BV-323</t>
  </si>
  <si>
    <t>BV-324</t>
  </si>
  <si>
    <t>BV-325</t>
  </si>
  <si>
    <t>BV-326</t>
  </si>
  <si>
    <t>BV-327</t>
  </si>
  <si>
    <t>BV-329</t>
  </si>
  <si>
    <t>BV-331</t>
  </si>
  <si>
    <t>BV-332</t>
  </si>
  <si>
    <t>BV-333</t>
  </si>
  <si>
    <t>BV-334</t>
  </si>
  <si>
    <t>BV-335</t>
  </si>
  <si>
    <t>BV-336</t>
  </si>
  <si>
    <t>BV-337</t>
  </si>
  <si>
    <t>BV-338</t>
  </si>
  <si>
    <t>BV-339</t>
  </si>
  <si>
    <t>BV-340</t>
  </si>
  <si>
    <t>BV-341</t>
  </si>
  <si>
    <t>BV-342</t>
  </si>
  <si>
    <t>BV-343</t>
  </si>
  <si>
    <t>BV-344</t>
  </si>
  <si>
    <t>BV-345</t>
  </si>
  <si>
    <t>BV-346</t>
  </si>
  <si>
    <t>BV-347</t>
  </si>
  <si>
    <t>BV-348</t>
  </si>
  <si>
    <t>BV-349</t>
  </si>
  <si>
    <t>BV-350</t>
  </si>
  <si>
    <t>BV-351</t>
  </si>
  <si>
    <t>BV-352</t>
  </si>
  <si>
    <t>BV-353</t>
  </si>
  <si>
    <t>BV-354</t>
  </si>
  <si>
    <t>BV-355</t>
  </si>
  <si>
    <t>BV-356</t>
  </si>
  <si>
    <t>BV-357</t>
  </si>
  <si>
    <t>BV-358</t>
  </si>
  <si>
    <t>BV-359</t>
  </si>
  <si>
    <t>BV-360</t>
  </si>
  <si>
    <t>BV-361</t>
  </si>
  <si>
    <t>BV-362</t>
  </si>
  <si>
    <t>BV-363</t>
  </si>
  <si>
    <t>BV-364</t>
  </si>
  <si>
    <t>BV-365</t>
  </si>
  <si>
    <t>BV-366</t>
  </si>
  <si>
    <t>BV-367</t>
  </si>
  <si>
    <t>BV-368</t>
  </si>
  <si>
    <t>BV-369</t>
  </si>
  <si>
    <t>BV-370</t>
  </si>
  <si>
    <t>BV-371</t>
  </si>
  <si>
    <t>BV-372</t>
  </si>
  <si>
    <t>BV-373</t>
  </si>
  <si>
    <t>BV-374</t>
  </si>
  <si>
    <t>BV-375</t>
  </si>
  <si>
    <t>BV-376</t>
  </si>
  <si>
    <t>BV-377</t>
  </si>
  <si>
    <t>BV-378</t>
  </si>
  <si>
    <t>BV-379</t>
  </si>
  <si>
    <t>BV-380</t>
  </si>
  <si>
    <t>BV-381</t>
  </si>
  <si>
    <t>BV-382</t>
  </si>
  <si>
    <t>BV-383</t>
  </si>
  <si>
    <t>BV-384</t>
  </si>
  <si>
    <t>BV-385</t>
  </si>
  <si>
    <t>BV-386</t>
  </si>
  <si>
    <t>BV-387</t>
  </si>
  <si>
    <t>BV-388</t>
  </si>
  <si>
    <t>BV-389</t>
  </si>
  <si>
    <t>BV-390</t>
  </si>
  <si>
    <t>BV-391</t>
  </si>
  <si>
    <t>BV-392</t>
  </si>
  <si>
    <t>BV-393</t>
  </si>
  <si>
    <t>BV-394</t>
  </si>
  <si>
    <t>BV-395</t>
  </si>
  <si>
    <t>BV-396</t>
  </si>
  <si>
    <t>BV-397</t>
  </si>
  <si>
    <t>BV-398</t>
  </si>
  <si>
    <t>BV-399</t>
  </si>
  <si>
    <t>BV-400</t>
  </si>
  <si>
    <t>BV-401</t>
  </si>
  <si>
    <t>BV-402</t>
  </si>
  <si>
    <t>BV-403</t>
  </si>
  <si>
    <t>BV-404</t>
  </si>
  <si>
    <t>BV-405</t>
  </si>
  <si>
    <t>BV-406</t>
  </si>
  <si>
    <t>BV-407</t>
  </si>
  <si>
    <t>BV-408</t>
  </si>
  <si>
    <t>BV-409</t>
  </si>
  <si>
    <t>BV-410</t>
  </si>
  <si>
    <t>BV-411</t>
  </si>
  <si>
    <t>BV-412</t>
  </si>
  <si>
    <t>BV-413</t>
  </si>
  <si>
    <t>BV-414</t>
  </si>
  <si>
    <t>BV-415</t>
  </si>
  <si>
    <t>BV-416</t>
  </si>
  <si>
    <t>BV-417</t>
  </si>
  <si>
    <t>BV-418</t>
  </si>
  <si>
    <t>BV-419</t>
  </si>
  <si>
    <t>BV-420</t>
  </si>
  <si>
    <t>BV-421</t>
  </si>
  <si>
    <t>BV-422</t>
  </si>
  <si>
    <t>BV-423</t>
  </si>
  <si>
    <t>BV-424</t>
  </si>
  <si>
    <t>BV-425</t>
  </si>
  <si>
    <t>BV-426</t>
  </si>
  <si>
    <t>BV-427</t>
  </si>
  <si>
    <t>BV-428</t>
  </si>
  <si>
    <t>BV-429</t>
  </si>
  <si>
    <t>BV-430</t>
  </si>
  <si>
    <t>BV-431</t>
  </si>
  <si>
    <t>BV-432</t>
  </si>
  <si>
    <t>BV-433</t>
  </si>
  <si>
    <t>BV-434</t>
  </si>
  <si>
    <t>BV-435</t>
  </si>
  <si>
    <t>BV-436</t>
  </si>
  <si>
    <t>BV-437</t>
  </si>
  <si>
    <t>BV-438</t>
  </si>
  <si>
    <t>BV-439</t>
  </si>
  <si>
    <t>BV-440</t>
  </si>
  <si>
    <t>BV-441</t>
  </si>
  <si>
    <t>BV-442</t>
  </si>
  <si>
    <t>BV-443</t>
  </si>
  <si>
    <t>BV-444</t>
  </si>
  <si>
    <t>BV-445</t>
  </si>
  <si>
    <t>BV-446</t>
  </si>
  <si>
    <t>BV-447</t>
  </si>
  <si>
    <t>BV-448</t>
  </si>
  <si>
    <t>BV-449</t>
  </si>
  <si>
    <t>BV-450</t>
  </si>
  <si>
    <t>BV-451</t>
  </si>
  <si>
    <t>BV-452</t>
  </si>
  <si>
    <t>BV-453</t>
  </si>
  <si>
    <t>BV-454</t>
  </si>
  <si>
    <t>BV-455</t>
  </si>
  <si>
    <t>BV-456</t>
  </si>
  <si>
    <t>BV-457</t>
  </si>
  <si>
    <t>BV-458</t>
  </si>
  <si>
    <t>BV-459</t>
  </si>
  <si>
    <t>BV-460</t>
  </si>
  <si>
    <t>BV-461</t>
  </si>
  <si>
    <t>BV-462</t>
  </si>
  <si>
    <t>BV-463</t>
  </si>
  <si>
    <t>BV-464</t>
  </si>
  <si>
    <t>BV-465</t>
  </si>
  <si>
    <t>BV-466</t>
  </si>
  <si>
    <t>BV-467</t>
  </si>
  <si>
    <t>BV-468</t>
  </si>
  <si>
    <t>BV-469</t>
  </si>
  <si>
    <t>BV-470</t>
  </si>
  <si>
    <t>BV-471</t>
  </si>
  <si>
    <t>BV-472</t>
  </si>
  <si>
    <t>BV-473</t>
  </si>
  <si>
    <t>BV-474</t>
  </si>
  <si>
    <t>BV-475</t>
  </si>
  <si>
    <t>BV-476</t>
  </si>
  <si>
    <t>BV-477</t>
  </si>
  <si>
    <t>BV-478</t>
  </si>
  <si>
    <t>BV-479</t>
  </si>
  <si>
    <t>BV-480</t>
  </si>
  <si>
    <t>BV-482</t>
  </si>
  <si>
    <t>BV-483</t>
  </si>
  <si>
    <t>BV-484</t>
  </si>
  <si>
    <t>BV-485</t>
  </si>
  <si>
    <t>BV-486</t>
  </si>
  <si>
    <t>BV-487</t>
  </si>
  <si>
    <t>BV-488</t>
  </si>
  <si>
    <t>BV-489</t>
  </si>
  <si>
    <t>BV-490</t>
  </si>
  <si>
    <t>BV-491</t>
  </si>
  <si>
    <t>Percentage of patients, regardless of age, with a diagnosis of prostate cancer at high or very high risk of recurrence receiving external beam radioTherapy to the prostate who were prescribed adjuvant hormonal Therapy (GnRH [gonadotropin-releasing hormone] agonist or antagonist)</t>
  </si>
  <si>
    <t>Percentage of visits for patients, regardless of age, with a diagnosis of cancer currently receiving chemoTherapy or radiation Therapy who report having pain with a documented plan of care to address pain</t>
  </si>
  <si>
    <t>Percentage of patients, regardless of age, with a diagnosis of pancreatic or lung cancer receiving 3D conformal radiation Therapy with documentation in medical record that radiation dose limits to normal tissues were established prior to the initiation of a course of 3D conformal radiation for a minimum of two tissues</t>
  </si>
  <si>
    <t>Percentage of patients aged 18 years and older with a diagnosis of rheumatoid arthritis (RA) who have documentation of a tuberculosis (TB) screening performed and results interpreted within 6 months prior to receiving a first course of Therapy using a biologic disease-modifying anti-rheumatic drug (DMARD)</t>
  </si>
  <si>
    <t>Percentage of patients aged 18 years and older with a diagnosis of inflammatory bowel disease who have been managed by corticosteroids greater than or equal to 10 mg/day of prednisone equivalents for 60 or greater consecutive days or a single prescription equating to 600mg prednisone or greater for all fills that have been prescribed corticosteroid sparing Therapy in the last reporting year</t>
  </si>
  <si>
    <t>Percentage of patients aged 18 years and older with a diagnosis of inflammatory bowel disease for whom a tuberculosis (TB) screening was performed and results interpreted within six months prior to receiving a first course of anti-TNF (tumor necrosis factor) Therapy</t>
  </si>
  <si>
    <t>Percentage of patients aged 18 years and older with a diagnosis of inflammatory bowel disease (IBD) who had Hepatitis B Virus (HBV) status assessed and results interpreted within one year prior to receiving a first course of anti-TNF (tumor necrosis factor) Therapy</t>
  </si>
  <si>
    <t>Percentage of patients aged 18 years and older with a diagnosis of moderate or severe obstructive sleep apnea who were prescribed positive airway pressure Therapy</t>
  </si>
  <si>
    <t>All patients with a diagnosis of Parkinson’s disease (or caregiver(s), as appropriate) who had rehabilitative Therapy options (e.g., physical, occupational, or speech Therapy) discussed at least annually</t>
  </si>
  <si>
    <t>Percentage of patients, regardless of age, with a diagnosis of HIV prescribed antiretroviral Therapy for the treatment of HIV infection during the measurement year</t>
  </si>
  <si>
    <t>Percentage of patients regardless of age or gender undergoing a total knee replacement with documented shared decision-making with discussion of conservative (non-surgical) Therapy prior to the procedure</t>
  </si>
  <si>
    <t>Percentage of patients aged 18 years and older for whom PCI is performed who are prescribed optimal medical Therapy at discharge</t>
  </si>
  <si>
    <t>Quantitative Immunohistochemical (IHC) Evaluation of Human Epidermal Growth Factor Receptor 2 Testing (her2) for Breast Cancer Patients</t>
  </si>
  <si>
    <t>Percentage of visits for patients aged 18 years and older with a diagnosis of obstructive sleep apnea who were prescribed positive airway pressure Therapy who had documentation that adherence to positive airway pressure Therapy was objectively measured</t>
  </si>
  <si>
    <t>BV-492</t>
  </si>
  <si>
    <t>2372</t>
  </si>
  <si>
    <t>TBD</t>
  </si>
  <si>
    <t>All-Cause Unplanned Admissions for Patients with Multiple Chronic Conditions</t>
  </si>
  <si>
    <t>All-Cause Unplanned Admissions for Patients with Heart Failure</t>
  </si>
  <si>
    <t>All-Cause Unplanned Admissions for Patients with Diabetes</t>
  </si>
  <si>
    <t>BV-493</t>
  </si>
  <si>
    <t>BV-494</t>
  </si>
  <si>
    <t>BV-495</t>
  </si>
  <si>
    <t>BV-496</t>
  </si>
  <si>
    <t>Unintended Pregnancies</t>
  </si>
  <si>
    <t>BV-498</t>
  </si>
  <si>
    <t>BV-499</t>
  </si>
  <si>
    <t>BV-500</t>
  </si>
  <si>
    <t>BV-501</t>
  </si>
  <si>
    <t>30-day Psychiatric Inpatient Readmission</t>
  </si>
  <si>
    <t>1419</t>
  </si>
  <si>
    <t>Primary Caries Prevention Intervention as Part of Well/Ill Child Care as Offered by Primary Care Medical Providers</t>
  </si>
  <si>
    <t>University of Minnesota</t>
  </si>
  <si>
    <t>Cardiovascular Disease: Use of Statins</t>
  </si>
  <si>
    <t>BV-502</t>
  </si>
  <si>
    <t>BV-503</t>
  </si>
  <si>
    <t>BV-504</t>
  </si>
  <si>
    <t>BV-505</t>
  </si>
  <si>
    <t>Medications: Percent Generic (Antacid, Antidepressants, Statins, ACEs/ARBs, ADHD)</t>
  </si>
  <si>
    <t>0202</t>
  </si>
  <si>
    <t>BV-506</t>
  </si>
  <si>
    <t>American Nurses Association</t>
  </si>
  <si>
    <t>BV-507</t>
  </si>
  <si>
    <t>BV-508</t>
  </si>
  <si>
    <t>BV-509</t>
  </si>
  <si>
    <t>BV-510</t>
  </si>
  <si>
    <t>BV-511</t>
  </si>
  <si>
    <t>BV-512</t>
  </si>
  <si>
    <t>BV-513</t>
  </si>
  <si>
    <t>0141</t>
  </si>
  <si>
    <t>Patient Fall Rate</t>
  </si>
  <si>
    <t>1598</t>
  </si>
  <si>
    <t>HealthPartners</t>
  </si>
  <si>
    <t>Total Resource Use Population-based PMPM Index</t>
  </si>
  <si>
    <t>1604</t>
  </si>
  <si>
    <t>BV-514</t>
  </si>
  <si>
    <t>BV-515</t>
  </si>
  <si>
    <t>Total Cost of Care Population-based PMPM Index</t>
  </si>
  <si>
    <t>1927</t>
  </si>
  <si>
    <t>ED Utilization for Ambulatory Care-Sensitive Conditions</t>
  </si>
  <si>
    <t>MHMC: Med Spotlight Medication Safety</t>
  </si>
  <si>
    <t>1525</t>
  </si>
  <si>
    <t>1534</t>
  </si>
  <si>
    <t>1540</t>
  </si>
  <si>
    <t>1543</t>
  </si>
  <si>
    <t>1667</t>
  </si>
  <si>
    <t>1668</t>
  </si>
  <si>
    <t>1853</t>
  </si>
  <si>
    <t>1854</t>
  </si>
  <si>
    <t>1855</t>
  </si>
  <si>
    <t>1879</t>
  </si>
  <si>
    <t>2079</t>
  </si>
  <si>
    <t>2083</t>
  </si>
  <si>
    <t>BV-516</t>
  </si>
  <si>
    <t>2508</t>
  </si>
  <si>
    <t>American Dental Association - Dental Quality Alliance</t>
  </si>
  <si>
    <t>Percentage of enrolled children in the age category of 6-9 years at “elevated” risk (i.e., “moderate” or “high”) who received a sealant on a permanent first molar tooth within the reporting year.</t>
  </si>
  <si>
    <t>Dental Sealants for 6-9 Year-Old Children at Elevated Caries Risk</t>
  </si>
  <si>
    <t>The Consumer Assessment of Healthcare Providers and Systems Hospital Survey – Child Version (Child HCAHPS) is a standardized survey instrument that asks parents and guardians (henceforth referred to as parents) of children under 18 years old to report on their and their child’s experiences with inpatient hospital care. 
The performance measures of the Child HCAHPS survey consist of 39 items organized by overarching groups into 18 composite and single-item measures:</t>
  </si>
  <si>
    <t>Child Hospital CAHPS (HCAHPS)</t>
  </si>
  <si>
    <t>2548</t>
  </si>
  <si>
    <t>BV-517</t>
  </si>
  <si>
    <t>Advance Care Plan</t>
  </si>
  <si>
    <t>Beneficiary Access and Performance Problems</t>
  </si>
  <si>
    <t>Call Center - Foreign Language Interpreter and TTY Availability</t>
  </si>
  <si>
    <t>BV-519</t>
  </si>
  <si>
    <t>BV-518</t>
  </si>
  <si>
    <t>Medication Therapy Management Program Completion Rate for Comprehensive Medication Reviews</t>
  </si>
  <si>
    <t>BV-520</t>
  </si>
  <si>
    <t>BV-521</t>
  </si>
  <si>
    <t>BV-522</t>
  </si>
  <si>
    <t>BV-523</t>
  </si>
  <si>
    <t>2502</t>
  </si>
  <si>
    <t>2505</t>
  </si>
  <si>
    <t>Emergency Department Use without Hospital Readmission During the First 30 Days of Home Health</t>
  </si>
  <si>
    <t>2510</t>
  </si>
  <si>
    <t>Skilled Nursing Facility 30-Day All-Cause Readmission Measure (SNFRM)</t>
  </si>
  <si>
    <t>2380</t>
  </si>
  <si>
    <t>Rehospitalization During the First 30 Days of Home Health</t>
  </si>
  <si>
    <t>BV-524</t>
  </si>
  <si>
    <t>BV-525</t>
  </si>
  <si>
    <t>All-Cause Unplanned Readmission Measure for 30 Days Post Discharge from Inpatient Rehabilitation Facilities (IRFs)</t>
  </si>
  <si>
    <t>This measure estimates the risk-standardized rate of unplanned, all-cause readmissions for patients (Medicare fee-for-service [FFS] beneficiaries) discharged from an Inpatient Rehabilitation Facility (IRF) who were readmitted to a short-stay acute-care hospital or a Long-Term Care Hospital (LTCH), within 30 days of an IRF discharge. The measure is based on data for 24 months of IRF discharges to non-hospital post-acute levels of care or to the community.</t>
  </si>
  <si>
    <t>Pediatric All-Condition Readmission Measure</t>
  </si>
  <si>
    <t>Center of Excellence for Pediatric Quality Measurement</t>
  </si>
  <si>
    <t>This measure calculates case-mix-adjusted readmission rates, defined as the percentage of admissions followed by 1 or more readmissions within 30 days, for patients less than 18 years old. The measure covers patients discharged from general acute care hospitals, including children’s hospitals.</t>
  </si>
  <si>
    <t>Documents the extent to which a provider uses an Office of the National Coordinator for Health Information Technology (ONC) certified electronic health record (EHR) system that incorporates an electronic data interchange with one or more laboratories allowing for direct electronic transmission of laboratory data in the EHR as discrete searchable data elements. This measure applies to all outpatient departments associated with the facility that bill under the Outpatient Prospective Payment System (OPPS). This may include the emergency department (ED), the outpatient imaging department, the outpatient surgery department, and the facility’s clinics.</t>
  </si>
  <si>
    <t>BV-526</t>
  </si>
  <si>
    <t>BV-527</t>
  </si>
  <si>
    <t>BV-528</t>
  </si>
  <si>
    <t>BV-529</t>
  </si>
  <si>
    <t>BV-530</t>
  </si>
  <si>
    <t>The measure is reported as an overall rate which includes all hospitalized patients 18 years of age and older to whom tobacco use treatment was provided during the hospital stay within the first three days after admission, or offered and refused, and a second rate, a subset of the first, which includes only those patients who received tobacco use treatment during the hospital stay within the first three days after admission. Refer to section 2a1.10 Stratification Details/Variables for the rationale for the addition of the subset measure.</t>
  </si>
  <si>
    <t>The measure is reported as an overall rate which includes all hospitalized patients 18 years of age an older to whom tobacco use treatment was provided, or offered and refused, at the time of hospital discharge, and a second rate, a subset of the first, which includes only those patients who received tobacco use treatment at discharge. Treatment at discharge includes a referral to outpatient counseling and a prescription for one of the FDA-approved tobacco cessation medications. Refer to section 2a1.10 Stratification Details/Variables for the rationale for the addition of the subset measure.</t>
  </si>
  <si>
    <t>The measure is reported as an overall rate which includes all hospitalized patients 18 years of age and older to whom a brief intervention was provided, or offered and refused, and a second rate, a subset of the first, which includes only those patients who received a brief intervention. The Provided or Offered rate (SUB-2), describes patients who screened positive for unhealthy alcohol use who received or refused a brief intervention during the hospital stay. The Alcohol Use Brief Intervention (SUB-2a) rate describes only those who received the brief intervention during the hospital stay. Those who refused are not included.</t>
  </si>
  <si>
    <t>1663</t>
  </si>
  <si>
    <t>BV-531</t>
  </si>
  <si>
    <t>1664</t>
  </si>
  <si>
    <t>The measure is reported as an overall rate which includes all hospitalized patients 18 years of age and older to whom alcohol or drug use disorder treatment was provided, or offered and refused, at the time of hospital discharge, and a second rate, a subset of the first, which includes only those patients who received alcohol or drug use disorder treatment at discharge. The Provided or Offered rate (SUB-3) describes patients who are identified with alcohol or drug use disorder who receive or refuse at discharge a prescription for FDA-approved medications for alcohol or drug use disorder, OR who receive or refuse a referral for addictions treatment. The Alcohol and Other Drug Disorder Treatment at Discharge (SUB-3a) rate describes only those who receive a prescription for FDA-approved medications for alcohol or drug use disorder OR a referral for addictions treatment. Those who refused are not included.</t>
  </si>
  <si>
    <t>BV-532</t>
  </si>
  <si>
    <t>BV-533</t>
  </si>
  <si>
    <t>BV-534</t>
  </si>
  <si>
    <t>Rate of unplanned readmission for chronic obstructive pulmonary disease (COPD) patient</t>
  </si>
  <si>
    <t>BV-535</t>
  </si>
  <si>
    <t>Rate of unplanned readmission for stroke patients</t>
  </si>
  <si>
    <t>1891</t>
  </si>
  <si>
    <t>BV-536</t>
  </si>
  <si>
    <t>BV-537</t>
  </si>
  <si>
    <t>BV-538</t>
  </si>
  <si>
    <t>Number of Medicare patients treated for selected procedures</t>
  </si>
  <si>
    <t>BV-539</t>
  </si>
  <si>
    <t>1651</t>
  </si>
  <si>
    <t>BV-540</t>
  </si>
  <si>
    <t>2393</t>
  </si>
  <si>
    <t>1661</t>
  </si>
  <si>
    <t>1656</t>
  </si>
  <si>
    <t>1654</t>
  </si>
  <si>
    <t>1922</t>
  </si>
  <si>
    <t>BV-541</t>
  </si>
  <si>
    <t>1360</t>
  </si>
  <si>
    <t>Percentage of newborns who did not pass hearing screening and have an audiological evaluation no later than 3 months of age</t>
  </si>
  <si>
    <t>BV-542</t>
  </si>
  <si>
    <t>Percentage of children and adolescents 1 to 17 years of age who were on two or more concurrent antipsychotic medications</t>
  </si>
  <si>
    <t>BV-543</t>
  </si>
  <si>
    <t>1932</t>
  </si>
  <si>
    <t>Percentage of patients 18 – 64 years of age with schizophrenia or bipolar disorder, who were dispensed an antipsychotic medication and had a diabetes screening test during the measurement year</t>
  </si>
  <si>
    <t>BV-544</t>
  </si>
  <si>
    <t>BV-545</t>
  </si>
  <si>
    <t>2371</t>
  </si>
  <si>
    <t>Percentage of patients 18 years of age and older who received a least 180 treatment days of ambulatory medication therapy for a select therapeutic agent during the measurement year and at least one therapeutic monitoring event for the therapeutic agent in the measurement year. Report the following three rates and a total rate:
- Rate 1: Annual Monitoring for patients on angiotensin converting enzyme (ACE) inhibitors or angiotensin receptor blockers (ARB): At least one serum potassium and a serum creatinine therapeutic monitoring test in the measurement year. 
- Rate 2: Annual monitoring for patients on digoxin: At least one serum potassium, one serum creatinine and a serum digoxin therapeutic monitoring test in the measurement year.
- Rate 3: Annual monitoring for patients on diuretics: At least one serum potassium and a serum creatinine therapeutic monitoring test in the measurement year. 
- Total rate (the sum of the three numerators divided by the sum of the three denominators)</t>
  </si>
  <si>
    <t>Percentage of patients aged 18 years and older with a new diagnosis or recurrent episode of major depressive disorder (MDD) with a suicide risk assessment completed during the visit in which a new diagnosis or recurrent episode was identified</t>
  </si>
  <si>
    <t>Percentage of patients who were evaluated during at least one office visit for the frequency (numeric) of daytime and nocturnal asthma symptoms</t>
  </si>
  <si>
    <t>This measure assesses the number of patients who received venous thromboembolism (VTE) prophylaxis or have documentation why no VTE prophylaxis was given the day of or the day after the initial admission (or transfer) to the Intensive Care Unit (ICU) or surgery end date for surgeries that start the day of or the day after ICU admission (or transfer). This measure is part of a set of six prevention and treatment measures that address VTE (VTE-1: VTE Prophylaxis, VTE-3: VTE Patients with Anticoagulation Overlap Therapy, VTE-4: VTE Patients Receiving UFH with Dosages/Platelet Count Monitoring by Protocol, VTE-5: VTE Warfarin Therapy Discharge Instructions and VTE-6: Hospital Acquired Potentially-Preventable VTE).</t>
  </si>
  <si>
    <t>This measure assesses the number of patients diagnosed with confirmed VTE who received an overlap of Parenteral (intravenous [IV] or subcutaneous [subcu]) anticoagulation and warfarin therapy. For patients who received less than five days of overlap therapy, they should be discharged on both medications or have a Reason for Discontinuation of Parenteral Therapy. Overlap therapy should be administered for at least five days with an international normalized ratio (INR) greater than or equal to 2.0 prior to discontinuation of the parenteral anticoagulation therapy, or INR less than 2.0 but discharged on both medications or have a Reason for Discontinuation of Parenteral Therapy.  This measure is part of a set of six nationally implemented prevention and treatment measures that address VTE that are used in The Joint Commission’s accreditation process.</t>
  </si>
  <si>
    <t>This measure assesses the number of patients diagnosed with confirmed venous thromboembolism (VTE) who received intravenous (IV) unfractionated heparin (UFH) therapy dosages AND had their platelet counts monitored using defined parameters such as a nomogram or protocol. This measure is part of a set of six nationally implemented prevention and treatment measures that address VTE that are used in The Joint Commission’s accreditation process.</t>
  </si>
  <si>
    <t>This measure assesses the number of patients diagnosed with confirmed VTE that are discharged on warfarin to home, home with home health or home hospice with written discharge instructions that address all four criteria: compliance issues, dietary advice, follow-up monitoring, and information about the potential for adverse drug reactions/interactions. This measure is part of a set of six nationally implemented prevention and treatment measures that address VTE that are used in The Joint Commission’s accreditation process.</t>
  </si>
  <si>
    <t>This measure assesses the number of patients with confirmed venous thromboembolism (VTE) during hospitalization (not present at admission) who did not receive VTE prophylaxis between hospital admission and the day before the VTE diagnostic testing order date. This measure is part of a set of six nationally implemented prevention and treatment measures that address VTE that are used in The Joint Commission’s accreditation process.</t>
  </si>
  <si>
    <t>Percentage of visits for patients, regardless of age, with a diagnosis of cancer currently receiving chemotherapy or radiation therapy in which pain intensity is quantified</t>
  </si>
  <si>
    <t>Percentage of patients aged 18 through 80 years with AJCC Stage III colon cancer who are referred for adjuvant chemotherapy, prescribed adjuvant chemotherapy, or have previously received adjuvant hemotherapy within the 12-month reporting period</t>
  </si>
  <si>
    <t>Percentage of female patients aged 18 years and older with Stage IC through IIIC, ER or PR positive breast cancer who were prescribed tamoxifen or aromatase inhibitor (AI) during the 12-month reporting period</t>
  </si>
  <si>
    <t>Percentage of patients, regardless of age, with a diagnosis of prostate cancer at low risk of recurrence receiving interstitial prostate brachytherapy, OR external beam radiotherapy to the prostate, OR radical prostatectomy, OR cryotherapy who did not have a bone scan performed at any time since diagnosis of prostate cancer</t>
  </si>
  <si>
    <t>Percentage of patients aged 6 weeks or older with a diagnosis of HIV/AIDS, who were prescribed Pneumocystis jiroveci pneumonia (PCP) prophylaxis</t>
  </si>
  <si>
    <t>Percentage of patients aged 12 years and older screened for clinical depression on the date of the encounter using an age appropriate standardized depression screening tool AND if positive, a follow up plan is documented on the date of the positive screen</t>
  </si>
  <si>
    <t>Percentage of specified visits for patients aged 18 years and older for which the eligible professional attests to documenting a list of current medications to the best of his/her knowledge and ability. This list must include ALL prescriptions, over-the-counters, herbals, and vitamin/mineral/dietary (nutritional) supplements AND must contain the medications’ name, dosage, frequency and route of administration.</t>
  </si>
  <si>
    <t>Percentage of patients aged 18 years and older with a documented BMI during the current encounter or during the previous six months AND when the BMI is outside of normal parameters, a follow-up plan is documented during the encounter or during the previous six months of the encounter.
Normal Parameters: Age 65 years and older BMI &gt; or = 23 and &lt; 30 Age 18 – 64 years BMI &gt; or = 18.5 and &lt; 25</t>
  </si>
  <si>
    <t>The number (or proportion) of a clinician's patients in a particular risk adjusted diagnostic category who meet a target threshold of improvement in Daily Activity (i.e., ADL and IADL) functioning. We recommend that the target threshold is based on the percentage of patients who exceed one or more Minimal Detectable Change (MDC) thresholds. The percentage threshold is derived from a normative database used for benchmarking. MDC is considered the minimal amount of change that is not likely to be due to measurement error. It is one of the more common change indices, which can be used to identify reliable changes in an outcome like Daily Activity function adjusting for the amount of measurement error inherent in the measurement. MDC can be reported at different confidence levels (see Haley &amp; Fragala, 2006).</t>
  </si>
  <si>
    <t>This measure captures the proportion of ischemic or hemorrhagic stroke patients who received VTE prophylaxis or have documentation why no VTE prophylaxis was given on the day of or the day after hospital admission.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</si>
  <si>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prescribed antithrombotic therapy at hospital discharge.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</si>
  <si>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with atrial fibrillation/flutter who are prescribed anticoagulation therapy at hospital discharge. This measure is a part of a set of eight nationally implemented measures that address stroke care that are used in The Joint Commission’s hospital accreditation and Disease-Specific Care certification programs.</t>
  </si>
  <si>
    <t>This measure captures the proportion of acute ischemic stroke patients who arrive at this hospital within 2 hours of time last known well for whom IV t-PA was initiated at this hospital within 3 hours of time last known well.</t>
  </si>
  <si>
    <t>This measure captures the proportion of ischemic stroke patients who had antithrombotic therapy administered by end of hospital day two (with the day of arrival being day 1).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</si>
  <si>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with LDL greater than or equal to 100 mg/dL, or LDL not measured, or who were on a lipid-lowering medication prior to hospital arrival who are prescribed statin medication at hospital discharge. This measure is a part of a set of eight nationally implemented measures that address stroke care that are used in The Joint Commission’s hospital accreditation and Disease-Specific Care certification programs.</t>
  </si>
  <si>
    <t>This measure captures the proportion of ischemic or hemorrhagic stroke patients with documentation that they or their caregivers were given stroke education materials. This measure is a part of a set of eight nationally implemented measures that address stroke care that are used in The Joint Commission’s hospital accreditation and Disease-Specific Care certification programs.</t>
  </si>
  <si>
    <t>This measure captures the proportion of ischemic or hemorrhagic stroke patients assessed for or who received rehabilitation services during the hospital stay. This measure is a part of a set of eight nationally implemented measures that address stroke care that are used in The Joint Commission’s hospital accreditation and Disease-Specific Care certification programs.</t>
  </si>
  <si>
    <t>Surgery patients for whom either active warming was used intraoperatively for the purpose of maintaining normothermia or who had at least one body temperature equal to or greater than 96.8° F/36° C recorded within the 30 minutes immediately prior to or the 15 minutes immediately after Anesthesia End Time.</t>
  </si>
  <si>
    <t>Surgical patients with urinary catheter removed on Postoperative Day 1 or Postoperative Day 2 with day of surgery being day zero.</t>
  </si>
  <si>
    <t>The measure estimates a hospital-level risk-standardized mortality rate (RSMR) defined as death for any cause within 30 days of the admission date for the index hospitalization for patients discharged from the hospital with a principal diagnosis of pneumonia.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t>
  </si>
  <si>
    <t>This measure assesses patients with elective vaginal deliveries or elective cesarean sections at &gt;= 37 and &lt; 39 weeks of gestation completed. This measure is a part of a set of five nationally implemented measures that address perinatal care (PC-02: Cesarean Section, PC-03: Antenatal Steroids, PC-04: Health Care-Associated Bloodstream Infections in Newborns, PC-05: Exclusive Breast Milk Feeding)</t>
  </si>
  <si>
    <t>This measure assesses the number of nulliparous women with a term, singleton baby in a vertex position delivered by cesarean section. This measure is part of a set of five nationally implemented measures that address perinatal care (PC-01: Elective Delivery, PC-03: Antenatal Steroids, PC-04: Health Care-Associated Bloodstream Infections in Newborns, PC-05: Exclusive Breast Milk Feeding).</t>
  </si>
  <si>
    <t>PC-05 assesses the number of newborns exclusively fed breast milk during the newborn´s entire hospitalization and a second rate, PC-05a which is a subset of the first, which includes only those newborns whose mothers chose to exclusively feed breast milk. This measure is a part of a set of five nationally implemented measures that address perinatal care.</t>
  </si>
  <si>
    <t>Documents whether provider has adopted a qualified e-Prescribing system and the extent of use in the ambulatory setting</t>
  </si>
  <si>
    <t>Documents the extent to which a provider uses certified/qualified EHR system that incorporates</t>
  </si>
  <si>
    <t>Documentation of the extent to which a provider uses a certified/qualified electronic health record (EHR) system to track pending laboratory tests, diagnostic studies (including common preventive screenings) or patient referrals. The Electronic Health Record includes provider reminders when clinical results are not received within a predefined timeframe.</t>
  </si>
  <si>
    <t>Median time from emergency department arrival to time of departure from the emergency room for patients admitted to the facility from the emergency department</t>
  </si>
  <si>
    <t>Percentage of patients aged 18 years and older who were screened for tobacco use one or more times within 24 months AND who received cessation counseling intervention if identified as a tobacco user</t>
  </si>
  <si>
    <t>Median time from admit decision time to time of departure from the emergency department for emergency department patients admitted to inpatient status</t>
  </si>
  <si>
    <t xml:space="preserve">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
  </si>
  <si>
    <t>The measure estimates a hospital-level risk-standardized readmission rate (RSRR) for patients discharged from the hospital with a principal diagnosis of pneumonia. The outcome is defined as unplanned readmission for any cause within 30 days of the discharge date for the index admission. A specified set of planned readmissions do not count as readmissions.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t>
  </si>
  <si>
    <t>Surgical patients with prophylactic antibiotics initiated within one hour prior to surgical incision. Patients who received vancomycin or a fluoroquinolone for prophylactic antibiotics should have the antibiotics initiated within two hours prior to surgical incision. Due to the longer infusion time required for vancomycin or a fluoroquinolone, it is acceptable to start these antibiotics within two hours prior to incision time.</t>
  </si>
  <si>
    <t>Surgical patients whose prophylactic antibiotics were discontinued within 24 hours after Anesthesia End Time (48 hours for CABG or Other Cardiac Surgery). The Society of Thoracic Surgeons Practice Guideline for Antibiotic Prophylaxis in Cardiac Surgery (2006) indicates that there is no reason to extend antibiotics beyond 48 hours for cardiac surgery and very explicitly states that antibiotics should not be extended beyond 48 hours even with tubes and drains in place for cardiac surgery.</t>
  </si>
  <si>
    <t>A composite measure of potentially preventable adverse events for selected indicators. The weighted average of the observed-to-expected ratios for the following component indicators:
• PSI #3 Pressure Ulcer Rate
• PSI #6 Iatrogenic Pneumothorax Rate
• PSI #7 Central Venous Catheter-Related Blood Stream Infection Rate
• PSI #8 Postoperative Hip Fracture Rate
• PSI #9 Perioperative Hemorrhage or Hematoma Rate
• PSI #10 Postoperative Physiologic and Metabolic Derangement Rate
• PSI #11 Postoperative Respiratory Failure Rate
• PSI #12 Perioperative Pulmonary Embolism or Deep Vein Thrombosis Rate
• PSI #13 Postoperative Sepsis Rate
• PSI #14 Postoperative Wound Dehiscence Rate
• PSI #15 Accidental Puncture or Laceration Rate</t>
  </si>
  <si>
    <t>Patients discharged from a hospital-based IP psychiatric setting with a continuing care plan created overall and stratified by age groups</t>
  </si>
  <si>
    <t>The proportion of patients discharged from a hospital-based inpatient psychiatric setting with a complete post discharge continuing care plan, all the components of which are transmitted to the next level of care provider upon discharge This measure is a part of a set of seven nationally implemented measures that address hospital-based inpatient psychiatric services that are used in The Joint Commission’s accreditation process.   Note that this is a paired measure with HBIPS-6 (Post Discharge Continuing Care Plan Created).</t>
  </si>
  <si>
    <t>The proportion of patients discharged from a hospital-based inpatient psychiatric setting on two or more antipsychotic medications with appropriate justification. This measure is a part of a set of seven nationally implemented measures that address hospital-based inpatient psychiatric services that are used in The Joint Commission’s accreditation process. Note that this is a paired measure with HBIPS-4 (Patients discharged on multiple antipsychotic medications).</t>
  </si>
  <si>
    <t>Percentage of patients aged 18 years and older with a diagnosis of uncomplicated cataract who had cataract surgery and had any of a specified list of surgical procedures in the 30 days following cataract surgery which would indicate the occurrence of any of the following major complications: retained nuclear fragments, endophthalmitis, dislocated or wrong power IOL, retinal detachment, or wound dehiscence.</t>
  </si>
  <si>
    <t>Percentage of patients aged 18 years and older with a diagnosis of uncomplicated cataract who had cataract surgery and no significant ocular conditions impacting the visual outcome of surgery and had best-corrected visual acuity of 20/40 or better (distance or near) achieved within 90 days following the cataract surgery</t>
  </si>
  <si>
    <t>Percentage of discharges for members 6 years of age and older who were hospitalized for treatment of selected mental health disorders and who had an OP visit, an intensive OP encounter, or partial hospitalization with a mental health practitioner. Two rates are reported: 1) the percentage of members who received follow-up within 30 days of discharge, 2) the percent of members who received follow-up within 7 days of discharge</t>
  </si>
  <si>
    <t>Percentage of patients 40 years of age and older with a new diagnosis of COPD or newly active COPD, who received appropriate spirometry testing to confirm the diagnosis</t>
  </si>
  <si>
    <t>The total number of hours that all patients admitted to a hospital-based inpatient psychiatric setting were maintained in physical restraint. This measure is a part of a set of seven nationally implemented measures that address hospital-based inpatient psychiatric services that are used in The Joint Commission’s accreditation process.</t>
  </si>
  <si>
    <t>The total number of hours that all patients admitted to a hospital-based inpatient psychiatric setting were held in seclusion. This measure is a part of a set of seven nationally implemented measures that address hospital-based inpatient psychiatric services that are used in The Joint Commission’s accreditation process.</t>
  </si>
  <si>
    <t>Emergency Department Acute Ischemic Stroke or Hemorrhagic Stroke patients who arrive at the ED within 2 hours of the onset of symptoms who have a head CT or MRI scan performed during the stay and having a time from ED arrival to interpretation of the Head CT or MRI scan within 45 minutes of arrival.</t>
  </si>
  <si>
    <t>Median time from emergency department arrival to time of initial oral or parenteral pain medication administration for emergency department patients with a principal diagnosis of long bone fracture (LBF).</t>
  </si>
  <si>
    <t>The CAHPS® Nursing Home Survey: Long-Stay Resident Instrument is an in-person survey instrument to gather information on the experience of long stay (greater than 100 days) residents currently in nursing homes. The Centers for Medicare &amp; Medicaid Services requested development of this survey, and can be used in conjunction with the CAHPS Nursing Home Survey: Family Member Instrument and Discharged Resident Instrument. The survey instrument provides nursing home level scores on 5 topics valued by residents: 
1. Environment
2. Care
3. Communication &amp; Respect
4. Autonomy
5. Activities
In addition, the survey provides nursing home level scores on 3 global items.</t>
  </si>
  <si>
    <t>The CAHPS Nursing Home Survey: Family Member Instrument is a mail survey instrument to gather information on the experiences of family members of long stay (greater than 100 days) residents currently in nursing homes. The Centers for Medicare &amp; Medicaid Services requested development of this questionnaire, which is intended to complement the CAHPS Nursing Home Survey: Long-Stay Resident Instrument and the Discharged resident Instrument. The Family Member Instrument asks respondents to report on their own experiences (not the resident’s) with the nursing home and their perceptions of the quality of care provided to a family member living in a nursing home. The survey instrument provides nursing home level scores on 4 topics valued by patients and families: 
1. Meeting Basic Needs: Help with Eating, Drinking, and Toileting 
2. Nurses/Aides´ Kindness/ Respect Towards Resident
3. Nursing Home Provides Information/Encourages Respondent Involvement
4. Nursing Home Staffing, Care of Belongings, and Cleanliness 
In addition, the survey provides nursing home scores on 3 global items including an overall Rating of Care.</t>
  </si>
  <si>
    <t>Adult patients age 18 and older with major depression or dysthymia and an initial PHQ-9 score &gt; 9 who demonstrate remission at twelve months defined as a PHQ-9 score less than 5. This measure applies to both patients with newly diagnosed and existing depression whose current PHQ-9 score indicates a need for treatment. 
The Patient Health Questionnaire (PHQ-9) tool is a widely accepted, standardized tool [Copyright © 2005 Pfizer, Inc. All rights reserved] that is completed by the patient, ideally at each visit, and utilized by the provider to monitor treatment progress. 
This measure additionally promotes ongoing contact between the patient and provider as patients who do not have a follow-up PHQ-9 score at twelve months (+/- 30 days) are also included in the denominator.</t>
  </si>
  <si>
    <t>Adult patients age 18 and older with the diagnosis of major depression or dysthymia (ICD-9 296.2x, 296.3x or 300.4) who have a PHQ-9 tool administered at least once during the four month measurement period. The Patient Health Questionnaire (PHQ-9) tool is a widely accepted, standardized tool [Copyright © 2005 Pfizer, Inc. All rights reserved] that is completed by the patient, ideally at each visit, and utilized by the provider to monitor treatment progress. 
This process measure is related to the outcome measures of “Depression Remission at Six Months” and “Depression Remission at Twelve Months”. This measure was selected by stakeholders for public reporting to promote the implementation of processes within the provider’s office to insure that the patient is being assessed on a routine basis with a standardized tool that supports the outcome measures for depression. Currently, only about 20% of the patients eligible for the denominator of remission at 6 or 12 months actually have a follow-up PHQ-9 score for calculating remission (PHQ-9 score &lt; 5).</t>
  </si>
  <si>
    <t>Prototype measure for the facility adjusted Standardized Infection Ratio (SIR) of deep incisional and organ/space Surgical Site Infections (SSI) at the primary incision site among adult patients aged &gt;= 18 years as reported through the ACS National Surgical Quality Improvement Program (ACS-NSQIP) or CDC National Health and Safety Network (NHSN). Prototype also includes a systematic, retrospective sampling of operative procedures in healthcare facilities. This prototype measure is intended for time-limited use and is proposed as a first step toward a more comprehensive SSI measure or set of SSI measures that include additional surgical procedure categories and expanded SSI risk-adjustment by procedure type. This single prototype measure is applied to two operative procedures, colon surgeries and abdominal hysterectomies, and the measure yields separate SIRs for each procedure.</t>
  </si>
  <si>
    <t>Percentage of patient visits for those patients aged 6 through 17 years with a diagnosis of major depressive disorder with an assessment for suicide risk</t>
  </si>
  <si>
    <t>Percentage of adults 50-75 years of age who had appropriate screening for colorectal cancer</t>
  </si>
  <si>
    <t>Percentage of patients with asthma who have greater than or equal to one visit to the emergency room for asthma during the measurement period</t>
  </si>
  <si>
    <t>Percentage of live births that weighed less than 2,500 grams in the state during the reporting period</t>
  </si>
  <si>
    <t>Percentage of children that turned 15 months old during the measurement year and had zero, one, two, three, four, five, or six or more well-child visits with a PCP during their first 15 months of life</t>
  </si>
  <si>
    <t>Percentage of children ages 3 to 6 that had one or more well-child visits with a PCP during the measurement year</t>
  </si>
  <si>
    <t>Percentage of patients 5-64 years of age who were identified as having persistent asthma and were appropriately prescribed medication during the measurement period.</t>
  </si>
  <si>
    <t>This measure estimates a hospital-level risk-standardized complication rate (RSCR) associated with elective primary THA and TKA in patients 65 years and older. The measure uses Medicare claims data to identify complications occurring from the date of index admission to 90 days post date of the index admission.</t>
  </si>
  <si>
    <t>This measure estimates hospital-level 30-day RSRRs following elective primary THA and/or TKA in patients 65 years and older. The outcome is defined as readmission for any cause within 30 days of the discharge date for the index hospitalization, excluding a specified set of planned readmissions. The primary updates to the measure since December 2011 NQF endorsement are:
1) Revision of cohort codes to exclude the following:
    • ICD-9 procedure codes for removal of old implanted devices/prosthesis (78.65, 78.66, 78.67, 80.05, 80.06, 80.09) [these codes use to define patients undergoing more technically complex procedures and who may be at higher risk for complications]
    • Additional ICD-9 codes for femur fractures (821.2, 821.20, 821.21, 821.22, 821.23, 821.29, 821.3, 821.30, 821.31, 821.32, 821.33, 821.39) [expands codes used to define patients with underlying fracture, who require more technically complex procedures and may be at higher risk for complications]
    • ICD-9 codes for malignant bony neoplasms (170.6, 170.7, 195.3, 198.5, 199.0) [patients with malignant bony neoplasms are at increased risk for readmission and the THA/TKA procedure may not be elective] This revision was based on additional clinical review in response to NQF public comments. 
2) Expansion of the readmissions identified as planned. A detailed list of the changes to the measure specifications is provided in the document titled “2012 Updates to the THA-TKA readmission measure #1551.pdf”.</t>
  </si>
  <si>
    <t>Inpatients age 65 years and older and 5-64 years of age who have a high risk condition who are screened for Pneumococcal Vaccine status and vaccinated prior to discharge if indicated.</t>
  </si>
  <si>
    <t>Inpatients age 6 months and older discharged during October, November, December, January, February or March who are screened for influenza vaccine status and vaccinated prior to discharge if indicated.</t>
  </si>
  <si>
    <t>Standardized infection ratio (SIR) of hospital-onset unique blood source MRSA Laboratory-identified events (LabID events) among all inpatients in the facility</t>
  </si>
  <si>
    <t>Standardized infection ratio (SIR) of hospital-onset CDI Laboratory-identified events (LabID events) among all inpatients in the facility, excluding well-baby nurseries and neonatal intensive care units (NICUs)</t>
  </si>
  <si>
    <t>This measure estimates the hospital-level, risk-standardized rate of unplanned, all-cause readmission after admission for any eligible condition within 30 days of hospital discharge (RSRR) for patients aged 18 and older. The measure reports a single summary RSRR, derived from the volume-weighted results of five different models, one for each of the following specialty cohorts (groups of discharge condition categories or procedure categories): surgery/gynecology, general medicine, cardiorespiratory, cardiovascular, and neurology, each of which will be described in greater detail below. The measure also indicates the hospital standardized risk ratios (SRR) for each of these five specialty cohorts. We developed the measure for patients 65 years and older using Medicare fee-for-service (FFS) claims and subsequently tested and specified the measure for patients aged 18 years and older using all-payer data. We used the California Patient Discharge Data (CPDD), a large database of patient hospital admissions, for our all-payer data.</t>
  </si>
  <si>
    <t>Percentage of female adolescents 13 years of age who had three doses of the human papillomavirus (HPV) vaccine by their 13th birthday</t>
  </si>
  <si>
    <t>Percentage of persons 13 years and older diagnosed with Stage 3 HIV infection (AIDS) within 3 months of a diagnosis of HIV infection</t>
  </si>
  <si>
    <t>Percentage of patients, regardless of age, with a diagnosis of HIV with a HIV viral load less than 200 copies/mL at last HIV viral load test during the measurement year
A medical visit is any visit in an outpatient/ambulatory care setting with a nurse practitioner, physician, and/or a physician assistant who provides comprehensive HIV care.</t>
  </si>
  <si>
    <t>Percentage of patients aged 6 months and older seen for a visit between October 1 and March 31 who received an influenza immunization OR who reported previous receipt of an influenza immunization</t>
  </si>
  <si>
    <t>Percentage of adolescents ages 12 to 21 that had at least one comprehensive well-care visit with a PCP or an OB/GYN practitioner during the measurement year</t>
  </si>
  <si>
    <t>This measure summarizes utilization of ambulatory services in the following categories:
• Outpatient visits 
• Emergency department (ED) visits</t>
  </si>
  <si>
    <t>Ambulatory care sensitive conditions: age-standardized acute care hospitalization rate for conditions where appropriate ambulatory care prevents or reduces the need for admission to the hospital, per 100,000 population under age 75 years.</t>
  </si>
  <si>
    <t>Patients who received the following behavioral health screening risk assessments at the first prenatal visit
• Depression screening: Patients who were screened for depression at the first visit. Questions may be asked either directly by a health care provider or in the form of self-completed paper- or computer administered questionnaires and results should be documented in the medical record. Depression screening may include a self-reported validated depression screening tool (e.g., Patient Health Questionnaire-2 [PHQ-2], Beck Depression Inventory, Beck Depression Inventory for Primary Care, Edinburgh Postnatal Depression Scale [EPDS]). 
• Alcohol use screening: Patients who were screened for any alcohol use at the first visit 
• Tobacco use screening: Patients who were screened for tobacco use at the first visit 
• Drug use (illicit and prescription, over the counter) screening: Patients who were screened for any drug use at the first visit 
• Intimate partner violence screening: Patients who were screened for intimate partner violence/abuse at the first visit. Questions may be asked either directly by a health care provider or in the form of self-completed paper- or computer administered questionnaires and results should be documented in the medical record. Intimate partner violence screening may include a self-reported validated depression screening tool (e.g., Hurt, Insult, Threaten, and Scream [HITS], Woman Abuse Screening Tool [WAST], Partner Violence Screen [PVS], Abuse Assessment Screen [AAS]). 
To satisfactorily meet the numerator – ALL screening components must be performed</t>
  </si>
  <si>
    <t>Percentage of children and adolescents ages 12 months to 19 years that had a visit with a PCP, including four separate percentages: 
• Children ages 12 to 24 months and 25 months to 6 years who had a visit with a PCP during the measurement year
• Children ages 7 to 11 years and adolescents ages 12 to 19 years who had a visit with a PCP during the measurement year or the year prior to the measurement year</t>
  </si>
  <si>
    <t>Percentage of children, ages 0-20 years, who have had tooth decay or cavities during the measurement period</t>
  </si>
  <si>
    <t>Percentage of patients with referrals, regardless of age, for which the referring provider receives a report from
the provider to whom the patient was referred</t>
  </si>
  <si>
    <t>The CARE Tool was developed for CMS for the purpose of creating a uniform patient assessment instrument at acute hospital discharge and at post acute care admission and discharge. CARE is designed to measure outcomes in physical and medical treatments while controlling for factors that affect outcomes, such as cognitive impairments and social and environmental factors. Four major domains are included in the tools: medical, functional, cognitive impairments, and social/environmental factors.</t>
  </si>
  <si>
    <t>Percentage of patients aged 18 years and older with primary total hip arthroplasty (THA) who completed baseline and follow-up patient-reported functional status assessments</t>
  </si>
  <si>
    <t>Percentage of patients aged 18 years and older with primary total knee arthroplasty (TkA) who completed baseline and follow-up patient-reported functional status assessments</t>
  </si>
  <si>
    <t>Percentage of patients regardless of age, with a diagnosis of HIV/AIDS with at least two medical visits during the measurement year with a minimum of 90 days between each visit</t>
  </si>
  <si>
    <t>Percentage of patients aged 18-65 years of age with a diagnosis of hypertension whose blood pressure improved during the measurement period</t>
  </si>
  <si>
    <t>Percentage of children two years of age who had one or more capillary or venous lead blood tests for lead poisoning by their second birthday</t>
  </si>
  <si>
    <t>Percentage of patients 18 years and older by the end of the measurement period, diagnosed with rheumatoid arthritis and who had at least one ambulatory prescription for a disease-modifying anti-rheumatic drug (DMARD)</t>
  </si>
  <si>
    <t xml:space="preserve">Percentage of patients 18-75 years of age with diabetes who had a retinal or dilated eye exam by an eye care professional during the measurement period or a negative retinal exam (no evidence of retinopathy) in the 12 months prior to the measurement period </t>
  </si>
  <si>
    <t>PQI composite of chronic conditions per 100,000 population, ages 18 years and older. Includes admissions for one of the following conditions: diabetes with short-term complications, diabetes with long-term complications, uncontrolled diabetes without complications, diabetes with lower-extremity amputation, chronic obstructive pulmonary disease, asthma, hypertension, heart failure, or angina without a cardiac procedure.</t>
  </si>
  <si>
    <t>Percentage of patients aged 20-79 years whose risk factors have been assessed and a fasting LDL-C test has been performed</t>
  </si>
  <si>
    <t>Percentage of patients aged 20-79 years who had a fasting LDL-C test performed and whose risk-stratified fasting LDL-C is at or below the recommended LDL-C goal</t>
  </si>
  <si>
    <t>Percentage pf patients aged 18 years and older seen during the reporting period who were screened for high blood pressure AND a recommended follow-up plan is documented based on the current BP reading as indicated</t>
  </si>
  <si>
    <t>This measure has two rates that assess the promotion of physical activity in older adults:
Discussing Physical Activity: Percentage patients 65 years of age and older who reported discussing their level of exercise or physical activity with a doctor or other health provider in the last 12 months
Advising Physical Activity: Percentage patients 65 years of age and older who reported receiving advice to start, increase, or maintain their level of exercise or physical activity from a doctor or other health provider in the last 12 months</t>
  </si>
  <si>
    <t>Percentage of patients 65 years of age and older who reported having a urine leakage problem in the last six months and who discussed their urinary leakage problem with their current practitioner
The percentage of patients 65 years of age and older who reported having a urine leakage problem in the last six months and who received treatment for their current urine leakage problem</t>
  </si>
  <si>
    <t>Assesses different facets of fall risk management:
Discussing Fall Risk. The percentage of adults 75 years of age and older, or 65–74 years of age with balance or walking problems or a fall in the past 12 months, who were seen by a practitioner in the past 12 months and who discussed falls or problems with balance or walking with their current practitioner.
Managing Fall Risk. The percentage of adults 65 years of age and older who had a fall or had problems with balance or walking in the past 12 months, who were seen by a practitioner in the past 12 months and who received fall risk intervention from their current practitioner.</t>
  </si>
  <si>
    <t>Percentage of patients age 65 and over who received an influenza vaccination from September through December of the year</t>
  </si>
  <si>
    <t>Percentage of women 67 years of age and older who suffered a fracture and who had either a bone mineral density (BMD) test or prescription for a drug to treat or prevent osteoporosis in the six months after the date of fracture</t>
  </si>
  <si>
    <t>Percentage of patients who were dispensed a medication for diabetes and hypertension that are receiving an angiotensin-converting -enzyme-inhibitor (ACEI) or angiotensin receptor blocker (ARB) or direct renin inhibitor (DRI) renin-angiotensin-antagonist medication</t>
  </si>
  <si>
    <t>Percentage of members 18-75 years of age with diabetes (type 1 and type 2) who received an HbA1c test during the measurement year</t>
  </si>
  <si>
    <t>Percentage of adults 65 years and older who had a medication review during the measurement year; a review of all a member’s medications, including prescription medications, over-the-counter (OTC) medications and herbal or supplemental therapies by a prescribing practitioner or clinical pharmacist</t>
  </si>
  <si>
    <t>This measure/rating shows how often an Independent Reviewer thought the drug plan’s decision to deny an appeal was fair. This includes appeals made by plan members and out-of-network providers. (This rating is not based on how often the plan denies appeals, but rather how fair the plan is when they do deny an appeal.)</t>
  </si>
  <si>
    <t>Percentage of adults 18–64 years of age with a diagnosis of acute bronchitis who were not dispensed an antibiotic prescription</t>
  </si>
  <si>
    <t>A score comparing the prices members actually pay for their drugs to the drug prices the plan provided for this Website (Medicare’s Plan Finder Website). (Higher scores are better because they mean the plan provided more accurate prices.)</t>
  </si>
  <si>
    <t>This measure/rating shows how often an Independent Reviewer thought the health plan’s decision to deny an appeal was fair. This includes appeals made by plan members and out-of-network providers. (This rating is not based on how often the plan denies appeals, but rather how fair the plan is when they do deny an appeal.)</t>
  </si>
  <si>
    <t>Percentage of patients 18-75 years of age with diabetes who had hemoglobin A1c &gt; 9.0% during the measurement period</t>
  </si>
  <si>
    <t>Percentage of patients transferred to another healthcare facility whose medical record documentation indicated that REQUIRED information was communicated to the receiving facility prior to departure (SUBSECTION 1) OR WITHIN 30 MINUTES OF TRANSFER (SUBSECTION 2-7)</t>
  </si>
  <si>
    <t>This measure assesses the actual quality of the medication reconciliation process by identifying errors in admission and discharge medication orders due to problems with the medication reconciliation process. The target population is any hospitalized adult patient. The time frame is the hospitalization period. 
At the time of admission, the admission orders are compared to the preadmission medication list (PAML) compiled by trained pharmacist (i.e., the gold standard) to look for discrepancies and identify which discrepancies were unintentional using brief medical record review. This process is repeated at the time of discharge where the discharge medication list is compared to the PAML and medications ordered during the hospitalization.</t>
  </si>
  <si>
    <t>Percentage of patients aged 50 years and older with a diagnosis of age-related macular degeneration (AMD) who had a dilated macular examination performed which included documentation of the presence or absence of macular thickening or hemorrhage AND the level of macular degeneration severity during one or more office visits within 12 months</t>
  </si>
  <si>
    <t>Percentage of patients aged 50 years and older treated for a hip, spine or distal radial fracture with documentation of communication with the physician managing the patient’s on-going care that a fracture occurred and that the patient was or should be tested or treated for osteoporosis</t>
  </si>
  <si>
    <t>Percentage of patients aged 50 years and older with fracture of the hip, spine, or distal radius who had a central dual-energy X-ray absorptiometry (DXA) measurement ordered or performed or pharmacologic therapy prescribed</t>
  </si>
  <si>
    <t>Percentage of patients aged 18 years and older undergoing isolated CABG surgery who received an IMA graft</t>
  </si>
  <si>
    <t>Percentage of members 18-75 years of age with diabetes (type 1 and type 2) whose most recent blood pressure (BP) reading is &lt;140/90 mm Hg during the measurement year</t>
  </si>
  <si>
    <t>Percentage of patients 18-75 years of age with diabetes who had a nephropathy screening test or evidence of nephropathy during the measurement period</t>
  </si>
  <si>
    <t>Percentage of members 18-75 years of age with diabetes (type 1 and type 2) who received an LDL-C test during the measurement year</t>
  </si>
  <si>
    <t>Percentage of patients 18-75 years of age with diabetes whose LDL-C was adequately controlled (&lt;100 mg/dL) during the measurement period</t>
  </si>
  <si>
    <t>Percentage of patients aged 18 years and older with a diagnosis of CAD seen within a 12 month period who also have diabetes or a current or prior LVEF &lt;40% who were prescribed ACE inhibitor or ARB therapy</t>
  </si>
  <si>
    <t>Percentage of patients aged 18 years and older with a diagnosis of CAD seen within a 12 month period who were prescribed aspirin or clopidogrel</t>
  </si>
  <si>
    <t>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documentation of use of aspirin or another antithrombotic during the measurement period</t>
  </si>
  <si>
    <t>• Adult Primary Care Survey: 37 core and 64 supplemental question survey of adult outpatient primary care patients.
• Pediatric Care Survey: 36 core and 16 supplemental question survey of outpatient pediatric care patients.
• Specialist Care Survey: 37 core and 20 supplemental question survey of adult outpatients specialist care patients. Level of analysis for each of the 3 surveys: group practices, sites of care, and/or individual clinicians</t>
  </si>
  <si>
    <t>Percentage of children 3 months-18 years of age who were diagnosed with upper respiratory infection (URI) and were not dispensed an antibiotic prescription on or three days after the episode</t>
  </si>
  <si>
    <t>Percentage of clinically node negative (clinical stage T1N0M0 or T2N0M0) breast cancer patients who undergo a sentinel lymph node (SLN) procedure</t>
  </si>
  <si>
    <t>Percentage of patients aged 18 years and older with a diagnosis of coronary artery disease seen within a 12 month period who also have a prior MI or a current or prior LVEF &lt;40% who were prescribed beta-blocker therapy</t>
  </si>
  <si>
    <t>Percentage of patients 18 years of age and older during the measurement year who were hospitalized and discharged alive from 6 months prior to the beginning of the measurement year through the 6 months after the beginning of the measurement year with a diagnosis of acute myocardial infarction (AMI) and who received persistent beta-blocker treatment for six months after discharge</t>
  </si>
  <si>
    <t>Percentage of patients aged 18 years and older with a diagnosis of CAD seen within a 12 month period who have a LDL-C result &lt;100 mg/dL OR patients who have a LDL-C result &gt;=100 mg/dL and have a documented plan of care to achieve LDL-C &lt;100mg/dL, including at a minimum the prescription of a statin</t>
  </si>
  <si>
    <t>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a complete lipid profile performed during the measurement period and whose LDL-C was adequately controlled (&lt; 100 mg/dL).</t>
  </si>
  <si>
    <t>Percentage of patients age 50 years or older with at least one adenoma or other colorectal cancer precursor or colorectal cancer detected during screening colonoscopy</t>
  </si>
  <si>
    <t>Percentage of patients aged 18 years and older with a diagnosis of heart failure (HF) with a current or prior left ventricular ejection fraction (LVEF) &lt; 40% who were prescribed ACE inhibitor or ARB therapy either within a 12 month period when seen in the outpatient setting OR at each hospital discharge</t>
  </si>
  <si>
    <t>Percentage of patients aged 18 years and older with a diagnosis of heart failure (HF) with a current or prior left ventricular ejection fraction (LVEF) &lt;40% who were prescribed beta-blocker therapy either within a  12 month period when seen in the outpatient setting OR at each hospital discharge</t>
  </si>
  <si>
    <t>Percentage of individuals 18 years of age or greater as of the beginning of the measurement period with schizophrenia or schizoaffective disorder who are prescribed an antipsychotic medication, with adherence to the antipsychotic medication [defined as a Proportion of Days Covered (PDC)] of at least 0.8 during the measurement period (12 consecutive months)</t>
  </si>
  <si>
    <t>Percentage of patients aged 18 years and older with a diagnosis of diabetic retinopathy who had a dilated macular or fundus exam performed with documented communication to the physician who manages the ongoing care of the patient with diabetes mellitus regarding the findings of the macular or fundus exam at least once within 12 months</t>
  </si>
  <si>
    <t>Percentage of adolescents 12 to 20 years of age with a primary care visit during the measurement year for whom tobacco use status was documented and received help with quitting if identified as a tobacco user</t>
  </si>
  <si>
    <t>The measure will a) track the extent to which the PCMP or clinic (determined by the provider number used for billing) applies FV as part of the EPSDT examination and b) track the degree to which each billing entity’s use of the EPSDT with FV codes increases from year to year (more children varnished and more children receiving FV four times a year according to ADA recommendations for high-risk children).</t>
  </si>
  <si>
    <t>All documented patient falls with an injury level of minor or greater on eligible unit types in a calendar quarter. Reported as Injury falls per 1000 Patient Days. 
(Total number of injury falls / Patient days) X 1000
Measure focus is safety.
Target population is adult acute care inpatient and adult rehabilitation patients.</t>
  </si>
  <si>
    <t>All documented falls, with or without injury, experienced by patients on eligible unit types in a calendar quarter. Reported as Total Falls per 1,000 Patient Days and Unassisted Falls per 1000 Patient Days.
(Total number of falls / Patient days) X 1000
Measure focus is safety.
Target population is adult acute care inpatient and adult rehabilitation patients.</t>
  </si>
  <si>
    <t>The Resource Use Index (RUI) is a risk adjusted measure of the frequency and intensity of services utilized to manage a provider group’s patients. Resource use includes all resources associated with treating members including professional, facility inpatient and outpatient, pharmacy, lab, radiology, ancillary and behavioral health services.</t>
  </si>
  <si>
    <t>Total Cost of Care reflects a mix of complicated factors such as patient illness burden, service utilization and negotiated prices. 
Total Cost Index (TCI) is a measure of a primary care provider’s risk adjusted cost effectiveness at managing the population they care for. TCI includes all costs associated with treating members including professional, facility inpatient and outpatient, pharmacy, lab, radiology, ancillary and behavioral health services. 
A Total Cost of Care Index when viewed together with a Resource Use measure provides a more complete picture of population based drivers of health care costs.</t>
  </si>
  <si>
    <t>Percentage of individuals 25 to 64 years of age with schizophrenia or bipolar disorder who were prescribed any antipsychotic medication and who received a cardiovascular health screening during the measurement year</t>
  </si>
  <si>
    <t>The number of ED visits for Ambulatory Care-Sensitive Conditions compared to all ED visits. Ambulatory Care Sensitive conditions such as asthma, diabetes or dehydration are hospitalization conditions where timely and effective ambulatory care can decrease hospitalizations by preventing the onset of an illness or conditions, controlling an acute episode of an illness or managing a chronic disease or condition. High rates of Ambulatory Care Sensitive hospitalizations in a community may be an indicator of a lack of or failure of prevention efforts, a primary care resource shortage, poor performance of primary health care delivery systems, or other factors that create barriers to obtaining timely and effective care.</t>
  </si>
  <si>
    <t>Percentage of home health stays in which patients who had an acute inpatient hospitalization in the 5 days before the start of their home health stay used an emergency department but were not admitted to an acute care hospital during the 30 days following the start of the home health stay</t>
  </si>
  <si>
    <t>Percentage of symptomatic patients with COPD who were prescribed an inhaled bronchodilator</t>
  </si>
  <si>
    <t>Percentage of home health stays in which patients who had an acute inpatient hospitalization in the 5 days before the start of their home health stay were admitted to an acute care hospital during the 30 days following the start of the home health stay</t>
  </si>
  <si>
    <t>Percentage of women 50-74 years of age who had a mammogram to screen for breast cancer</t>
  </si>
  <si>
    <t>Percentage of patients with depression or bipolar disorder with evidence of an initial assessment that includes an appraisal for alcohol or chemical substance use</t>
  </si>
  <si>
    <t>Participation in a clinical database with broad state, regional, or national representation, that provides regular performance reports based on benchmarked data</t>
  </si>
  <si>
    <t>This supplemental set of items was developed jointly by NCQA and the AHRQ-sponsored CAHPS Consortium and is intended for use with the CAHPS 4.0 Health Plan survey. Some items are intended for Commercial health plan members only and are not included here. This measure provides information on the experiences of Medicaid health plan members with the organization. Results summarize member experiences through composites and question summary rates.
In addition to the 4 core composites from the CAHPS 4.0 Health Plan survey and two composites for commercial populations only, the HEDIS supplemental set includes one composite score and two item-specific summary rates. 
1. Shared Decision Making Composite
2. Health Promotion and Education item 
3. Coordination of Care item</t>
  </si>
  <si>
    <t>Standardized Infection Ratio (SIR) of healthcare-associated, catheter-associated urinary tract infections (CAUTI) will be calculated among patients in the following patient care locations:
• Intensive Care Units (ICUs) (excluding patients in neonatal ICUs [NICUs: Level II/III and Level III nurseries])
• Specialty Care Areas (SCAs) - adult and pediatric: long term acute care, bone marrow transplant, acute dialysis, hematology/oncology, and solid organ transplant locations
• other inpatient locations (excluding Level I and Level II nurseries).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t>
  </si>
  <si>
    <t>Standardized Infection Ratio (SIR) of healthcare-associated, central line-associated bloodstream infections (CLABSI) will be calculated among patients in the following patient care locations:
• Intensive Care Units (ICUs) 
• Specialty Care Areas (SCAs) - adult and pediatric: long term acute care, bone marrow transplant, acute dialysis, hematology/oncology, and solid organ transplant locations
• other inpatient locations.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t>
  </si>
  <si>
    <t>Use of relievers in pediatric patients, age 2 years through 17 years, admitted for inpatient treatment of asthma. This measure is a part of a set of three nationally implemented measures that address children’s asthma care that are used in The Joint Commission’s accreditation process.</t>
  </si>
  <si>
    <t>Use of systemic corticosteroids in pediatric asthma patients (age 2 through 17 years) admitted for inpatient treatment of asthma. This measure is a part of a set of three nationally implemented measures that address children’s asthma care that are used in The Joint Commission’s accreditation process.</t>
  </si>
  <si>
    <t>Percentage of pneumonia patients 18 years of age or older selected for initial receipts of antibiotics for community-acquired pneumonia (CAP)</t>
  </si>
  <si>
    <t>Percentage of pneumonia patients 18 years of age and older who have had blood cultures performed in the emergency department prior to initial antibiotic received in hospital</t>
  </si>
  <si>
    <t>31- questions that supplement the CAHPS Child Survey v 3.0 Medicaid and Commercial Core Surveys, that enables health plans to identify children who have chronic conditions and assess their experience with the health care system. Level of analysis: health plan – HMO, PPO, Medicare, Medicaid, commercial</t>
  </si>
  <si>
    <t>27-items survey instrument with 7 domain-level composites including: communication with doctors, communication with nurses, responsiveness of hospital staff, pain control, communication about medicines, cleanliness and quiet of the hospital environment, and discharge information</t>
  </si>
  <si>
    <t>Percentage of surgery patients who received appropriate Venous Thromboembolism (VTE) Prophylaxis within 24 hours prior to Anesthesia Start Time to 24 hours after Anesthesia End Time</t>
  </si>
  <si>
    <t>The measure estimates a hospital 30-day risk-standardized mortality rate (RSMR). Mortality is defined as death for any cause within 30 days after the date of admission of the index admission, for patients 18 and older discharged from the hospital with a principal diagnosis of heart failure (HF). CMS annually reports the measure for patients who are 65 years or older and are either enrolled in fee-for-service (FFS) Medicare and hospitalized in non-federal hospitals or are hospitalized in Veterans Health Administration (VA) facilities.</t>
  </si>
  <si>
    <t>The measure estimates a hospital 30-day risk-standardized mortality rate (RSMR), defined as death for any cause within 30 days after the date of admission of the index admission, for patients 18 and older discharged from the hospital with a principal diagnosis of acute myocardial infarction (AMI). CMS annually reports the measure for patients who are 65 years or older and are either enrolled in fee-for-service (FFS) Medicare and hospitalized in non-federal hospitals or are hospitalized in Veterans Health Administration (VA) facilities.</t>
  </si>
  <si>
    <t>Percentage of surgical patients aged 18 years and older undergoing procedures with the indications for a first OR second generation cephalosporin prophylactic antibiotic, who had an order for cefazolin OR cefuroxime for antimicrobial prophylaxis</t>
  </si>
  <si>
    <t>Percentage of patients aged 18 years and older with a diagnosis of hypertension with a blood pressure &lt;140/90 mm Hg OR patients with a blood pressure &gt;= 140/90 mm Hg and prescribed 2 or more anti-hypertensive medications during the most recent office visit within a 12 month period</t>
  </si>
  <si>
    <t>Percentage of surgical patients aged 18 years and older undergoing procedures with the indications for prophylactic parenteral antibiotics, who have an order for prophylactic antibiotic to be given within one hour (if fluoroquinolone or vancomycin, two hours), prior to the surgical incision (or start of procedure when no incision is required)</t>
  </si>
  <si>
    <t>Percentage of patients on beta blocker therapy prior to admission who received a beta blocker during the perioperative period. To be in the denominator, the patient must be on a beta-blocker prior to arrival. The case is excluded if the patient is not on a beta-blocker prior to arrival.</t>
  </si>
  <si>
    <t>Percentage of patients 18 to 85 years of age who had a diagnosis of hypertension (HTN) and whose blood pressure (BP) was adequately controlled (&lt;140/90) during the measurement year</t>
  </si>
  <si>
    <t>Percentage of emergency department acute myocardial infarction (AMI) patients or chest pain patients (with Probable Cardiac Chest Pain) without aspirin contraindications who received aspirin within 24 hours before ED arrival or prior to transfer</t>
  </si>
  <si>
    <t>Emergency Department AMI patients receiving fibrinolytic therapy during the ED stay and having a time from ED arrival to fibrinolysis of 30 minutes or less</t>
  </si>
  <si>
    <t>Median time from emergency department arrival to ECG (performed in the ED prior to transfer) for acute myocardial infarction (AMI) or Chest Pain patients (with Probable Cardiac Chest Pain)</t>
  </si>
  <si>
    <t>Median time from emergency department arrival to time of transfer to another facility for acute coronary intervention</t>
  </si>
  <si>
    <t>Cardiac surgery patients with controlled postoperative blood glucose (less than or equal to 180 mg/dL) in the timeframe of 18 to 24 hours after Anesthesia End Time</t>
  </si>
  <si>
    <t>Percentage of surgery patients with surgical hair site removal with clippers or depilatory or no surgical site hair removal</t>
  </si>
  <si>
    <t>The measure estimates a hospital-level 30-day risk-standardized readmission rate (RSRR) for patients discharged from the hospital with a principal diagnosis of heart failure (HF). The outcome is defined as readmission for any cause within 30 days of the discharge date for the index hospitalization,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The primary update to this measure since it was last reviewed at NQF is the addition of specifications for planned readmissions as described within this application and in the accompanying report Re-specifying the Hospital 30-Day Acute Myocardial Infarction, Heart Failure, and Total Hip/Knee Arthroplasty Readmission Measures by adding a Planned Readmission Algorithm.</t>
  </si>
  <si>
    <t>This measure assesses the proportion of pediatric asthma patients discharged from an inpatient hospital stay with a Home Management Plan of Care (HMPC) document in place. This measure is one of a set of three nationally implemented measures that address children’s asthma care that are used in The Joint Commission’s accreditation process</t>
  </si>
  <si>
    <t>Yes (ACO-08 - adapted 1789)</t>
  </si>
  <si>
    <t>Yes (ACO-38)</t>
  </si>
  <si>
    <t>BV-546</t>
  </si>
  <si>
    <t>Statin Therapy for the Prevention and Treatment of Cardiovascular Disease</t>
  </si>
  <si>
    <t>https://www.cms.gov/Medicare/Medicare-Fee-for-Service-Payment/sharedsavingsprogram/Quality-Measures-Standards.html</t>
  </si>
  <si>
    <t>Use of Spirometry Testing in the Assessment and Diagnosis of COPD</t>
  </si>
  <si>
    <t>Cervical Cancer Screening</t>
  </si>
  <si>
    <t>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t>
  </si>
  <si>
    <t>Annual Dental Visits</t>
  </si>
  <si>
    <t>Frequency of Ongoing Prenatal Care</t>
  </si>
  <si>
    <t>Human Papillomavirus (HPV) Vaccine for Female Adolescents</t>
  </si>
  <si>
    <t>HIV Viral Load Suppression</t>
  </si>
  <si>
    <t>Flu Vaccinations for Adults Ages 18–64</t>
  </si>
  <si>
    <t>Influenza Immunization</t>
  </si>
  <si>
    <t>Child and Adolescents' Access to Primary Care Practitioners</t>
  </si>
  <si>
    <t>Use of Imaging Studies for Low Back Pain</t>
  </si>
  <si>
    <t>Disease Modifying Anti-Rheumatic Drug Therapy for Rheumatoid Arthritis</t>
  </si>
  <si>
    <t>Provider Access Questions from the Physician Workforce Survey</t>
  </si>
  <si>
    <t>Diabetes: Foot Exam</t>
  </si>
  <si>
    <t>Appeals Upheld</t>
  </si>
  <si>
    <t>Drug Plan Quality Improvement</t>
  </si>
  <si>
    <t>Getting Needed Prescription Drugs - CAHPS</t>
  </si>
  <si>
    <t>Health Plan Quality Improvement</t>
  </si>
  <si>
    <t>Improving or Maintaining Mental Health</t>
  </si>
  <si>
    <t>Improving or Maintaining Physical Health</t>
  </si>
  <si>
    <t>MPF Price Accuracy</t>
  </si>
  <si>
    <t>Rating of Drug Plan - CAHPS</t>
  </si>
  <si>
    <t>Special Needs Plan (SNP) Care Management</t>
  </si>
  <si>
    <t>Comprehensive Diabetes Care: Blood Pressure Control (&lt;140/90 mm Hg)</t>
  </si>
  <si>
    <t>Diabetes Mellitus: Diabetic Foot and Ankle Care, Peripheral Neuropathy – Neurological Evaluation</t>
  </si>
  <si>
    <t>Chronic Stable Coronary Artery Disease: Antiplatelet Therapy</t>
  </si>
  <si>
    <t>Ultrasound Determination of Pregnancy Location for Pregnant Patients with Abdominal Pain</t>
  </si>
  <si>
    <t>Rate of Postoperative Stroke or Death in Asymptomatic Patients undergoing Carotid Endarterectomy (CEA)</t>
  </si>
  <si>
    <t>Diabetic Retinopathy: Documentation of Presence or Absence of Macular Edema and Level of Severity of Retinopathy</t>
  </si>
  <si>
    <t>Diabetic Retinopathy: Communication with the Physician Managing Ongoing Diabetes Care</t>
  </si>
  <si>
    <t>BV-547</t>
  </si>
  <si>
    <t>BV-548</t>
  </si>
  <si>
    <t>This measure summarizes utilization of acute inpatient care and services in the following categories:
-Total inpatient
-Maternity
-Surgery
-Medicine</t>
  </si>
  <si>
    <t>https://innovation.cms.gov/initiatives/comprehensive-primary-care-plus</t>
  </si>
  <si>
    <t>Percentage of pediatric patients aged 5-17 years of age with diabetes who received an HbA1c test during the measurement year</t>
  </si>
  <si>
    <t>Percentage of patients aged 65 years and older who have an advance care plan or surrogate decision maker documented in the medical record or documentation in the medical record that an advance care plan was discussed but the patient did not wish or was not able to name a surrogate decision maker or provide an advance care plan</t>
  </si>
  <si>
    <t>Percent of the best possible score the plan earned on how well the plan coordinates members’ care (This includes whether doctors had the records and information they need about members’ care and how quickly members got their test results.)</t>
  </si>
  <si>
    <t>How many complaints Medicare received about the drug plan</t>
  </si>
  <si>
    <t>How many complaints Medicare received about the health plan</t>
  </si>
  <si>
    <t>BV-549</t>
  </si>
  <si>
    <t>BV-550</t>
  </si>
  <si>
    <t>BV-551</t>
  </si>
  <si>
    <t>BV-552</t>
  </si>
  <si>
    <t>BV-553</t>
  </si>
  <si>
    <t>BV-554</t>
  </si>
  <si>
    <t>BV-555</t>
  </si>
  <si>
    <t>BV-556</t>
  </si>
  <si>
    <t>BV-557</t>
  </si>
  <si>
    <t>BV-559</t>
  </si>
  <si>
    <t>2152</t>
  </si>
  <si>
    <t>Percentage of patients aged 18 years and older who were screened at least once within the last 24 months for unhealthy alcohol use using a systematic screening method AND who
received brief counseling if identified as an unhealthy alcohol user.</t>
  </si>
  <si>
    <t>BV-560</t>
  </si>
  <si>
    <t>Perioperative Anti-platelet Therapy for Patients Undergoing Carotid Endarterectomy</t>
  </si>
  <si>
    <t>0465</t>
  </si>
  <si>
    <t>BV-561</t>
  </si>
  <si>
    <t>2681</t>
  </si>
  <si>
    <t>BV-562</t>
  </si>
  <si>
    <t>Photodocumentation of Cecal Intubation</t>
  </si>
  <si>
    <t>American College of Gastroenterology</t>
  </si>
  <si>
    <t>American Society of Anesthesiologists</t>
  </si>
  <si>
    <t>Society for Vascular Surgeons</t>
  </si>
  <si>
    <t>BV-563</t>
  </si>
  <si>
    <t>BV-564</t>
  </si>
  <si>
    <t>Post-Anesthetic Transfer of Care: Use of Checklist or Protocol for Direct Transfer of Care from Procedure Room to Intensive Care Unit (ICU)</t>
  </si>
  <si>
    <t>Prevention of Post-Operative Nausea and Vomiting (PONV) – Combination Therapy</t>
  </si>
  <si>
    <t>BV-565</t>
  </si>
  <si>
    <t>BV-566</t>
  </si>
  <si>
    <t>BV-567</t>
  </si>
  <si>
    <t>Proportion of Patients Sustaining a Bladder Injury at the Time of any Pelvic Organ Prolapse Repair</t>
  </si>
  <si>
    <t>Proportion of Patients Sustaining a Major Viscus Injury at the Time of Any Pelvic Organ Prolapse Repair</t>
  </si>
  <si>
    <t>Radiation Consideration for Adult CT: Utilization of Dose Lowering Techniques</t>
  </si>
  <si>
    <t>Age Appropriate Screening Colonoscopy</t>
  </si>
  <si>
    <t>American Urogynecologic Society</t>
  </si>
  <si>
    <t>American College of Radiology</t>
  </si>
  <si>
    <t>Centers for Medicare &amp; Medicaid Services</t>
  </si>
  <si>
    <t>American Gastroenterological Association</t>
  </si>
  <si>
    <t>BV-568</t>
  </si>
  <si>
    <t>BV-569</t>
  </si>
  <si>
    <t>BV-570</t>
  </si>
  <si>
    <t>BV-571</t>
  </si>
  <si>
    <t>BV-572</t>
  </si>
  <si>
    <t>BV-573</t>
  </si>
  <si>
    <t>BV-574</t>
  </si>
  <si>
    <t>BV-575</t>
  </si>
  <si>
    <t>0417</t>
  </si>
  <si>
    <t>0416</t>
  </si>
  <si>
    <t>0643</t>
  </si>
  <si>
    <t>Hepatitis C: Discussion and Shared Decision Making Surrounding Treatment Options</t>
  </si>
  <si>
    <t>Hepatitis C: Screening for Hepatocellular Carcinoma (HCC) in patients with Hepatitis C Cirrhosis</t>
  </si>
  <si>
    <t>BV-576</t>
  </si>
  <si>
    <t>Adult Kidney Disease: Referral to Hospice</t>
  </si>
  <si>
    <t>Percentage of patients aged 18 years and older with a diagnosis of end-stage renal disease (ESRD) who withdraw from hemodialysis peritoneal dialysis who are referred to hospice care.</t>
  </si>
  <si>
    <t>Renal Physicians Association</t>
  </si>
  <si>
    <t>BV-577</t>
  </si>
  <si>
    <t>Anesthesiology Smoking Abstinence</t>
  </si>
  <si>
    <t>Percentage of current smokers who abstain from cigarettes prior to anesthesia on the day of elective surgery or procedure</t>
  </si>
  <si>
    <t>BV-578</t>
  </si>
  <si>
    <t>BV-579</t>
  </si>
  <si>
    <t>Appropriate Treatment of Meticillin-Sensitive Staphylococcus Aureus (MSSA) Bacteremia</t>
  </si>
  <si>
    <t>Percentage of patients with sepsis due to Meticillin-Sensitive Staphylococcus Aureus (MSSA) bacteremia who received beta-lactam antibiotic (e.g. nafcillin, oxacillin or cefazolin) as definitive therapy.</t>
  </si>
  <si>
    <t>Infectious Diseases Society of America</t>
  </si>
  <si>
    <t>Opioid Therapy Follow-up Evaluation</t>
  </si>
  <si>
    <t>All patients 18 and older prescribed opiates for longer than six weeks duration who had a follow-up evaluation conducted at least every three months during Opioid Therapy documented in the medical record.</t>
  </si>
  <si>
    <t>Clinical Outcome Post-Endovascular Stroke Treatment</t>
  </si>
  <si>
    <t>Percentage of patients with a mRs score of 0 to 2 at 90 days following endovascular stroke intervention.</t>
  </si>
  <si>
    <t>Psoriasis: Clinical Response to Oral Systemic or Biologic Medications</t>
  </si>
  <si>
    <t>American Academy of Dermatology</t>
  </si>
  <si>
    <t>Percentage of psoriasis patients receiving oral systemic or biologic therapy who meet minimal physician- or patient-reported disease activity levels. It is implied that establishment and maintenance of an established minimum level of disease control as measured by physician- and/or patient-reported outcomes will increase patient satisfaction with and adherence to treatment.</t>
  </si>
  <si>
    <t>Depression Remission at Six Months</t>
  </si>
  <si>
    <t>0711</t>
  </si>
  <si>
    <t>Minnesota Community Measurement</t>
  </si>
  <si>
    <t>Documentation of Signed Opioid Treatment Agreement</t>
  </si>
  <si>
    <t>All patients 18 and older prescribed opiates for longer than six weeks duration who signed an opioid treatment agreement at least once during Opioid Therapy documented in the medical record.</t>
  </si>
  <si>
    <t>Door to Puncture Time for Endovascular Stroke Treatment</t>
  </si>
  <si>
    <t>Percentage of patients undergoing endovascular stroke treatment who have a door to puncture time of less than two hours.</t>
  </si>
  <si>
    <t>Evaluation or Interview for Risk of Opioid Misuse</t>
  </si>
  <si>
    <t>All patients 18 and older prescribed opiates for longer than six weeks duration evaluated for risk of opioid misuse using a brief validated instrument (e.g. Opioid Risk Tool, SOAAP-R) or patient interview documented at least once during Opioid Therapy in the medical record.</t>
  </si>
  <si>
    <t>Emergency Medicine: Emergency Department Utilization of CT for Minor Blunt Head Trauma for Patients Aged 18 Years and Older</t>
  </si>
  <si>
    <t>Emergency Medicine: Emergency Department Utilization of CT for Minor Blunt Head Trauma for Patients Aged 2 through 17 Years</t>
  </si>
  <si>
    <t>American College of Emergency Physicians</t>
  </si>
  <si>
    <t>Percentage of emergency department visits for patients aged 18 years and older who presented within 24 hours of a minor blunt head trauma with a Glasgow Coma Scale (GCS) score of 15 and who had a head CT for trauma ordered by an emergency care provider who have an indication for a head CT.</t>
  </si>
  <si>
    <t>Performing Cystoscopy at the Time of Hysterectomy for Pelvic Organ Prolapse to Detect Lower Urinary Tract Injury</t>
  </si>
  <si>
    <t>2063</t>
  </si>
  <si>
    <t>Percentage of patients treated for varicose veins (CEAP C2-S) who are treated with saphenous ablation (with or without adjunctive tributary treatment) that report an improvement on a disease specific patient reported outcome survey instrument after treatment.</t>
  </si>
  <si>
    <t>Percentage of patients in whom a retrievable IVC filter is placed who, within 3 months post-placement, have a documented assessment for the appropriateness of continued filtration, device removal or the inability to contact the patient with at least two attempts</t>
  </si>
  <si>
    <t>Percentage of patients who undergo cystoscopy to evaluate for lower urinary tract injury at the time of hysterectomy for pelvic organ prolapse.</t>
  </si>
  <si>
    <t>Discharged patients who are identified through the screening process as having used tobacco products (cigarettes, smokeless tobacco, pipe, and cigars) within the past 30 days who are contacted between 15 and 30 days after hospital discharge and follow-up information regarding tobacco use status is collected.</t>
  </si>
  <si>
    <t>Discharged patients who received a diagnosis of alcohol or drug disorder during their inpatient stay, who are contacted between 7 and 30 days after hospital discharge and follow-up information regarding their alcohol or drug use status post discharge is collected.</t>
  </si>
  <si>
    <t>HCAHPS</t>
  </si>
  <si>
    <t>Yes (Access to Care, Satisfaction with Care)</t>
  </si>
  <si>
    <t>BV-580</t>
  </si>
  <si>
    <t>Dental Sealants on Permanent Molars for Children</t>
  </si>
  <si>
    <t>BV-581</t>
  </si>
  <si>
    <t>Yes (Discharge Information, Medicines Explained)</t>
  </si>
  <si>
    <t>BV-582</t>
  </si>
  <si>
    <t>Mental Health Service Penetration (Broad Version)</t>
  </si>
  <si>
    <t>BV-583</t>
  </si>
  <si>
    <t>Substance Use Disorder Treatment Penetration</t>
  </si>
  <si>
    <t>Yes (Medicaid Only)</t>
  </si>
  <si>
    <t>BV-584</t>
  </si>
  <si>
    <t>Statin Therapy for Patients with Cardiovascular Disease</t>
  </si>
  <si>
    <t xml:space="preserve">Percentage of males 21–75 years of age and females 40–75 years of age during the measurement year, who were identified as having clinical atherosclerotic cardiovascular disease (ASCVD) and were dispensed at least moderate-intensity statin therapy that they remained on for at least 80 percent of the treatment period. Two rates are reported:
1. Received Statin Therapy. The percentage of members who were identified as having clinical ASCVD and were dispensed at least moderate intensity statin therapy during the measurement year.
2. Statin Adherence 80 percent. The percentage of members who were identified as having clinical ASCVD and were dispensed at least moderate-intensity statin therapy that they remained on for at least 80 percent of the treatment period. </t>
  </si>
  <si>
    <t>BV-585</t>
  </si>
  <si>
    <t>Oral Health: Primary Caries Prevention Offered by Primary Care</t>
  </si>
  <si>
    <t>Yes (Combo 10)</t>
  </si>
  <si>
    <t>Adolescent Well-Care Visit</t>
  </si>
  <si>
    <t>Cholesterol Management for Patients with Cardiovascular Conditions (LDL-C Screening &amp; LDL-C Control (&lt; 100 mg/dL))</t>
  </si>
  <si>
    <t>CAHPS® Survey for Accountable Care Organizations (ACOs) Participating in Medicare Initiatives</t>
  </si>
  <si>
    <t>BV-586</t>
  </si>
  <si>
    <t>BV-587</t>
  </si>
  <si>
    <t>BV-588</t>
  </si>
  <si>
    <t>DLTSS Custom Survey Composite: Adult</t>
  </si>
  <si>
    <t>Vermont Patient Experience Survey</t>
  </si>
  <si>
    <t>Percentage of Accountable Care Organization (ACO) primary care physicians (PCPs) who successfully qualify for either a Medicare or Medicaid Electronic Health Record (EHR) Incentive Program incentive payment</t>
  </si>
  <si>
    <t>BV-589</t>
  </si>
  <si>
    <t>Use of an Electronic Health Record</t>
  </si>
  <si>
    <t>Assessment of Patient Experience of Care (PEoC)</t>
  </si>
  <si>
    <t>Identify the degree to which the facility employs EHR systems in their service program and use such systems to support health information exchange at times of transitions in care</t>
  </si>
  <si>
    <t>Does the facility routinely assess patient experience of care using a standardized collection protocol and a structured instrument, and if yes, which tool did they use</t>
  </si>
  <si>
    <t>0265</t>
  </si>
  <si>
    <t>0263</t>
  </si>
  <si>
    <t>Percentage of ASC admissions experiencing a burn prior to discharge</t>
  </si>
  <si>
    <t>0266</t>
  </si>
  <si>
    <t>Percentage of ASC admissions experiencing a fall in the ASC</t>
  </si>
  <si>
    <t>0267</t>
  </si>
  <si>
    <t>Percentage of ASC admissions experiencing a wrong site, wrong side, wrong patient, wrong procedure, or wrong implant event</t>
  </si>
  <si>
    <t>Rate of ASC admissions requiring a hospital transfer or hospital admission upon discharge from the ASC</t>
  </si>
  <si>
    <t>0264</t>
  </si>
  <si>
    <t>Rate of ASC patients who received IV antibiotics ordered for surgical site infection prophylaxis on time</t>
  </si>
  <si>
    <t>0431</t>
  </si>
  <si>
    <t>Percentage of healthcare personnel (HCP) who receive the influenza vaccination</t>
  </si>
  <si>
    <t>https://www.cms.gov/medicare/quality-initiatives-patient-assessment-instruments/hospitalqualityinits/hospitalcompare.html</t>
  </si>
  <si>
    <t>1885</t>
  </si>
  <si>
    <t>Adult patients age 18 and older with major depression or dysthymia and an initial PHQ-9 score &gt; 9 who demonstrate a response to treatment at twelve months defined as a PHQ-9 score that is reduced by 50% or greater from the initial PHQ-9 score. This measure applies to patients with newly diagnosed and existing depression identified during measurement period whose PHQ-9 indicates a need for treatment.</t>
  </si>
  <si>
    <t>Catalyst for Payment Reform Employer-Purchaser Priority Measure Set</t>
  </si>
  <si>
    <t>2643</t>
  </si>
  <si>
    <t>1884</t>
  </si>
  <si>
    <t>Adult patients age 18 and older with major depression or dysthymia and an initial PHQ-9 score &gt; 9 who demonstrate a response to treatment at six months defined as a PHQ-9 score that is reduced by 50% or greater from the initial PHQ-9 score. This measure applies to both patients with newly diagnosed and existing depression identified during the defined measurement period whose current PHQ-9 score indicates a need for treatment.</t>
  </si>
  <si>
    <t>0709</t>
  </si>
  <si>
    <t>Bridges to Excellence</t>
  </si>
  <si>
    <t>Percentage of patients, regardless of age, who undergo surgical or therapeutic procedures under general or neuraxial anesthesia of 60 minutes duration or longer for whom at least one body temperature greater than or equal to 35.5 degrees Celsius (or 95.9 degrees Fahrenheit) was recorded within the 30 minutes immediately before or the 15 minutes immediately after anesthesia end time</t>
  </si>
  <si>
    <t>Claims/Clinical Data</t>
  </si>
  <si>
    <t>This measure assesses the number of patients who received venous thromboembolism (VTE) prophylaxis or have documentation why no VTE prophylaxis was given the day of or the day after hospital admission or surgery end date for surgeries that start the day of or the day after hospital admission. This measure is part of a set of six nationally implemented prevention and treatment measures that address VTE that are used in The Joint Commission’s accreditation process.</t>
  </si>
  <si>
    <t>2605</t>
  </si>
  <si>
    <t>Percentage of discharges for patients 18 years of age and older who had a visit to the emergency department with a primary diagnosis of mental health or alcohol or other drug dependence during the measurement year AND who had a follow-up visit with any provider with a corresponding primary diagnosis of mental health or alcohol or other drug dependence within 7- and 30-days of discharge.
Four rates are reported: 
- The percentage of emergency department visits for mental health for which the patient received follow-up within 7 days of discharge.
- The percentage of emergency department visits for mental health for which the patient received follow-up within 30 days of discharge.
- The percentage of emergency department visits for alcohol or other drug dependence for which the patient received follow-up within 7 days of discharge.
- The percentage of emergency department visits for alcohol or other drug dependence for which the patient received follow-up within 30 days of discharge.</t>
  </si>
  <si>
    <t>The measure estimates a hospital-level 30-day risk-standardized mortality rate (RSMR), defined as death from any cause within 30 days after the index admission date, for patients discharged from the hospital with either a principal discharge diagnosis of COPD or a principal discharge diagnosis of respiratory failure with a secondary discharge diagnosis of acute exacerbation of COPD. CMS annually reports the measure for patients who are aged 65 or older, are enrolled in fee-for-service (FFS) Medicare, and hospitalized in non-federal hospitals.</t>
  </si>
  <si>
    <t>This measure estimates a hospital-level 30-day risk-standardized readmission rate (RSRR) for patients discharged from the hospital after undergoing isolated coronary artery bypass graft (CABG) surgery. The outcome is defined as unplanned readmission for any cause within 30 days of the discharge date for the index admission.
The Centers for Medicare &amp; Medicaid Services (CMS) annually reports the measure for individuals who are 65 years and over and are Medicare Fee-for-Service (FFS) beneficiaries hospitalized in non-federal hospitals.</t>
  </si>
  <si>
    <t>The measure estimates a hospital-level, risk-standardized mortality rate (RSMR) for patients 18 years and older discharged from the hospital following a qualifying isolated coronary artery bypass graft (CABG) procedure. Mortality is defined as death from any cause within 30 days of the procedure date of an index CABG admission.
The Centers for Medicare &amp; Medicaid (CMS) annually reports the measure for individuals who are 65 years and older and are Medicaid Fee-for-Service (FFS) beneficiaries hospitalized in non-federal hospitals.</t>
  </si>
  <si>
    <t>2558</t>
  </si>
  <si>
    <t>2515</t>
  </si>
  <si>
    <t>Participation in a systematic database for nursing sensitive care</t>
  </si>
  <si>
    <t>Median time patients spent in the emergency department before they were seen by a healthcare professional
Note: Hospital Compare described measure as "average number of minutes"</t>
  </si>
  <si>
    <t>Percentage of patients who left the emergency department before being seen</t>
  </si>
  <si>
    <t>Participation in a systematic qualified clinical database registry involves: 
a. Physician or other clinician submits standardized data elements to registry
b. Data elements are applicable to consensus endorsed quality measures
c. Registry measures shall include at least two (2) representative NQF consensus endorsed measures for registry's clinical topic(s) and report on all patients eligible for the selected measures.
d. Registry provides calculated measures results, benchmarking, and quality improvement information to individual physicians and clinicians.
e. Registry must receive data from more than 5 separate practices and may not be located (warehoused) at an individual group’s practice. Participation in a national or state-wide registry is encouraged for this measure.
f. Registry may provide feedback directly to the provider’s local registry if one exists.</t>
  </si>
  <si>
    <t>0493</t>
  </si>
  <si>
    <t>Documents if the hospital reports whether or not it participates in a systematic clinical database registry for stroke care</t>
  </si>
  <si>
    <t>Each year, Medicare checks each plan to see if there are problems with the plan. For
example, Medicare checks whether:
-Members are having problems getting services, and 
-Plan are following all of Medicare's rules.
Medicare gives the plan a score from 0 to 100. Plans get a lower score when Medicare finds problems. A higher score is better because it means Medicare found fewer problems.</t>
  </si>
  <si>
    <t>This measure estimates the risk-standardized rate of all-cause, unplanned, hospital readmissions for patients who have been admitted to a Skilled Nursing Facility (SNF) (Medicare fee-for-service [FFS] beneficiaries) within 30 days of discharge from their prior proximal hospitalization. The prior proximal hospitalization is defined as an admission to an IPPS, CAH, or a psychiatric hospital. The measure is based on data for 12 months of SNF admissions. 
A risk-adjusted readmission rate for each facility is calculated as follows:
Step 1: Calculate the standardized risk ratio of the predicted number of readmissions at the facility divided by the expected number of readmissions for the same patients if treated at the average facility. The magnitude of the risk-standardized ratio is the indicator of a facility’s effects on readmission rates. 
Step 2: The standardized risk ratio is then multiplied by the mean rate of readmission in the population (i.e., all Medicare FFS patients included in the measure) to generate the facility-level standardized readmission rate. 
For this measure, readmissions that are usually for planned procedures are excluded. Please refer to the Appendix, Tables 1 - 5 for a list of planned procedures.
The measure specifications are designed to harmonize with CMS’ hospital-wide readmission (HWR) measure to the greatest extent possible. The HWR (NQF #1789) estimates the hospital-level, risk-standardize rate of unplanned, all-cause readmissions within 30 days of a hospital discharge and uses the same 30-day risk window as the SNFRM.</t>
  </si>
  <si>
    <t>Rate of risk-standardized, acute, unplanned hospital admissions among beneficiaries 65
years and older with diabetes who are assigned or aligned to the ACO.</t>
  </si>
  <si>
    <t>Rate of risk-standardized, acute, unplanned hospital admissions among beneficiaries 65
years and older with heart failure who are assigned or aligned to the ACO.</t>
  </si>
  <si>
    <t>Rate of risk-standardized acute, unplanned hospital admissions among beneficiaries 65
years and older with MCCs who are assigned or aligned to the ACO</t>
  </si>
  <si>
    <t>Question asked: 
“Thinking back to just before
you were pregnant, how did you feel about becoming pregnant?” 
Responses: 
(1) I wanted to be pregnant sooner, 
(2) I wanted to be pregnant later, 
(3) I wanted to be pregnant then, 
(4) I didn’t want to be pregnant
then or any time in the future, 
(5) I don’t know. 
“Don’t know” responders were excluded from the analysis.</t>
  </si>
  <si>
    <t>For members 18 years of age and older, the number of acute inpatient psychiatric stays during the measurement year that were followed by an acute readmission for a psychiatric diagnosis within 30 days</t>
  </si>
  <si>
    <t>Percentage of males 21 to 75 years of age and females 40 to 75 years of age during the measurement year who were identified as having clinical atherosclerotic cardiovascular disease (ASCVD) and who were dispensed at least one high- or moderate-intensity statin medication during the measurement year</t>
  </si>
  <si>
    <t>One rate for each: Percentage of Generic Prescriptions for ACE inhibitors or angiotensin II receptor blockers (ARBs), attention deficit hyperactivity
disorder(ADHD) Medications, PPIs (proton pump inhibitors), SSRIs, SNRIs, and other Second Generation Antidepressants, Statins</t>
  </si>
  <si>
    <t>The rate of screening and surveillance colonoscopies for which photodocumentation of landmarks of cecal intubation is performed to establish a complete examination</t>
  </si>
  <si>
    <t>Percentage of patients, regardless of age, who are under the care of an anesthesia practitioner and are admitted to a PACU in which a post-anesthetic formal transfer of care protocol or checklist which includes the key transfer of care elements is utilized</t>
  </si>
  <si>
    <t>Percentage of patients, regardless of age, who undergo a procedure under anesthesia and are admitted to an Intensive Care Unit (ICU) directly from the anesthetizing location, who have a documented use of a checklist or protocol for the transfer of care from the responsible anesthesia practitioner to the responsible ICU team or team member</t>
  </si>
  <si>
    <t>Percentage of patients undergoing appropriate preoperative evaluation for the indication of stress urinary incontinence per ACOG/AUGS/AUA guidelines</t>
  </si>
  <si>
    <t>Percentage of patients who are screened for uterine malignancy prior to surgery for pelvic organ prolapse</t>
  </si>
  <si>
    <t>Percentage of patients, aged 18 years and older, who undergo a procedure under an inhalational general anesthetic, AND who have three or more risk factors for post-operative nausea and vomiting (PONV), who receive combination therapy consisting of at least two prophylactic pharmacologic antiemetic agents of different classes preoperatively or intraoperatively</t>
  </si>
  <si>
    <t>Percentage of patients undergoing any surgery to repair pelvic organ prolapse who sustains an injury to the bladder recognized either during or within 1 month after surgery</t>
  </si>
  <si>
    <t>Percentage of patients undergoing surgical repair of pelvic organ prolapse that is complicated by perforation of a major viscus at the time of index surgery that is recognized intraoperative or within 1 month after surgery</t>
  </si>
  <si>
    <t>Percentage of patients undergoing a pelvic organ prolapse repair who sustain an injury to the ureter recognized either during or within 1 month after surgery</t>
  </si>
  <si>
    <t>Percentage of patients with a diagnosis of primary headache disorder whose health related quality of life (HRQoL) was assessed with a tool(s) during at least two visits during the 12 month measurement period AND whose health related quality of life score stayed the same or improved</t>
  </si>
  <si>
    <t>Percentage of final reports for patients aged 18 years and older undergoing CT with documentation that one or more of the following dose reduction techniques were used:
-Automated exposure control
-Adjustment of the mA and/or kV according to patient size
-Use of iterative reconstruction technique</t>
  </si>
  <si>
    <t>Percentage of the following patients—all considered at high risk of cardiovascular events—who were prescribed or were on statin therapy during the measurement period: 
-Adults aged ≥ 21 years who were previously diagnosed with or currently have an active diagnosis of clinical atherosclerotic cardiovascular disease (ASCVD); OR
-Adults aged ≥21 years with a fasting or direct low-density lipoprotein cholesterol (LDL-C) level ≥ 190 mg/dL;
-Adults aged 40-75 years with a diagnosis of diabetes with a fasting or direct LDL-C level of 70-189 mg/dL</t>
  </si>
  <si>
    <t>Percentage of members with a mental health service need who received mental health services during the measurement period</t>
  </si>
  <si>
    <t>Percentage of members with a substance use disorder service need who received substance use disorder services during the measurement period</t>
  </si>
  <si>
    <t>0403</t>
  </si>
  <si>
    <t>0407</t>
  </si>
  <si>
    <t>NCQA developed the optional Distinction in Patient Experience Reporting to help practices capture patient and family feedback through the newly developed Consumer Assessment of Healthcare Providers and Systems (CAHPS) Patient-Centered Medical Home (PCMH) Survey. Because consumer experience is a critical component of quality of care, giving more prominence to patient engagement is a crucial change to the PCMH program.  The CAHPS PCMH Survey assesses several domains of care: 
-Access
-Information
-Communication
-Coordination of care
-Comprehensiveness
-Self-management support and shared decision making.</t>
  </si>
  <si>
    <t>Washington Health Care Authority (homegrown)</t>
  </si>
  <si>
    <t>Washington DSHS (homegrown)</t>
  </si>
  <si>
    <t>Washington Health Alliance (homegrown)</t>
  </si>
  <si>
    <t>Percent of patients regardless of age, with a diagnosis of dementia for whom an assessment of cognition is performed and the results reviewed at least once within a 12 month period</t>
  </si>
  <si>
    <t>Percentage of patients aged 13 years and older with a diagnosis of HIV/AIDS, with at least two visits during the measurement year, with at least 90 days between each visit, whose most recent HIV RNA level is &lt;200 copies/mL</t>
  </si>
  <si>
    <t>Percentage of children age 0-20 years, who received a fluoride varnish application during the measurement period</t>
  </si>
  <si>
    <t>This shows how much the health plan’s performance has improved or declined from one year to the next year.   To calculate the plan’s improvement rating, Medicare compares the plan’s previous scores to its current scores for all of the topics shown on this website. Then Medicare averages the results to give the plan its improvement rating. 
If a plan receives 1 or 2 stars, it means, on average, the plan’s scores have declined (gotten worse). 
If a plan receives 3 stars, it means, on average, the plan’s scores have stayed about the same. 
If a plan receives 4 or 5 stars, it means, on average, the plan’s scores have improved. 
  Keep in mind that a plan that is already doing well in most areas may not show much improvement. It is also possible that a plan can start with low ratings, show a lot of improvement, and still not be performing very well.</t>
  </si>
  <si>
    <t>Percentage of patients, regardless of age, with a current diagnosis of melanoma or a history of melanoma whose information was entered, at least once within a 12 month period, into a recall system that includes:
 • A target date for the next complete physical skin exam, AND
 • A process to follow up with patients who either did not make an appointment within the specified timeframe or who missed a scheduled appointment</t>
  </si>
  <si>
    <t>Functional Deficit: Change in Risk-Adjusted Functional Status for Patients with Neck, Cranium, Mandible, Thoracic Spine, Ribs, or Other General Orthopedic Impairments</t>
  </si>
  <si>
    <t>Percentage of patients aged 18 or older that receive treatment for a functional deficit secondary to a diagnosis that affects the neck, cranium, mandible, thoracic spine, ribs, or other general orthopedic impairment in which the change in their Risk-Adjusted Functional Status is measured</t>
  </si>
  <si>
    <t>Percentage of patients aged 18 years and older with a diagnosis of coronary artery disease (CAD) seen within a 12 month period with results of an evaluation of level of activity and an assessment of whether anginal symptoms are present or absent with appropriate management of anginal symptoms within a 12 month period</t>
  </si>
  <si>
    <t>Image confirmation of lesion(s) targeted for image guided excisional biopsy or image guided partial mastectomy in patients with nonpalpable, image-detected breast lesion(s). Lesions may include: microcalcifications, mammographic or sonographic mass or architectural distortion, focal suspicious abnormalities on magnetic resonance imaging (MRI) or other breast imaging amenable to localization such as positron emission tomography (PET) mammography, or a biopsy marker demarcating site of confirmed pathology as established by previous core biopsy</t>
  </si>
  <si>
    <t>Percentage of medical records of patients aged 18 years and older with a diagnosis of major depressive disorder (MDD) and a specific diagnosed comorbid condition (diabetes, coronary artery disease, ischemic stroke, intracranial hemorrhage, chronic kidney disease [stages 4 or 5], End Stage Renal Disease [ESRD] or congestive heart failure) being treated by another clinician with communication to the clinician treating the comorbid condition</t>
  </si>
  <si>
    <t>Percentage of patients aged 18 years and older with a diagnosis of nonvalvular atrial fibrillation (AF) or atrial flutter whose assessment of the specified thromboembolic risk factors indicate one or more high-risk factors or more than one moderate risk factor, as determined by CHADS2 risk stratification, who are prescribed warfarin OR another oral anticoagulant drug that is FDA approved for the prevention of thromboembolism</t>
  </si>
  <si>
    <t>Percentage of patients whose providers are ensuring active tuberculosis prevention either through yearly negative standard tuberculosis screening tests or are reviewing the patient’s history to determine if they have had appropriate management for a recent or prior positive test</t>
  </si>
  <si>
    <t>Healthcare workers given influenza vaccination</t>
  </si>
  <si>
    <t>The CAHPS® Nursing Home Survey: Discharged Resident Instrument is a mail survey instrument to gather information on the experience of short stay (5 to 100 days) residents recently discharged from nursing homes. This survey can be used in conjunction with the CAHPS Nursing Home Survey: Family Member Instrument and the Long Stay Resident Instrument. The survey instrument provides nursing home level scores on 4 global items. In addition, the survey provides nursing home level scores on summary measures valued by consumers; these summary measures or composites are currently being analyzed. The composites may include those valued by long stay residents: 
1. Environment
2. Care
3. Communication &amp; Respect
4. Autonomy
5. Activities</t>
  </si>
  <si>
    <t>Percentage of women 40-69 years of age who had a mammogram to screen for breast cancer</t>
  </si>
  <si>
    <t>Percentage of patients 65 years of age and older who have ever received a pneumococcal vaccine</t>
  </si>
  <si>
    <t>Link to Measure Source Website</t>
  </si>
  <si>
    <t>BV-558</t>
  </si>
  <si>
    <t>BV-590</t>
  </si>
  <si>
    <t>BV-591</t>
  </si>
  <si>
    <t>BV-592</t>
  </si>
  <si>
    <t>BV-593</t>
  </si>
  <si>
    <t>BV-594</t>
  </si>
  <si>
    <t>BV-595</t>
  </si>
  <si>
    <t>BV-596</t>
  </si>
  <si>
    <t>BV-597</t>
  </si>
  <si>
    <t>BV-598</t>
  </si>
  <si>
    <t>BV-599</t>
  </si>
  <si>
    <t>BV-600</t>
  </si>
  <si>
    <t>BV-601</t>
  </si>
  <si>
    <t>BV-602</t>
  </si>
  <si>
    <t>BV-603</t>
  </si>
  <si>
    <t>BV-298</t>
  </si>
  <si>
    <t>BV-481</t>
  </si>
  <si>
    <t>Yes (Core)</t>
  </si>
  <si>
    <t>Yes (7-day) [Core]</t>
  </si>
  <si>
    <t>CAHPS PCMH Survey</t>
  </si>
  <si>
    <t>Yes (Menu)</t>
  </si>
  <si>
    <t>Yes (Medicaid Only) [Menu]</t>
  </si>
  <si>
    <t>2375</t>
  </si>
  <si>
    <t>Yes (ACO Only) [Menu]</t>
  </si>
  <si>
    <t>Yes (Postpartum Care Only) [Menu]</t>
  </si>
  <si>
    <t>Percent of Prescriptions that are Generic Scripts</t>
  </si>
  <si>
    <t>Yes (OP-29)</t>
  </si>
  <si>
    <t>Percentage of all prescriptions that are generic scripts
Numerator: number of generic prescriptions paid during the calendar year
Denominator: number of prescriptions paid during the calendar year</t>
  </si>
  <si>
    <t>RI SIM Alignment Group (Homegrown)</t>
  </si>
  <si>
    <t>Follow-Up After Emergency Department Visit for Mental Illness</t>
  </si>
  <si>
    <t>Standardized Healthcare-Associated Infection Ratio</t>
  </si>
  <si>
    <t>Hospital-reported standard infection ratios (SIR) for four different healthcare-associated infections (HAI), adjusted for the proportion of members discharged from each health plan’s contracted acute care hospital. The measure reports the percentage of total discharges from hospitals with a high, moderate, low or unavailable SIR, next to a total plan-weighted SIR for each of the following infections:
• HAI-1: Central line-associated blood stream infections (CLABSI).
• HAI-2: Catheter-associated urinary tract infections (CAUTI).
• HAI-5: Methicillin-resistant Staphylococcus aureus blood laboratory-identified events (bloodstream infections) (MRSA).
• HAI-6: Clostridium difficile laboratory-identified events (intestinal infections) (CDIFF).
Note: A lower SIR indicates better performance. SIRs &gt;1.0 indicate that more infections occurred than expected; SIRs &lt;1.0 indicate fewer infections occurred than expected.</t>
  </si>
  <si>
    <t>Depression Remission or Response for Adolescents and Adults</t>
  </si>
  <si>
    <t xml:space="preserve">Utilization of the PHQ-9 to Monitor Depression Symptoms for Adolescents and Adults </t>
  </si>
  <si>
    <t>Adult BMI Assessment</t>
  </si>
  <si>
    <t>Asthma Medication Ratio</t>
  </si>
  <si>
    <t>1800</t>
  </si>
  <si>
    <t xml:space="preserve">CMS Core Set of Children’s Health Care Quality Measures for Medicaid and CHIP (Child Core Set) </t>
  </si>
  <si>
    <t>CMS Core Set of Health Care Quality Measures for Adults Enrolled in Medicaid (Medicaid Adult Core Set)</t>
  </si>
  <si>
    <t>CMS Medicare Hospital Compare</t>
  </si>
  <si>
    <t>CMS Hospital Value-Based Purchasing</t>
  </si>
  <si>
    <t>Oregon CCO Incentive Measures</t>
  </si>
  <si>
    <t xml:space="preserve">Washington State Common Measure Set for Health Care Quality and Cost </t>
  </si>
  <si>
    <t>CY 2017</t>
  </si>
  <si>
    <t>October 2015</t>
  </si>
  <si>
    <t>Staphylococcal and gram negative septicemias or bacteremias in high-risk newborns</t>
  </si>
  <si>
    <t>Health Care-Associated Bloodstream Infections in Newborns (PC-04)</t>
  </si>
  <si>
    <t>1731</t>
  </si>
  <si>
    <t>Yes (OP-18)</t>
  </si>
  <si>
    <t>Median time from emergency department arrival to administration of fibrinolytic therapy in ED patients with ST-segment elevation or left bundle branch block (LBBB) on the electrocardiogram (ECG) performed closest to ED arrival and prior to transfer</t>
  </si>
  <si>
    <t>0287</t>
  </si>
  <si>
    <t>Measure specifications as outlined within these resources are subject to change. We will revise the measures as updates become available.</t>
  </si>
  <si>
    <r>
      <t xml:space="preserve">*Please note: if the measure does not have an NQF number and is not included in the </t>
    </r>
    <r>
      <rPr>
        <i/>
        <sz val="14"/>
        <color theme="1" tint="0.34998626667073579"/>
        <rFont val="Georgia"/>
        <family val="1"/>
      </rPr>
      <t>Measure Crosswalk</t>
    </r>
    <r>
      <rPr>
        <sz val="14"/>
        <color theme="1" tint="0.34998626667073579"/>
        <rFont val="Georgia"/>
        <family val="1"/>
      </rPr>
      <t xml:space="preserve">, the measure’s information will not auto-populate and information must be manually entered. If the measure is included in the </t>
    </r>
    <r>
      <rPr>
        <i/>
        <sz val="14"/>
        <color theme="1" tint="0.34998626667073579"/>
        <rFont val="Georgia"/>
        <family val="1"/>
      </rPr>
      <t>Measure Crosswalk</t>
    </r>
    <r>
      <rPr>
        <sz val="14"/>
        <color theme="1" tint="0.34998626667073579"/>
        <rFont val="Georgia"/>
        <family val="1"/>
      </rPr>
      <t xml:space="preserve">, you can copy and paste the information into the </t>
    </r>
    <r>
      <rPr>
        <i/>
        <sz val="14"/>
        <color theme="1" tint="0.34998626667073579"/>
        <rFont val="Georgia"/>
        <family val="1"/>
      </rPr>
      <t>Measure Selection</t>
    </r>
    <r>
      <rPr>
        <sz val="14"/>
        <color theme="1" tint="0.34998626667073579"/>
        <rFont val="Georgia"/>
        <family val="1"/>
      </rPr>
      <t xml:space="preserve"> tab.</t>
    </r>
  </si>
  <si>
    <t>http://www.hca.wa.gov/about-hca/healthier-washington/performance-measures</t>
  </si>
  <si>
    <r>
      <t xml:space="preserve">Please Note: </t>
    </r>
    <r>
      <rPr>
        <sz val="12"/>
        <color rgb="FF000000"/>
        <rFont val="Arimo"/>
        <family val="2"/>
      </rPr>
      <t>This toolkit lists the measures included in twenty-one measure sets (eleven federal programs, three national hospital measure sets, one national hospital and ambulatory measure set, and six state measure sets), accurate as of the last Buying Value update of its database.</t>
    </r>
  </si>
  <si>
    <t>Diabetes Long-term Complications (PQI-03)</t>
  </si>
  <si>
    <t>Chronic Obstructive Pulmonary Disease (PQI-05)</t>
  </si>
  <si>
    <t>Congestive Heart Failure Admission Rate (PQI-08)</t>
  </si>
  <si>
    <t>Bacterial Pneumonia Admission Rate (PQI-11)</t>
  </si>
  <si>
    <t>Urinary Tract Infection Admission Rate (PQI-12)</t>
  </si>
  <si>
    <t>Asthma in Younger Adults Admission Rate (PQI-15)</t>
  </si>
  <si>
    <t>Immunizations for Adolescents</t>
  </si>
  <si>
    <t>Condition</t>
  </si>
  <si>
    <t>Populations</t>
  </si>
  <si>
    <t>Overuse</t>
  </si>
  <si>
    <t>Infectious Disease</t>
  </si>
  <si>
    <t>Process</t>
  </si>
  <si>
    <t>Pediatric</t>
  </si>
  <si>
    <t>Chronic Illness Care</t>
  </si>
  <si>
    <t>Substance Abuse</t>
  </si>
  <si>
    <t>Patient Experience</t>
  </si>
  <si>
    <t>Cardiovascular</t>
  </si>
  <si>
    <t>Outcome</t>
  </si>
  <si>
    <t>Adult</t>
  </si>
  <si>
    <t>Obesity</t>
  </si>
  <si>
    <t>Prevention</t>
  </si>
  <si>
    <t>Cancer</t>
  </si>
  <si>
    <t>Respiratory</t>
  </si>
  <si>
    <t>Older Adult</t>
  </si>
  <si>
    <t>Musculoskeletal</t>
  </si>
  <si>
    <t>Diabetes</t>
  </si>
  <si>
    <t>Mental Health</t>
  </si>
  <si>
    <t>Hospital</t>
  </si>
  <si>
    <t>Patient Safety</t>
  </si>
  <si>
    <t>Ophthalmology</t>
  </si>
  <si>
    <t>Structure</t>
  </si>
  <si>
    <t>Emergency Care</t>
  </si>
  <si>
    <t>Renal</t>
  </si>
  <si>
    <t>Gastrointestinal</t>
  </si>
  <si>
    <t>Dental</t>
  </si>
  <si>
    <t>Percentage of patients undergoing carotid endarterectomy (CEA) who are taking an anti-platelet agent (aspirin or clopidogrel or equivalent such as aggrenox/tiglacor etc.) within 48 hours prior to surgery and are prescribed this medication at hospital discharge following surgery</t>
  </si>
  <si>
    <t>1659</t>
  </si>
  <si>
    <t>This is a clinical process measure that assesses falls prevention in older adults. The measure has three rates:
A. Screening for Future Fall Risk: Percentage of patients aged 65 years of age and older who were screened for future fall risk at least once within 12 months
B. Falls: Risk Assessment: Percentage of patients aged 65 years of age and older with a history of falls who had a risk assessment for falls completed within 12 months
C. Plan of Care for Falls: Percentage of patients aged 65 years of age and older with a history of falls who had a plan of care for falls documented within 12 months.</t>
  </si>
  <si>
    <t>Cost/Resource Use</t>
  </si>
  <si>
    <t>Pregnancy</t>
  </si>
  <si>
    <t>Auditory</t>
  </si>
  <si>
    <t>Hospice</t>
  </si>
  <si>
    <t>Neurology</t>
  </si>
  <si>
    <t>Ambulatory Surgery Center</t>
  </si>
  <si>
    <t>Population Health</t>
  </si>
  <si>
    <t>Home Health</t>
  </si>
  <si>
    <t>Health/Drug Plan</t>
  </si>
  <si>
    <t>Ambulatory Surgery Center and Hospital</t>
  </si>
  <si>
    <t>Percentage of final reports for abdominal imaging studies for asymptomatic patients aged 18 years and older with one or more of the following noted incidentally with follow‐up imaging recommended:
• Liver lesion ≤ 0.5 cm 
• Cystic kidney lesion &lt; 1.0 cm 
• Adrenal lesion ≤ 1.0 cm</t>
  </si>
  <si>
    <t>Provider Access Questions from the Physician Workforce Survey:
• To what extent is your primary practice accepting new Medicaid/OHP patients?
• Do you currently have Medicaid/OHP patients under your care?
• What is the current payer mix at your primary practice?</t>
  </si>
  <si>
    <t>Total Medicare Part A and B Cost Calculation Recommendations (allowed amounts)
A. Price standardize for DSH, IME, and area wages. Method of pricing should be transparent and standardized when possible to reflect underlying utilization changes and not artifacts of the Medicare payment system.
B. No routine truncation of extreme values except those related to obvious data errors. If truncation is necessary, model diagnostics and sensitivity analyses are recommended 
C. Recommend risk adjustment
D. Partial year observations or incomplete calendar year FFS claims should be annualized by prorating and then down weighting. For deaths, consideration should be given to annualizing partial year costs in a way that accounts for the exponential increase in monthly costs as death approaches</t>
  </si>
  <si>
    <t>Oregon Health Authority</t>
  </si>
  <si>
    <t>Hospital Outpatient PMPM Cost</t>
  </si>
  <si>
    <t>Inpatient PMPM Cost</t>
  </si>
  <si>
    <t>All Ages</t>
  </si>
  <si>
    <t>Other</t>
  </si>
  <si>
    <t>CAHPS® Home Health Care Survey or "Home Health CAHPS" is a standardized survey instrument and data collection methodology for measuring home health patients´ perspectives on their home health care in Medicare-certified home health care agencies. AHRQ and CMS supported the development of the Home Health CAHPS to measure the experiences of those receiving home health care with these three goals in mind: 
1. to produce comparable data on patients´ perspectives on care that allow objective and meaningful comparisons between home health agencies on domains that are important to consumers, 
2. to create incentives for agencies to improve their quality of care through public reporting of survey results, and 
3. to enhance public accountability in health care by increasing the transparency of the quality of care provided in return for public investment. 
As home health agencies begin to collect these data and as they are publicly reported, consumers will have information to make more informed decisions about care and publicly reporting the data will drive quality improvement in these areas.</t>
  </si>
  <si>
    <t>Genitourinary</t>
  </si>
  <si>
    <t>Post-Acute/Long-Term Care</t>
  </si>
  <si>
    <t>Oregon Health &amp; Science University</t>
  </si>
  <si>
    <t>Proprietary - hospital pharmacy measure
The survey includes the following topics:
-Pharmacy Hours &amp; Medication Order Review/Screening
-Pharmacy Hours &amp; Medication Order Review/Screening
-Pharmaceutical Compounding of Sterile Preparations
-Automated Dispensing Machines
-Bar-Coded Medication Administration Systems
-Smart Pumps
-Clinical Pharmacy Services
-Planning &amp; Development for Medication Systems (non-scored)
-Clinical Pharmacy Services (un-scored section)</t>
  </si>
  <si>
    <t>CMMI Comprehensive Primary Care Plus (CPC+)</t>
  </si>
  <si>
    <t>Use of Opioids at High Dosage in Persons without Cancer</t>
  </si>
  <si>
    <t>Rate per 1,000 Medicaid enrollees age 19 and older without cancer who received prescriptions for opioids with a daily dosage greater than 120 mg morphine equivalent dose (MED) for 90 consecutive days or longer</t>
  </si>
  <si>
    <t>Adult Sinusitis: Antibiotic Prescribed for Acute Sinusitis (Overuse)</t>
  </si>
  <si>
    <t>Non-Recommended Cervical Cancer Screening in Adolescent Females</t>
  </si>
  <si>
    <t>Medication Management</t>
  </si>
  <si>
    <t>Health Information Technology</t>
  </si>
  <si>
    <t>Measure Type</t>
  </si>
  <si>
    <t>American College of Surgeons</t>
  </si>
  <si>
    <t>American Association of Eye and Ear Centers of Excellence</t>
  </si>
  <si>
    <t>American Association of Hip and Knee Surgeons</t>
  </si>
  <si>
    <t>American Academy of Neurology Institute</t>
  </si>
  <si>
    <t>American Academy of Ophthalmology</t>
  </si>
  <si>
    <t>American Academy of Otolaryngology-Head and Neck Surgery</t>
  </si>
  <si>
    <t>American Academy of Orthopaedic Surgeons</t>
  </si>
  <si>
    <t>American Academy of Sleep Medicine</t>
  </si>
  <si>
    <t>American College of  Rheumatology</t>
  </si>
  <si>
    <t>American College of Cardiology - American Heart Association</t>
  </si>
  <si>
    <t>American College of Cardiology Foundation</t>
  </si>
  <si>
    <t>American Heart Association</t>
  </si>
  <si>
    <t>American Health Care Association</t>
  </si>
  <si>
    <t>AMA-PCPI (American Medical Association-convened Physician Consortium for Performance Improvement)</t>
  </si>
  <si>
    <t>Behavioral Risk Factor Surveillance System (BRFSS)</t>
  </si>
  <si>
    <t>University of Colorado Health Sciences Center</t>
  </si>
  <si>
    <t>Youth Risk Behavioral Surveillance System (YRBS)</t>
  </si>
  <si>
    <t>Audiology Quality Consortium</t>
  </si>
  <si>
    <t>College of American Pathologists</t>
  </si>
  <si>
    <t>American Psychological Association</t>
  </si>
  <si>
    <t>Center for Quality Assessment and Improvement in Mental Health</t>
  </si>
  <si>
    <t>Focus on Therapeutic Outcomes, Inc.</t>
  </si>
  <si>
    <t>Maine Health Management Coalition</t>
  </si>
  <si>
    <t>Heart Rhythm Society</t>
  </si>
  <si>
    <t>American Society of Breast Surgeons</t>
  </si>
  <si>
    <t>American Podiatric Medical Association</t>
  </si>
  <si>
    <t>American Thoracic Society</t>
  </si>
  <si>
    <t>Health Resources and Services Administration</t>
  </si>
  <si>
    <t>Center for Disease Control and Prevention</t>
  </si>
  <si>
    <t>National Committee for Quality Assurance</t>
  </si>
  <si>
    <t>Center for Disease Control and Prevention - Pregnancy Risk Assessment Monitoring System</t>
  </si>
  <si>
    <t>University of Minnesota Rural Health Research Center</t>
  </si>
  <si>
    <t>Society of Nuclear Medicine and Molecular Imaging</t>
  </si>
  <si>
    <t>Ambulatory Surgery Center Quality Collaboration</t>
  </si>
  <si>
    <t>American Society for Gastrointestinal Endoscopy</t>
  </si>
  <si>
    <t>American Society for Radiation Oncology</t>
  </si>
  <si>
    <t>The Leapfrog Group</t>
  </si>
  <si>
    <t>Agency for Healthcare Research and Quality - Consumer Assessment of Healthcare Providers &amp; Systems</t>
  </si>
  <si>
    <t>The CAHPS Health Plan Survey 5.0H, Adult Version provides information on the experiences of commercial and Medicaid members with the health plan and gives a general indication of how well the health plan meets members' expectations. Results summarize member experiences through ratings, composites and question summary rates.
Seven composite scores summarize responses in key areas:
Claims Processing (commercial only)
Customer Service
Getting Care Quickly
Getting Needed Care
How Well Doctors Communicate
Shared Decision Making
Plan Information on Costs (commercial only)</t>
  </si>
  <si>
    <t>This measure provides information on parents’ experiences with their child’s health care.
Results summarize child experiences through ratings, composites, and individual question
summary rates.
Four global rating questions reflect overall satisfaction:
• Rating of All Health Care
• Rating of Personal Doctor
• Rating of Specialist Seen Most Often
• Rating of Health Plan
Five composite scores summarize responses in key areas:
• Customer Service
• Getting Care Quickly
• Getting Needed Care
• How Well Doctors Communicate
• Shared Decision Making
Item-specific question summary rates are reported for the rating questions and each
composite question. Question summary rates are also reported individually for two items
summarizing the following concepts:
• Health Promotion and Education (Q8)
• Coordination of Care (Q25, Without CCC version of questionnaire)</t>
  </si>
  <si>
    <t>The BRFSS questionnaire is designed by a working group of BRFSS state coordinators and CDC staff. The questionnaire is approved by all state coordinators. One question from the Youth Questionnaire asks about health related quality of life. 
The questionnaire can be found here: http://www.cdc.gov/brfss/questionnaires/index.htm www.cdc.gov/healthyyouth/schoolhealth/index.htm</t>
  </si>
  <si>
    <t>The Consumer Assessment of Healthcare Providers and Systems (CAHPS) for ACOs measures experience of care for ACOs participating in Medicare initiatives. It is based on the Clinician and Group (CG CAHPS) survey and includes additional program specific survey questions.</t>
  </si>
  <si>
    <t>This measure estimates a hospital-level 30-day risk-standardized mortality rate (RSMR) for patients discharged from the hospital with a principal diagnosis of acute ischemic stroke. Mortality is defined as death for any cause within 30 days after the date of admission of the index admission.</t>
  </si>
  <si>
    <t>Participation in a multispecialty surgical registry</t>
  </si>
  <si>
    <t>Colon Cancer: Chemotherapy for AJCC Stage III Colon Cancer Patients</t>
  </si>
  <si>
    <t>Percentage of individuals ages 1 to 20 that are enrolled in Medicaid or CHIP Medicaid Expansion programs, are eligible for EPSDT services, and that received preventive dental services
(www.cms.gov/ MedicaidEarlyPeriodic Scrn/03_StateAgency Responsibilities.asp)</t>
  </si>
  <si>
    <t>Percentage of patients aged 18 years and older with a diagnosis of hepatitis C with whom a physician or other qualified healthcare professional reviewed the range of treatment options appropriate to their genotype and demonstrated a shared decision making approach with the patient. To meet the measure, there must be documentation in the patient record of a discussion between the physician or other qualified healthcare professional and the patient that includes all of the following: treatment choices appropriate to genotype, risks and benefits, evidence of effectiveness, and patient preferences toward treatment</t>
  </si>
  <si>
    <t>BV-604</t>
  </si>
  <si>
    <t>BV-605</t>
  </si>
  <si>
    <t>Yes (eVTE-1)</t>
  </si>
  <si>
    <t>Yes (eVTE-2)</t>
  </si>
  <si>
    <t>Yes (eSTK-2)</t>
  </si>
  <si>
    <t>Yes (eSTK-3)</t>
  </si>
  <si>
    <t>Yes (eSTK-5)</t>
  </si>
  <si>
    <t>Yes (eSTK-6)</t>
  </si>
  <si>
    <t>Yes (PC-01 and ePC-01)</t>
  </si>
  <si>
    <t>Yes (ED-2 and eED-2)</t>
  </si>
  <si>
    <t>Yes (TOB-2)</t>
  </si>
  <si>
    <t>Yes (TOB-3)</t>
  </si>
  <si>
    <t>Yes (SUB-2)</t>
  </si>
  <si>
    <t>Yes (SUB-3)</t>
  </si>
  <si>
    <t>Effective Contraceptive Use Among Women at Risk of Unintended Pregnancy</t>
  </si>
  <si>
    <t>Yes (AMB-ED)</t>
  </si>
  <si>
    <t>Yes (AMB-ED and AMB-OP)</t>
  </si>
  <si>
    <t>Weight Assessment and Counseling for Nutrition and Physical Activity for Children/ Adolescents</t>
  </si>
  <si>
    <t>Unhealthy Alcohol and Drug Use Screening and Brief Counseling</t>
  </si>
  <si>
    <t>Patient-Informed Feedback; On Track System</t>
  </si>
  <si>
    <t>Behavioral Health Risk Assessment Screenings</t>
  </si>
  <si>
    <t>Patients ages twelve (12) years and older who were screened at least once within the pilot period for unhealthy alcohol and drug use using a systematic screening method AND who received brief counseling if identified as an unhealthy alcohol user.</t>
  </si>
  <si>
    <t>2152 (Modified)</t>
  </si>
  <si>
    <t>Blue Cross Blue Shield of Rhode Island</t>
  </si>
  <si>
    <t>Percentage of patients, regardless of age, who gave birth during a 12-month period seen at least once for prenatal care who received a behavioral health screening risk assessment that includes the following screenings at the first prenatal visit: screening for depression, alcohol use, tobacco use, drug use, and intimate partner violence.</t>
  </si>
  <si>
    <t>As you add measures from any additional measure sets (the process for doing so is detailed below), indicate the measure’s appearance in the measure set by selecting “yes” in the appropriate column. For example, if you load the measure “Percentage of patients enrolled in your state’s medical home program” into Row 8 and it appears in the ACME measure set listed in Column AZ, then type “Yes” into cell AZ8.</t>
  </si>
  <si>
    <r>
      <t xml:space="preserve">If you would like to create an Alignment Score that includes the measure sets that you added in Step 3 (measure sets that do not appear in the </t>
    </r>
    <r>
      <rPr>
        <i/>
        <sz val="18"/>
        <color theme="1" tint="0.34998626667073579"/>
        <rFont val="Georgia"/>
        <family val="1"/>
      </rPr>
      <t>Measure Crosswalk</t>
    </r>
    <r>
      <rPr>
        <sz val="18"/>
        <color theme="1" tint="0.34998626667073579"/>
        <rFont val="Georgia"/>
        <family val="1"/>
      </rPr>
      <t>), check the sets to determine if any of the candidate measures appear in them and if so, enter “Yes” in the appropriate column (Columns AZ through BF). For example, if you load the measure “Percentage of patients enrolled in your state’s medical home program” into Row 8 and it appears in the ACME measure set listed in Column AZ, then type “Yes” into cell AZ8. This process will yield an Alignment Score with Commercial and State Measure Sets in Column AU for each measure entered.</t>
    </r>
  </si>
  <si>
    <r>
      <t xml:space="preserve">For a complete list of Domains, Conditions, Measure Types, Populations, and Data Sources used in the tool, please refer to the </t>
    </r>
    <r>
      <rPr>
        <i/>
        <sz val="18"/>
        <color theme="1" tint="0.34998626667073579"/>
        <rFont val="Georgia"/>
        <family val="1"/>
      </rPr>
      <t xml:space="preserve">Measure Categorization Schematic </t>
    </r>
    <r>
      <rPr>
        <sz val="18"/>
        <color theme="1" tint="0.34998626667073579"/>
        <rFont val="Georgia"/>
        <family val="1"/>
      </rPr>
      <t>document.</t>
    </r>
  </si>
  <si>
    <t>Inpatient Admissions</t>
  </si>
  <si>
    <t>BV-607</t>
  </si>
  <si>
    <t>Medicare Complaints Tracking Module (CTM)</t>
  </si>
  <si>
    <t>CMS</t>
  </si>
  <si>
    <t>Plan Reporting</t>
  </si>
  <si>
    <t>Provider Attestation</t>
  </si>
  <si>
    <t>Claims/Social Service Data</t>
  </si>
  <si>
    <t>Percentage of births that have been screened for hearing loss before hospital discharge.</t>
  </si>
  <si>
    <t>Percentage of pregnant women who had a HBsAg (hepatitis B) test during their pregnancy</t>
  </si>
  <si>
    <t>Percentage of plan members who chose to leave the plan during the year (This does not include members who did not choose to leave the plan, such as members who moved out of the service area.)</t>
  </si>
  <si>
    <t>Percentage of plan members who got a timely response when they made an appeal request to the health plan about a decision to refuse payment or coverage</t>
  </si>
  <si>
    <t>Percentage of the best possible score the plan earned from members who rated the prescription drug plan</t>
  </si>
  <si>
    <t>Percentage of members whose plan did an assessment of their health needs and risks in the past year. The results of this review are used to help the member get the 
care they need. (Medicare collects this information only from Medicare Special Needs Plans. Medicare does not collect this information from other types of plans.)</t>
  </si>
  <si>
    <t>Percentage of pneumonia patients, age 18 years or older, transferred or admitted to the ICU within 24 hours of hospital arrival who had blood cultures performed within 24 hours prior to or 24 hours after arrival at the hospital.</t>
  </si>
  <si>
    <t>Percentage of thorax CT studies that are performed with and without contrast out of all thorax CT studies performed (those with contrast, those without contrast, and those with both). The measure is calculated based on a one-year window of Medicare claims data. The measure has been publicly reported, annually, by the measure steward, the Centers for Medicare &amp; Medicaid Services (CMS), since 2010, as a component of its Hospital Outpatient Quality Reporting (HOQR) Program. 
HOQR is a quality data-reporting program, implemented by CMS for outpatient hospital services. Under this program, hospitals report data using standardized measures of care to receive the full annual update to their Outpatient Prospective Payment System (OPPS) payment rate, effective for payments beginning in calendar year 2009. The HOQR Program was initially modeled on the current quality data reporting program for inpatient services, the Hospital Inpatient Quality Reporting (HIQR) Program.
To meet HOQR Program requirements and receive the full Annual Payment Update (APU) under the OPPS, hospitals must meet administrative, data collection and submission, and data validation requirements. Participating hospitals agree that they will allow CMS to publicly report data for the quality measures (as stated in the current OPPS Final Rule). In the context of this measures reporting program, NQF #0513 is referred to as ´OP-11.´
Regarding interpreting this measure, a high OP-11 value indicates higher facility-level use of concurrent contrast and non-contrast thorax CT studies. As indicated in the Scientific Acceptability section of the endorsement form, we could find no clinical guidelines or peer-reviewed literature that supports CT thorax ´combined studies´ (i.e., CT thorax studies with and without contrast).</t>
  </si>
  <si>
    <t>Percentage of MRI of the Lumbar Spine studies with a diagnosis of low back pain on the imaging claim and for which the patient did not have prior claims-based evidence of antecedent conservative therapy. Antecedent conservative therapy may include (see subsequent details for codes):
1. Claim(s) for physical therapy in the 60 days preceding the Lumbar Spine MRI
2. Claim(s) for chiropractic evaluation and manipulative treatment in the 60 days preceding the Lumbar Spine MRI
3. Claim(s) for evaluation and management in the period &gt;28 days and &lt;60 days preceding the Lumbar Spine MRI. 
This measure looks at the percentage of MRI of the lumbar spine for low back pain performed in the outpatient setting where conservative therapy was not utilized prior to the MRI. Lumbar MRI is a common study to evaluate patients with suspected disease of the lumbar spine. The most common, appropriate, indications for this study are low back pain accompanied by a measurable neurological deficit in the lower extremity(s) unresponsive to conservative management. The use of this procedure for low back pain (excluding operative, acute injury or tumor patients) is not typically indicated unless the patient has received a period of conservative therapy and serious symptoms persist.
In selecting ICD-10 codes for this measure in 2012, the goal is to convert this measure to a new code set, fully consistent with the intent of the original measure.</t>
  </si>
  <si>
    <t>Percentage of COPD exacerbations for members 40 years of age and older who had an acute inpatient discharge or ED encounter on or between January 1–November 30 of the measurement year and who were dispensed appropriate medications. Two rates are reported: 
1. Dispensed a systemic corticosteroid within 14 days of the event
2. Dispensed a bronchodilator within 30 days of the event
Note: The eligible population for this measure is based on acute inpatient discharges and ED visits, not on members. It is possible for the denominator to include multiple events for the same individual.</t>
  </si>
  <si>
    <t>Percentage of members 18 - 75 years of age with diabetes (type 1 and type 2) whose most recent HbA1c level is &lt;8.0% during the measurement year.</t>
  </si>
  <si>
    <t>Percentage of acute myocardial infarction (AMI) patients who are prescribed a statin at hospital discharge.</t>
  </si>
  <si>
    <t>Percentage of patients, regardless of age, discharged from an inpatient facility to home or any other site of care for whom a transition record was transmitted to the designated health care provider for follow-up care within 24 hours</t>
  </si>
  <si>
    <t>Percentage of low-risk, non-cardiac surgeries performed at a hospital outpatient facility with a Stress Echocardiography, SPECT MPI or Stress MRI study performed in the 30 days prior to the surgery at a hospital outpatient facility(e.g., endoscopic, superficial, cataract surgery, and breast biopsy procedures). Results are to be segmented and reported by hospital outpatient facility where the imaging procedure was performed.</t>
  </si>
  <si>
    <t>Percentage of patients 18–75 years of age with diabetes (type 1 and type 2) who had each of the following:
• Hemoglobin A1c (HbA1c) testing (NQF#0057) 
• HbA1c poor control (&gt;9.0%) (NQF#0059)
• HbA1c control (&lt;8.0%) (NQF#0575)
• HbA1c control (&lt;7.0%) for a selected population* 
• Eye exam (retinal) performed (NQF#0055)
• LDL-C screening (NQF#0063)
• LDL-C control (&lt;100 mg/dL) (NQF#0064)
• Medical attention for nephropathy (NQF#0062)
• BP control (&lt;140/90 mm Hg) (NQF#0061)
• Smoking status and cessation advice or treatment</t>
  </si>
  <si>
    <t>Percentage of children 6 months of age who had documentation of a maternal depression screening for the mother</t>
  </si>
  <si>
    <t>Percentage of children screened for risk of developmental, behavioral and social delays using a standardized screening tool in the first three years of life. This is a measure of screening in the first three years of life that includes three, age-specific indicators assessing whether children are screened by 12 months of age, by 24 months of age and by 36 months of age</t>
  </si>
  <si>
    <t>Percentage of adults 18 years of age and older who self-report receiving an influenza vaccine within the measurement period. This measure collected via the CAHPS 5.0H adults survey for Medicare, Medicaid, commercial populations. It is reported as two separate rates stratified by age: 18-64 and 65 years of age and older.</t>
  </si>
  <si>
    <t>Percentage of individuals during their SNF stay that are sent back to any hospital (including both inpatient and observation status admissions but excluding ED only visits) for any reason as indicated on the MDS discharge assessment from a facility within 30 days of admission to facility.</t>
  </si>
  <si>
    <t>Percentage of members 20 to 44 years, 45 to 64 years, and 65 years and older who had an ambulatory or preventive care visit. The organization reports three separate percentages for each age stratification and product line (commercial, Medicaid and Medicare) and a total rate:
• Medicaid and Medicare members who had an ambulatory or preventive care visit during the measurement year 
• Commercial members who had an ambulatory or preventive care visit during the measurement year or the two years prior to the measurement year</t>
  </si>
  <si>
    <t>Percentage of members 12 years of age and older with a diagnosis of major depression or dysthymia, who have a PHQ-9 tool administered at least once during a four-month period. Two rates are reported.
1. ECDS Coverage. The percentage of members 12 and older with a diagnosis of major depression or dysthymia for whom a health plan can receive any electronic clinical quality data.
2. Utilization of PHQ-9. The percentage of PHQ-9 utilization. Members with a diagnosis of major depression or dysthymia whose measure data are reportable using ECDS and, had an outpatient encounter with a PHQ-9 score present in their record in the same assessment period as the encounter.</t>
  </si>
  <si>
    <t>Percentage of patients 18-75 years of age with diabetes (type 1 and type 2) who received a foot exam (visual inspection with either a sensory exam or a pulse exam) during the measurement year.</t>
  </si>
  <si>
    <t>Percentage of adult population aged 18 – 65 years who were identified as having at least one of the following six chronic conditions: Diabetes Mellitus (DM), Congestive Heart Failure (CHF), Coronary Artery Disease (CAD), Hypertension (HTN), Chronic Obstructive Pulmonary Disease (COPD) or Asthma, were followed for one-year, and had one or more potentially avoidable complications (PACs).</t>
  </si>
  <si>
    <t>Percentage of plan members who got a timely response when they made an appeal request to the drug plan about a decision to refuse payment or coverage</t>
  </si>
  <si>
    <t>Percentage of plan members whose doctor has done a “functional status assessment” to see how well they are able to do “activities of daily living” (such as dressing, eating, and bathing). (This information about the yearly assessment is collected for Medicare Special Needs Plans only. These plans are a type of Medicare Advantage Plan designed for certain types of people with Medicare. Some Special Needs Plans are for people with certain chronic diseases and conditions, some are for people who have both Medicare and Medicaid, and some are for people who live in an institution such as a nursing home.)</t>
  </si>
  <si>
    <t>Percentage of plan members who had a pain screening or pain management plan at least once during the year (This information about pain screening or pain management is collected for Medicare Special Needs plans only. These plans are a type of Medicare Advantage Plan designed for certain types of people with Medicare. Some Special Needs Plans are for people with certain chronic diseases and conditions, some are for people who have both Medicare and Medicaid, and some are for people who live in an institution such as a nursing home.)</t>
  </si>
  <si>
    <t>Percentage of the best possible score the plan earned on how easy it is for members to get the prescription drugs they need using the plan</t>
  </si>
  <si>
    <t>Percentage of all plan members whose mental health was the same or better than expected after two years</t>
  </si>
  <si>
    <t>Percentage of all plan members whose physical health was the same or better than expected after two years</t>
  </si>
  <si>
    <t>Percentage of patients undergoing breast cancer operations who obtained the diagnosis of breast cancer preoperatively by a minimally invasive biopsy method</t>
  </si>
  <si>
    <t>Percentage of asymptomatic patients undergoing CAS who are discharged to home no later than post-operative day #2</t>
  </si>
  <si>
    <t>Percentage of patients undergoing endovascular repair of small or moderate abdominal aortic aneurysms (AAA) who die while in the hospital</t>
  </si>
  <si>
    <t>Percentage of the time that the TTY services and foreign language interpretation were available when needed by prospective members who called the health plan’s prospective enrollee customer service phone number.</t>
  </si>
  <si>
    <t>Percentage of Medication Therapy Management (MTM) program enrollees who received a Comprehensive Medication Review (CMR) during the reporting period</t>
  </si>
  <si>
    <t>Percentage of patients 5–64 years of age who were identified as having persistent asthma and had a ratio of controller medications to total asthma medications of 0.50 or greater during the measurement year</t>
  </si>
  <si>
    <t>Inpatients assigned to endovascular treatment for obstructive arterial disease, the percentage of patients who undergo unplanned major amputation or surgical bypass within 48 hours of the index procedure</t>
  </si>
  <si>
    <t>Percentage of patients greater than 85 years of age who received a screening colonoscopy from January 1 to December 31</t>
  </si>
  <si>
    <t>Comprehensive Diabetes Care (Composite Measure: CDC)</t>
  </si>
  <si>
    <t>Average percentage of time in which patients aged 18 and older with atrial fibrillation who are on chronic warfarin therapy have International Normalized Ratio (INR) test results within the therapeutic range (i.e. TTR) during the measurement period</t>
  </si>
  <si>
    <t>BV-606</t>
  </si>
  <si>
    <t>PointRight Pro 30 Rehospitalization</t>
  </si>
  <si>
    <t>Change in Daily Activity Function as Measured by the AM-PAC</t>
  </si>
  <si>
    <t>Change in Basic Mobility as Measured by the AM-PAC</t>
  </si>
  <si>
    <t>Breast Cancer: Hormonal Therapy for Stage IC-IIIC Estrogen Receptor/Progesterone Receptor (ER/PR) positive Breast Cancer</t>
  </si>
  <si>
    <t>Medical Assistance with Smoking and Tobacco Use Cessation</t>
  </si>
  <si>
    <t>CAHPS® Nursing Home Survey: Family Member Instrument</t>
  </si>
  <si>
    <t>Hospital Admissions for Pediatric Asthma, per 100,000 Children</t>
  </si>
  <si>
    <t>Developmental Screening in the First Three Years of Life</t>
  </si>
  <si>
    <t>Late HIV Diagnosis</t>
  </si>
  <si>
    <t>CABG with Donor Site: The Number of Infections per 100 Procedures</t>
  </si>
  <si>
    <t>CABG without Donor Site: The Number of Infections per 100 Procedures</t>
  </si>
  <si>
    <t>Cardiac Surgery Infection Rate: The Number of Infections per 100 Procedures</t>
  </si>
  <si>
    <t>Heart Transplant: The Number of Infections per 100 Procedures</t>
  </si>
  <si>
    <t>Vaginal Hysterectomy: The Number of Infections per 100 Procedures</t>
  </si>
  <si>
    <t>Closing the Referral Loop: Receipt of Specialist Report</t>
  </si>
  <si>
    <t>Do You Have Any Type of Health Care Coverage?</t>
  </si>
  <si>
    <t>Driving After Drinking in the Past 30 Days</t>
  </si>
  <si>
    <t>Functional Status Assessment for Hip Replacement</t>
  </si>
  <si>
    <t>Functional Status Assessment for Knee Replacement</t>
  </si>
  <si>
    <t>Health Related Quality of Life — Physically and Mentally Unhealthy Days in the Past Month</t>
  </si>
  <si>
    <t>Hospital ED Visit Rate That Did Not Result in Hospital Admission, by Condition</t>
  </si>
  <si>
    <t>Median Intake of Fruits and Vegetables (Times Per Day)</t>
  </si>
  <si>
    <t>Participated in Enough Aerobic and Muscle Strengthening Exercises to Meet Guidelines</t>
  </si>
  <si>
    <t>Primary Caries Prevention Intervention as Offered by Primary Care Providers, Including Dentists</t>
  </si>
  <si>
    <t>Total Medicare Part A and B Cost Calculation Recommendations (Allowed Amounts)</t>
  </si>
  <si>
    <t>Proportion of Patients with A Chronic Condition Who Have A Potentially Avoidable Complication During A Calendar Year</t>
  </si>
  <si>
    <t>Physical Activity in Older Adults</t>
  </si>
  <si>
    <t>Fall Risk Management</t>
  </si>
  <si>
    <t>Osteoporosis Management in Women Who Had a Fracture</t>
  </si>
  <si>
    <t>Care for Older Adults – Medication Review</t>
  </si>
  <si>
    <t>Care for Older Adults – Pain Screening</t>
  </si>
  <si>
    <t>Complaints About the Drug Plan</t>
  </si>
  <si>
    <t>Complaints About the Health Plan</t>
  </si>
  <si>
    <t>Medication Reconciliation: Number of Unintentional Medication Discrepancies Per Patient</t>
  </si>
  <si>
    <t>Chronic Stable Coronary Artery Disease: ACE Inhibitor or ARB Therapy - Diabetes or Left Ventricular Systolic Dysfunction (LVEF &lt;40%)</t>
  </si>
  <si>
    <t>Appropriate Treatment for Children with Upper Respiratory Infection</t>
  </si>
  <si>
    <t>Heart Failure (HF): Angiotensin-Converting Enzyme (ACE) Inhibitor or Angiotensin Receptor Blocker (ARB) Therapy for Left Ventricular Systolic Dysfunction (LVSD)</t>
  </si>
  <si>
    <t>Heart Failure (HF):  Beta-Blocker Therapy for Left Ventricular Systolic Dysfunction (LVSD)</t>
  </si>
  <si>
    <t>Primary Open Angle Glaucoma (POAG): Optic Nerve Evaluation</t>
  </si>
  <si>
    <t>Percentage of Adults Who Smoke Cigarettes</t>
  </si>
  <si>
    <t>Percentage of Adults Reporting 14 Or More Days of Poor Mental Health</t>
  </si>
  <si>
    <t>Cardiovascular Health Screening for People with Schizophrenia or Bipolar Disorder Who Are Prescribed Antipsychotic Medications</t>
  </si>
  <si>
    <t>MV: Number of Medicare Patient Discharges for Selected MS-DRGs</t>
  </si>
  <si>
    <t>Audiological Evaluation No Later than 3 Months of Age</t>
  </si>
  <si>
    <t>Use of Multiple Concurrent Antipsychotics in Children and Adolescents</t>
  </si>
  <si>
    <t>Depression Response at Twelve Months - Progress Towards Remission</t>
  </si>
  <si>
    <t>Follow-up After Discharge from the Emergency Department for Mental Health or Alcohol or Other Drug Dependence</t>
  </si>
  <si>
    <t>Preventive Care and Screening: Unhealthy Alcohol Use: Screening &amp; Brief Counseling</t>
  </si>
  <si>
    <t>Bipolar Disorder and Major Depression: Appraisal for Alcohol or Chemical Substance Use</t>
  </si>
  <si>
    <t>Post-Anesthetic Transfer of Care Measure: Procedure Room to a Post Anesthesia Care Unit (PACU)</t>
  </si>
  <si>
    <t>Proportion of Patients Sustaining a Ureter Injury at the Time of any Pelvic Organ Prolapse Repair</t>
  </si>
  <si>
    <t>Quality of Life Assessment For Patients With Primary Headache Disorders</t>
  </si>
  <si>
    <t>Appropriate Follow-up Imaging for Incidental Abdominal Lesions</t>
  </si>
  <si>
    <t>CAHPS® Health Plan Survey v 3.0 Children with Chronic Conditions Supplement</t>
  </si>
  <si>
    <t>Percentage of patients 5-85 years of age during the measurement year who were identified as having persistent asthma and were dispensed appropriate medications that they remained on during the treatment period. Two rates are reported:
1. The percentage of patients who remained on an asthma controller medication for at least 50% of their treatment period.
2. The percentage of patients who remained on an asthma controller medication for at least 75% of their treatment period.</t>
  </si>
  <si>
    <t>BV-608</t>
  </si>
  <si>
    <t>Percentage of patients 5-64 years of age during the measurement year who were identified as having persistent asthma and were dispensed appropriate medications that they remained on during the treatment period. Two rates are reported:
1. The percentage of patients who remained on an asthma controller medication for at least 50% of their treatment period.
2. The percentage of patients who remained on an asthma controller medication for at least 75% of their treatment period.</t>
  </si>
  <si>
    <r>
      <rPr>
        <b/>
        <sz val="17"/>
        <color rgb="FF1C6938"/>
        <rFont val="Arimo"/>
        <family val="2"/>
      </rPr>
      <t xml:space="preserve">Domain </t>
    </r>
    <r>
      <rPr>
        <sz val="17"/>
        <color rgb="FF1C6938"/>
        <rFont val="Arimo"/>
        <family val="2"/>
      </rPr>
      <t>(Column I)</t>
    </r>
    <r>
      <rPr>
        <b/>
        <sz val="17"/>
        <color rgb="FF1C6938"/>
        <rFont val="Arimo"/>
        <family val="2"/>
      </rPr>
      <t>:</t>
    </r>
    <r>
      <rPr>
        <sz val="17"/>
        <color theme="1" tint="0.34998626667073579"/>
        <rFont val="Arimo"/>
        <family val="2"/>
      </rPr>
      <t xml:space="preserve"> Includes 16 measure taxonomies that are used to categorize measures by subject matter (e.g., Acute Illness Care, Hospital, Prevention).</t>
    </r>
  </si>
  <si>
    <r>
      <rPr>
        <b/>
        <sz val="17"/>
        <color rgb="FF1C6938"/>
        <rFont val="Arimo"/>
        <family val="2"/>
      </rPr>
      <t xml:space="preserve">Condition </t>
    </r>
    <r>
      <rPr>
        <sz val="17"/>
        <color rgb="FF1C6938"/>
        <rFont val="Arimo"/>
        <family val="2"/>
      </rPr>
      <t>(Column J)</t>
    </r>
    <r>
      <rPr>
        <b/>
        <sz val="17"/>
        <color rgb="FF1C6938"/>
        <rFont val="Arimo"/>
        <family val="2"/>
      </rPr>
      <t>:</t>
    </r>
    <r>
      <rPr>
        <sz val="17"/>
        <color theme="1" tint="0.34998626667073579"/>
        <rFont val="Arimo"/>
        <family val="2"/>
      </rPr>
      <t xml:space="preserve"> Includes 20 measure taxonomies that are used to categorize measures by a specific clinical condition (e.g., Cardiovascular, Diabetes, Substance Abuse). </t>
    </r>
  </si>
  <si>
    <r>
      <rPr>
        <b/>
        <sz val="17"/>
        <color rgb="FF1C6938"/>
        <rFont val="Arimo"/>
        <family val="2"/>
      </rPr>
      <t xml:space="preserve">Measure Type </t>
    </r>
    <r>
      <rPr>
        <sz val="17"/>
        <color rgb="FF1C6938"/>
        <rFont val="Arimo"/>
        <family val="2"/>
      </rPr>
      <t>(Column K)</t>
    </r>
    <r>
      <rPr>
        <b/>
        <sz val="17"/>
        <color rgb="FF1C6938"/>
        <rFont val="Arimo"/>
        <family val="2"/>
      </rPr>
      <t>:</t>
    </r>
    <r>
      <rPr>
        <sz val="17"/>
        <color theme="1" tint="0.34998626667073579"/>
        <rFont val="Arimo"/>
        <family val="2"/>
      </rPr>
      <t xml:space="preserve"> Includes 5 measure taxonomies that are used to categorize measures by type (e.g., Outcome, Process, Structure).</t>
    </r>
  </si>
  <si>
    <r>
      <rPr>
        <b/>
        <sz val="17"/>
        <color rgb="FF1C6938"/>
        <rFont val="Arimo"/>
        <family val="2"/>
      </rPr>
      <t xml:space="preserve">Populations </t>
    </r>
    <r>
      <rPr>
        <sz val="17"/>
        <color rgb="FF1C6938"/>
        <rFont val="Arimo"/>
        <family val="2"/>
      </rPr>
      <t>(Column L)</t>
    </r>
    <r>
      <rPr>
        <b/>
        <sz val="17"/>
        <color rgb="FF1C6938"/>
        <rFont val="Arimo"/>
        <family val="2"/>
      </rPr>
      <t>:</t>
    </r>
    <r>
      <rPr>
        <sz val="17"/>
        <color theme="1" tint="0.34998626667073579"/>
        <rFont val="Arimo"/>
        <family val="2"/>
      </rPr>
      <t xml:space="preserve"> Includes 5 measure taxonomies used to categorize measures by age-defined patient population group (e.g., Adult, Pediatric).</t>
    </r>
  </si>
  <si>
    <r>
      <rPr>
        <b/>
        <sz val="17"/>
        <color rgb="FF1C6938"/>
        <rFont val="Arimo"/>
        <family val="2"/>
      </rPr>
      <t xml:space="preserve">Data Source </t>
    </r>
    <r>
      <rPr>
        <sz val="17"/>
        <color rgb="FF1C6938"/>
        <rFont val="Arimo"/>
        <family val="2"/>
      </rPr>
      <t>(Column M)</t>
    </r>
    <r>
      <rPr>
        <b/>
        <sz val="17"/>
        <color rgb="FF1C6938"/>
        <rFont val="Arimo"/>
        <family val="2"/>
      </rPr>
      <t>:</t>
    </r>
    <r>
      <rPr>
        <sz val="17"/>
        <color theme="1" tint="0.34998626667073579"/>
        <rFont val="Arimo"/>
        <family val="2"/>
      </rPr>
      <t xml:space="preserve"> Includes 11 measure taxonomies used to categorize measures by the data source utilized for each measure (e.g., Claims, Clinical Data). </t>
    </r>
  </si>
  <si>
    <r>
      <t>•</t>
    </r>
    <r>
      <rPr>
        <b/>
        <sz val="17"/>
        <color theme="1" tint="0.34998626667073579"/>
        <rFont val="Arimo"/>
        <family val="2"/>
      </rPr>
      <t xml:space="preserve"> </t>
    </r>
    <r>
      <rPr>
        <b/>
        <sz val="17"/>
        <color rgb="FF1C6938"/>
        <rFont val="Arimo"/>
        <family val="2"/>
      </rPr>
      <t xml:space="preserve">Name </t>
    </r>
    <r>
      <rPr>
        <sz val="17"/>
        <color rgb="FF1C6938"/>
        <rFont val="Arimo"/>
        <family val="2"/>
      </rPr>
      <t>(Column B)</t>
    </r>
  </si>
  <si>
    <r>
      <t xml:space="preserve">• </t>
    </r>
    <r>
      <rPr>
        <b/>
        <sz val="17"/>
        <color rgb="FF1C6938"/>
        <rFont val="Arimo"/>
        <family val="2"/>
      </rPr>
      <t xml:space="preserve">Steward </t>
    </r>
    <r>
      <rPr>
        <sz val="17"/>
        <color rgb="FF1C6938"/>
        <rFont val="Arimo"/>
        <family val="2"/>
      </rPr>
      <t>(Column D)</t>
    </r>
  </si>
  <si>
    <r>
      <t xml:space="preserve">• </t>
    </r>
    <r>
      <rPr>
        <b/>
        <sz val="17"/>
        <color rgb="FF1C6938"/>
        <rFont val="Arimo"/>
        <family val="2"/>
      </rPr>
      <t xml:space="preserve">CMS Identifier </t>
    </r>
    <r>
      <rPr>
        <sz val="17"/>
        <color rgb="FF1C6938"/>
        <rFont val="Arimo"/>
        <family val="2"/>
      </rPr>
      <t>(Column E)</t>
    </r>
  </si>
  <si>
    <r>
      <t>•</t>
    </r>
    <r>
      <rPr>
        <b/>
        <sz val="17"/>
        <color theme="1" tint="0.34998626667073579"/>
        <rFont val="Arimo"/>
        <family val="2"/>
      </rPr>
      <t xml:space="preserve"> </t>
    </r>
    <r>
      <rPr>
        <b/>
        <sz val="17"/>
        <color rgb="FF1C6938"/>
        <rFont val="Arimo"/>
        <family val="2"/>
      </rPr>
      <t xml:space="preserve">Description </t>
    </r>
    <r>
      <rPr>
        <sz val="17"/>
        <color rgb="FF1C6938"/>
        <rFont val="Arimo"/>
        <family val="2"/>
      </rPr>
      <t>(Column F)</t>
    </r>
  </si>
  <si>
    <r>
      <t xml:space="preserve">• </t>
    </r>
    <r>
      <rPr>
        <b/>
        <sz val="17"/>
        <color rgb="FF1C6938"/>
        <rFont val="Arimo"/>
        <family val="2"/>
      </rPr>
      <t xml:space="preserve">Domain </t>
    </r>
    <r>
      <rPr>
        <sz val="17"/>
        <color rgb="FF1C6938"/>
        <rFont val="Arimo"/>
        <family val="2"/>
      </rPr>
      <t>(Column G)</t>
    </r>
  </si>
  <si>
    <r>
      <t xml:space="preserve">• </t>
    </r>
    <r>
      <rPr>
        <b/>
        <sz val="17"/>
        <color rgb="FF1C6938"/>
        <rFont val="Arimo"/>
        <family val="2"/>
      </rPr>
      <t xml:space="preserve">Condition </t>
    </r>
    <r>
      <rPr>
        <sz val="17"/>
        <color rgb="FF1C6938"/>
        <rFont val="Arimo"/>
        <family val="2"/>
      </rPr>
      <t>(Column H)</t>
    </r>
  </si>
  <si>
    <r>
      <t>•</t>
    </r>
    <r>
      <rPr>
        <b/>
        <sz val="17"/>
        <color theme="1" tint="0.34998626667073579"/>
        <rFont val="Arimo"/>
        <family val="2"/>
      </rPr>
      <t xml:space="preserve"> </t>
    </r>
    <r>
      <rPr>
        <b/>
        <sz val="17"/>
        <color rgb="FF1C6938"/>
        <rFont val="Arimo"/>
        <family val="2"/>
      </rPr>
      <t xml:space="preserve">Measure Type </t>
    </r>
    <r>
      <rPr>
        <sz val="17"/>
        <color rgb="FF1C6938"/>
        <rFont val="Arimo"/>
        <family val="2"/>
      </rPr>
      <t>(Column I)</t>
    </r>
  </si>
  <si>
    <r>
      <t>•</t>
    </r>
    <r>
      <rPr>
        <b/>
        <sz val="17"/>
        <color theme="1" tint="0.34998626667073579"/>
        <rFont val="Arimo"/>
        <family val="2"/>
      </rPr>
      <t xml:space="preserve"> </t>
    </r>
    <r>
      <rPr>
        <b/>
        <sz val="17"/>
        <color rgb="FF1C6938"/>
        <rFont val="Arimo"/>
        <family val="2"/>
      </rPr>
      <t xml:space="preserve">Populations </t>
    </r>
    <r>
      <rPr>
        <sz val="17"/>
        <color rgb="FF1C6938"/>
        <rFont val="Arimo"/>
        <family val="2"/>
      </rPr>
      <t>(Column J)</t>
    </r>
  </si>
  <si>
    <r>
      <t xml:space="preserve">• </t>
    </r>
    <r>
      <rPr>
        <b/>
        <sz val="17"/>
        <color rgb="FF1C6938"/>
        <rFont val="Arimo"/>
        <family val="2"/>
      </rPr>
      <t xml:space="preserve">Data Source </t>
    </r>
    <r>
      <rPr>
        <sz val="17"/>
        <color rgb="FF1C6938"/>
        <rFont val="Arimo"/>
        <family val="2"/>
      </rPr>
      <t>(Column K)</t>
    </r>
  </si>
  <si>
    <r>
      <t xml:space="preserve">• </t>
    </r>
    <r>
      <rPr>
        <b/>
        <sz val="17"/>
        <color rgb="FF1C6938"/>
        <rFont val="Arimo"/>
        <family val="2"/>
      </rPr>
      <t>Alignment with federal, national, hospital and select state measure sets</t>
    </r>
  </si>
  <si>
    <t>Enter Candidate Measures for Consideration to the                                                     Measure Selection Tool Spreadsheet</t>
  </si>
  <si>
    <r>
      <t xml:space="preserve">Users can now filter through the 600+ measures included in the </t>
    </r>
    <r>
      <rPr>
        <i/>
        <sz val="18"/>
        <color theme="1" tint="0.34998626667073579"/>
        <rFont val="Georgia"/>
        <family val="1"/>
      </rPr>
      <t xml:space="preserve">Measure Crosswalk </t>
    </r>
    <r>
      <rPr>
        <sz val="18"/>
        <color theme="1" tint="0.34998626667073579"/>
        <rFont val="Georgia"/>
        <family val="1"/>
      </rPr>
      <t>tab</t>
    </r>
    <r>
      <rPr>
        <i/>
        <sz val="18"/>
        <color theme="1" tint="0.34998626667073579"/>
        <rFont val="Georgia"/>
        <family val="1"/>
      </rPr>
      <t xml:space="preserve"> </t>
    </r>
    <r>
      <rPr>
        <sz val="18"/>
        <color theme="1" tint="0.34998626667073579"/>
        <rFont val="Georgia"/>
        <family val="1"/>
      </rPr>
      <t>in the Buying Value tool to search for candidate measures for consideration. Users can search for measures using the following criteria:</t>
    </r>
  </si>
  <si>
    <t>Decide whether you want to enter additional information about the measure origin:</t>
  </si>
  <si>
    <r>
      <rPr>
        <b/>
        <sz val="17"/>
        <color rgb="FF1C6938"/>
        <rFont val="Arimo"/>
        <family val="2"/>
      </rPr>
      <t xml:space="preserve">Measure Origin </t>
    </r>
    <r>
      <rPr>
        <sz val="17"/>
        <color rgb="FF1C6938"/>
        <rFont val="Arimo"/>
        <family val="2"/>
      </rPr>
      <t>(Column L)</t>
    </r>
    <r>
      <rPr>
        <b/>
        <sz val="17"/>
        <color rgb="FF1C6938"/>
        <rFont val="Arimo"/>
        <family val="2"/>
      </rPr>
      <t>:</t>
    </r>
    <r>
      <rPr>
        <sz val="17"/>
        <color theme="1" tint="0.34998626667073579"/>
        <rFont val="Arimo"/>
        <family val="2"/>
      </rPr>
      <t xml:space="preserve"> You may choose to track how the measure got into your measure set (e.g., the measure set in which you originally found the measure, or the name of the person who requested that you consider the measure).</t>
    </r>
  </si>
  <si>
    <t>If you added the measure selection criteria that you created in Step 2, and would like to create a Selection Criteria Score, then systematically evaluate each candidate measure against each selection criterion and add your assessment (“yes,” “somewhat,” “no”) in the corresponding columns (Columns P through AI). An entry of "Yes" equals 2 points, an entry of "Somewhat" equals 1 point and an entry of "No" equals 0 points toward the Selection Criteria Score. There is a column available next to each active selection criterion column that provides space for you to record the rationale for each assessment. This process will yield a Selection Criteria Score in Column O for each measure entered.</t>
  </si>
  <si>
    <t>In addition to adding, dropping or significantly changing the measures included in the measure sets (e.g., revisions pursuant to the NQF endorsement process), federal agencies are also working to improve and standardize the details of measure specifications. Such micro-changes do not change the NQF number associated with the measure or the NQF's endorsement. These micro-changes may not be reflected in all federal program measure sets at the same time. Once the desired degree of alignment with federal program measures is achieved at the level of NQF’s, or CMS’s numbering system, we recommend checking alignment at the detailed technical specification level for each measure which can be done by comparing the detailed specifications of your final choice of measures against the detailed specs contained in the URLs listed in the Links to Source Documents Tab.</t>
  </si>
  <si>
    <r>
      <t xml:space="preserve">At this point, data entry in the spreadsheet is complete and the </t>
    </r>
    <r>
      <rPr>
        <i/>
        <sz val="18"/>
        <color theme="1" tint="0.34998626667073579"/>
        <rFont val="Georgia"/>
        <family val="1"/>
      </rPr>
      <t>Measure Selection Tool</t>
    </r>
    <r>
      <rPr>
        <sz val="18"/>
        <color theme="1" tint="0.34998626667073579"/>
        <rFont val="Georgia"/>
        <family val="1"/>
      </rPr>
      <t xml:space="preserve"> automatically assesses alignment with all of the measures included in the tool, including those pre-loaded and those which you may have entered (if any). The toolkit produces six measure alignment scores:</t>
    </r>
  </si>
  <si>
    <r>
      <rPr>
        <b/>
        <sz val="18"/>
        <color rgb="FF1C6938"/>
        <rFont val="Arimo"/>
        <family val="2"/>
      </rPr>
      <t>Alignment score with national hospital measure sets</t>
    </r>
    <r>
      <rPr>
        <sz val="18"/>
        <color theme="1" tint="0.34998626667073579"/>
        <rFont val="Arimo"/>
        <family val="2"/>
      </rPr>
      <t xml:space="preserve"> (CMS Hospital-Value Based Purchasing, CMS Medicare Hospital Compare, Joint Commission Accountability Measure List) [Column AW]</t>
    </r>
  </si>
  <si>
    <r>
      <rPr>
        <b/>
        <sz val="18"/>
        <color rgb="FF1C6938"/>
        <rFont val="Arimo"/>
        <family val="2"/>
      </rPr>
      <t>Alignment score with national hospital-and-ambulatory measure sets</t>
    </r>
    <r>
      <rPr>
        <sz val="18"/>
        <color theme="1" tint="0.34998626667073579"/>
        <rFont val="Arimo"/>
        <family val="2"/>
      </rPr>
      <t xml:space="preserve"> (Catalyst for Payment Reform Employer-Purchaser Measure Set) [Column AX]</t>
    </r>
  </si>
  <si>
    <r>
      <rPr>
        <b/>
        <sz val="18"/>
        <color rgb="FF1C6938"/>
        <rFont val="Arimo"/>
        <family val="2"/>
      </rPr>
      <t>Alignment score with a sample of state measure sets</t>
    </r>
    <r>
      <rPr>
        <sz val="18"/>
        <color theme="1" tint="0.34998626667073579"/>
        <rFont val="Arimo"/>
        <family val="2"/>
      </rPr>
      <t xml:space="preserve"> included in the </t>
    </r>
    <r>
      <rPr>
        <i/>
        <sz val="18"/>
        <color theme="1" tint="0.34998626667073579"/>
        <rFont val="Arimo"/>
        <family val="2"/>
      </rPr>
      <t xml:space="preserve">Measure Crosswalk </t>
    </r>
    <r>
      <rPr>
        <sz val="18"/>
        <color theme="1" tint="0.34998626667073579"/>
        <rFont val="Arimo"/>
        <family val="2"/>
      </rPr>
      <t>[Column AY]</t>
    </r>
  </si>
  <si>
    <r>
      <t xml:space="preserve">Alignment score with all measure sets in the tool </t>
    </r>
    <r>
      <rPr>
        <sz val="18"/>
        <color rgb="FF595959"/>
        <rFont val="Arimo"/>
        <family val="2"/>
      </rPr>
      <t>(Column AT)</t>
    </r>
  </si>
  <si>
    <r>
      <t xml:space="preserve">Alignment score with commercial and state measure sets </t>
    </r>
    <r>
      <rPr>
        <sz val="18"/>
        <color rgb="FF595959"/>
        <rFont val="Arimo"/>
        <family val="2"/>
      </rPr>
      <t>(Column AU)</t>
    </r>
  </si>
  <si>
    <r>
      <t xml:space="preserve">Alignment score with federal ambulatory care measure sets </t>
    </r>
    <r>
      <rPr>
        <sz val="18"/>
        <color rgb="FF595959"/>
        <rFont val="Arimo"/>
        <family val="2"/>
      </rPr>
      <t>(Column AV)</t>
    </r>
  </si>
  <si>
    <t>The toolkit also provides a total score for agreement with the user’s measure selection criteria (Column O).</t>
  </si>
  <si>
    <r>
      <t xml:space="preserve">For each measure that has an NQF number, enter the measure’s NQF number in Column C (note: you must enter a 4 digit number for automatic lookup to work properly, e.g., '0002' not '2' or '02'). If the measure is included in the </t>
    </r>
    <r>
      <rPr>
        <i/>
        <sz val="18"/>
        <color theme="1" tint="0.34998626667073579"/>
        <rFont val="Georgia"/>
        <family val="1"/>
      </rPr>
      <t>Measure Crosswalk</t>
    </r>
    <r>
      <rPr>
        <sz val="18"/>
        <color theme="1" tint="0.34998626667073579"/>
        <rFont val="Georgia"/>
        <family val="1"/>
      </rPr>
      <t>, the following information about the measure will auto-populate into the tool:</t>
    </r>
  </si>
  <si>
    <r>
      <t xml:space="preserve">Below, we provide details on use of the </t>
    </r>
    <r>
      <rPr>
        <i/>
        <sz val="18"/>
        <color theme="1" tint="0.34998626667073579"/>
        <rFont val="Georgia"/>
        <family val="1"/>
      </rPr>
      <t>Spreadsheet</t>
    </r>
    <r>
      <rPr>
        <sz val="18"/>
        <color theme="1" tint="0.34998626667073579"/>
        <rFont val="Georgia"/>
        <family val="1"/>
      </rPr>
      <t xml:space="preserve"> that amplify the </t>
    </r>
    <r>
      <rPr>
        <i/>
        <sz val="18"/>
        <color theme="1" tint="0.34998626667073579"/>
        <rFont val="Georgia"/>
        <family val="1"/>
      </rPr>
      <t>Measure Selection Tool User Instructions</t>
    </r>
    <r>
      <rPr>
        <sz val="18"/>
        <color theme="1" tint="0.34998626667073579"/>
        <rFont val="Georgia"/>
        <family val="1"/>
      </rPr>
      <t xml:space="preserve"> that are available on the start page for this tool.  </t>
    </r>
  </si>
  <si>
    <r>
      <t xml:space="preserve">To finalize your measure set, review the data displayed in the </t>
    </r>
    <r>
      <rPr>
        <i/>
        <sz val="18"/>
        <color theme="1" tint="0.34998626667073579"/>
        <rFont val="Georgia"/>
        <family val="1"/>
      </rPr>
      <t xml:space="preserve">Measure Selection Tool </t>
    </r>
    <r>
      <rPr>
        <sz val="18"/>
        <color theme="1" tint="0.34998626667073579"/>
        <rFont val="Georgia"/>
        <family val="1"/>
      </rPr>
      <t xml:space="preserve">tab, evaluate candidate measures based on the scores given above, and select the measures for your measure set by entering “Yes,” “No,” “Maybe,” or “Not Yet Considered” in the Measure Status column (Column M). You may want to use the Rationale column (Column N) to record the reason for the measure’s status. </t>
    </r>
  </si>
  <si>
    <r>
      <t xml:space="preserve">For any additional measure set you want to use as a reference point, e.g., relevant state or commercial measure sets, you must enter them manually in Row 5, Columns AZ through BF (one measure set per column) of the </t>
    </r>
    <r>
      <rPr>
        <i/>
        <sz val="18"/>
        <color rgb="FF595959"/>
        <rFont val="Georgia"/>
        <family val="1"/>
      </rPr>
      <t>Measure Selection Tool</t>
    </r>
    <r>
      <rPr>
        <sz val="18"/>
        <color rgb="FF595959"/>
        <rFont val="Georgia"/>
        <family val="1"/>
      </rPr>
      <t xml:space="preserve"> tab of the </t>
    </r>
    <r>
      <rPr>
        <i/>
        <sz val="18"/>
        <color rgb="FF595959"/>
        <rFont val="Georgia"/>
        <family val="1"/>
      </rPr>
      <t>Measure Selection Spreadsheet</t>
    </r>
    <r>
      <rPr>
        <sz val="18"/>
        <color rgb="FF595959"/>
        <rFont val="Georgia"/>
        <family val="1"/>
      </rPr>
      <t>. Doing so will enable you to see how well the candidate measures under consideration compare to the reference point measure sets. The Spreadsheet is also designed to provide you with an Alignment Score that conveys for each candidate measure, the extent of alignment with these state and commercial measure sets.</t>
    </r>
  </si>
  <si>
    <r>
      <t xml:space="preserve">After you have determined your criteria for choosing measures, you must transfer the criteria from your worksheet into the </t>
    </r>
    <r>
      <rPr>
        <i/>
        <sz val="18"/>
        <color theme="1" tint="0.34998626667073579"/>
        <rFont val="Georgia"/>
        <family val="1"/>
      </rPr>
      <t>Measure Selection Tool</t>
    </r>
    <r>
      <rPr>
        <sz val="18"/>
        <color theme="1" tint="0.34998626667073579"/>
        <rFont val="Georgia"/>
        <family val="1"/>
      </rPr>
      <t xml:space="preserve"> tab of the </t>
    </r>
    <r>
      <rPr>
        <i/>
        <sz val="18"/>
        <color theme="1" tint="0.34998626667073579"/>
        <rFont val="Georgia"/>
        <family val="1"/>
      </rPr>
      <t>Measure Selection Spreadsheet.</t>
    </r>
    <r>
      <rPr>
        <sz val="18"/>
        <color theme="1" tint="0.34998626667073579"/>
        <rFont val="Georgia"/>
        <family val="1"/>
      </rPr>
      <t xml:space="preserve"> Doing so will enable you to see how well the candidate measures under consideration meet your criteria. Load your criteria into the worksheet using the drop-down menus in Row 4, Columns P through AI (one criterion per column). If you have selected measure criteria not listed in the drop-down menus, add them manually by typing into the cells in Row 5, Columns P through AI (one criterion per column).</t>
    </r>
  </si>
  <si>
    <t>This question determines the percent of adults 18 years and over that report currently smoking cigarettes.
The BRFSS questionnaire is designed by a working group of BRFSS state coordinators and CDC staff. The questionnaire is approved by all state coordinators. 
The questionnaire can be found here: https://www.cdc.gov/brfss/questionnaires/</t>
  </si>
  <si>
    <t>This question determines the percentage of adults who reported that their mental health was "not good" between one and 30 days in the past 30 days.
The BRFSS questionnaire is designed by a working group of BRFSS state coordinators and CDC staff. The questionnaire is approved by all state coordinators. 
The questionnaire can be found here: https://www.cdc.gov/brfss/questionnaires/</t>
  </si>
  <si>
    <t>Recommended standard statewide measures of health performance starting January 1, 2017.  It is intended that use of these measures will enable a common way of tracking health and health care performance as well as inform public and private health care purchasers.  Use of the measures is expected to start with the State as “first mover;” the State’s Health Innovation Plan calls for eventual alignment of measurement across public and private payers, using the core measure set as the basic set to which other measures may be added. Three measures that we do not consider to be clinical quality measures are excluded from the Buying Value Tool.</t>
  </si>
  <si>
    <t>This question asks, "Do you have any kind of health care coverage, including health insurance, prepaid plans such as HMOs, government plans such as Medicare, or Indian Health Service?"
The BRFSS questionnaire is designed by a working group of BRFSS state coordinators and CDC staff. The questionnaire is approved by all state coordinators. 
The questionnaire can be found here: https://www.cdc.gov/brfss/questionnaires/</t>
  </si>
  <si>
    <t>This question asks, "During the past 30 days, how many times have you driven when you’ve had perhaps too much to drink?"
The BRFSS questionnaire is designed by a working group of BRFSS state coordinators and CDC staff. The questionnaire is approved by all state coordinators. 
The questionnaire can be found here: https://www.cdc.gov/brfss/questionnaires/</t>
  </si>
  <si>
    <t>This question asks about fruit and vegetable intake.
The BRFSS questionnaire is designed by a working group of BRFSS state coordinators and CDC staff. The questionnaire is approved by all state coordinators. 
The questionnaire can be found here: https://www.cdc.gov/brfss/questionnaires/</t>
  </si>
  <si>
    <t>This question determines the BMI percentile of respondents.
The BRFSS questionnaire is designed by a working group of BRFSS state coordinators and CDC staff. The questionnaire is approved by all state coordinators. 
The questionnaire can be found here: https://www.cdc.gov/brfss/questionnaires/</t>
  </si>
  <si>
    <t>This question asks about exercise.
The BRFSS questionnaire is designed by a working group of BRFSS state coordinators and CDC staff. The questionnaire is approved by all state coordinators. 
The questionnaire can be found here: https://www.cdc.gov/brfss/questionnaires/</t>
  </si>
  <si>
    <t>Download the Complete Suite at: buyingvalue.org   |   Last updated: January 2017</t>
  </si>
  <si>
    <t>BV-609</t>
  </si>
  <si>
    <t>The percentage of patients 65 years of age and older who have ever received a pneumococcal vaccine.</t>
  </si>
  <si>
    <t>BV-610</t>
  </si>
  <si>
    <t>2801</t>
  </si>
  <si>
    <t>Use of First-Line Psychosocial Care for Children and Adolescents on Antipsychotics</t>
  </si>
  <si>
    <t>BV-611</t>
  </si>
  <si>
    <t>Percentage of children and adolescents 1–17 years of age with a new prescription for an antipsychotic, but no indication for antipsychotics, who had documentation of psychosocial care as first-line treatment</t>
  </si>
  <si>
    <t>BV-612</t>
  </si>
  <si>
    <t>Contraceptive Care - Postpartum</t>
  </si>
  <si>
    <t>2902</t>
  </si>
  <si>
    <t>U.S. Office of Population Affairs</t>
  </si>
  <si>
    <t>Among women ages 15 through 44 who had a live birth, the percentage that is provided:
1) A most effective (i.e., sterilization, implants, intrauterine devices or systems (IUD/IUS)) or moderately (i.e., injectables, oral pills, patch, ring, or diaphragm) effective method of contraception within 3 and 60 days of delivery. 
2) A long-acting reversible method of contraception (LARC) within 3 and 60 days of delivery. 
Two time periods are proposed (i.e., within 3 and within 60 days of delivery) because each reflects important clinical recommendations from the U.S. Centers for Disease Control and Prevention (CDC) and the American College of Obstetricians and Gynecologists (ACOG). The 60-day period reflects ACOG recommendations that women should receive contraceptive care at the 6-week postpartum visit. The 3-day period reflects CDC and ACOG recommendations that the immediate postpartum period (i.e., at delivery, while the woman is in the hospital) is a safe time to provide contraception, which may offer greater convenience to the client and avoid missed opportunities to provide contraceptive care</t>
  </si>
  <si>
    <t>BV-613</t>
  </si>
  <si>
    <t>2607</t>
  </si>
  <si>
    <t>Diabetes Care for People with Serious Mental Illness: Hemoglobin A1c (HbA1c) Poor Control (&gt;9.0%)</t>
  </si>
  <si>
    <t>Percentage of patients 18-75 years of age with a serious mental illness and diabetes (type 1 and type 2) whose most recent HbA1c level during the measurement year is &gt;9.0%</t>
  </si>
  <si>
    <t>Yes (C02)</t>
  </si>
  <si>
    <t>Yes (C19)</t>
  </si>
  <si>
    <t>Yes (C27)</t>
  </si>
  <si>
    <t>Yes (C17)</t>
  </si>
  <si>
    <t>Yes (C13)</t>
  </si>
  <si>
    <t>Yes (C06)</t>
  </si>
  <si>
    <t>Yes (C18)</t>
  </si>
  <si>
    <t>Yes (C03)</t>
  </si>
  <si>
    <t>Yes (C12)</t>
  </si>
  <si>
    <t>Yes (C09)</t>
  </si>
  <si>
    <t>Yes (D02)</t>
  </si>
  <si>
    <t>Yes (D03)</t>
  </si>
  <si>
    <t>Yes (C10)</t>
  </si>
  <si>
    <t>Yes (C11)</t>
  </si>
  <si>
    <t>Yes (D04)</t>
  </si>
  <si>
    <t>Yes (D07)</t>
  </si>
  <si>
    <t>Yes (D09)</t>
  </si>
  <si>
    <t>Yes (C05)</t>
  </si>
  <si>
    <t>Yes (C04)</t>
  </si>
  <si>
    <t>Yes (D08)</t>
  </si>
  <si>
    <t>Yes (C31)</t>
  </si>
  <si>
    <t>Yes (C08)</t>
  </si>
  <si>
    <t>Yes (C15)</t>
  </si>
  <si>
    <t>Yes (C01)</t>
  </si>
  <si>
    <t>Yes (C16)</t>
  </si>
  <si>
    <t>Yes (C14)</t>
  </si>
  <si>
    <t>Hypertension: Improvement in Blood Pressure</t>
  </si>
  <si>
    <t>Percentage of patients aged 65 years and older with congestive heart failure who completed initial and follow-up patient-reported functional status assessments</t>
  </si>
  <si>
    <t>Functional Status Assessment for Congestive Heart Failure</t>
  </si>
  <si>
    <r>
      <t xml:space="preserve">For those measure sets contained in the </t>
    </r>
    <r>
      <rPr>
        <i/>
        <sz val="18"/>
        <color theme="1" tint="0.34998626667073579"/>
        <rFont val="Georgia"/>
        <family val="1"/>
      </rPr>
      <t>Measure Sets to Identify and Review before Selecting Measures</t>
    </r>
    <r>
      <rPr>
        <sz val="18"/>
        <color theme="1" tint="0.34998626667073579"/>
        <rFont val="Georgia"/>
        <family val="1"/>
      </rPr>
      <t xml:space="preserve"> document (those same sets also appear in the </t>
    </r>
    <r>
      <rPr>
        <i/>
        <sz val="18"/>
        <color theme="1" tint="0.34998626667073579"/>
        <rFont val="Georgia"/>
        <family val="1"/>
      </rPr>
      <t>Measure Crosswalk</t>
    </r>
    <r>
      <rPr>
        <sz val="18"/>
        <color theme="1" tint="0.34998626667073579"/>
        <rFont val="Georgia"/>
        <family val="1"/>
      </rPr>
      <t xml:space="preserve">) no action is needed. The Tool will automatically show in Row 5, Columns BG through BZ which of those measure sets contain any candidate measure you add to the Spreadsheet (see below). </t>
    </r>
  </si>
  <si>
    <r>
      <t xml:space="preserve">  </t>
    </r>
    <r>
      <rPr>
        <sz val="17"/>
        <color rgb="FF1C6938"/>
        <rFont val="Arimo"/>
        <family val="2"/>
      </rPr>
      <t>(Columns BG through BZ)</t>
    </r>
  </si>
  <si>
    <t>State</t>
  </si>
  <si>
    <t>Special Notes</t>
  </si>
  <si>
    <t>2800</t>
  </si>
  <si>
    <t>The percentage of children and adolescents 1–17 years of age who had two or more antipsychotic prescriptions and had metabolic testing.</t>
  </si>
  <si>
    <t>Cesarean Section Delivery Rate</t>
  </si>
  <si>
    <t>NPIC</t>
  </si>
  <si>
    <t>Depression Screening (Postpartum Care)</t>
  </si>
  <si>
    <t>Women &amp; Infants Hospital</t>
  </si>
  <si>
    <t>Interpregnancy Interval (Contraceptive) Counseling</t>
  </si>
  <si>
    <t>Postpartum Testing of Gestational Diabetes</t>
  </si>
  <si>
    <t>Primary Cesarean Delivery Rate</t>
  </si>
  <si>
    <t>The percentage of members 18 to 74 years of age who had an outpatient visit and whose body mass index (BMI) was documented during the measurement year or the year prior to the measurement year.</t>
  </si>
  <si>
    <t>Acute Care</t>
  </si>
  <si>
    <t>Percentage of births by cesarean delivery (calendar year)</t>
  </si>
  <si>
    <t xml:space="preserve">The 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 </t>
  </si>
  <si>
    <t>Electronic Clinical Data Systems</t>
  </si>
  <si>
    <t>Percentage of postpartum patients who have a depression screen using the Edinburgh tool (at 6 weeks postpartum visit)</t>
  </si>
  <si>
    <t xml:space="preserve">The percentage of emergency department (ED) visits for members 6 years of age and older with a principal diagnosis of mental illness, who had a follow-up visit for mental illness. Two rates are reported:
1. The percentage of ED visits for which the member received follow-up within 30 days of the ED visit.
2. The percentage of ED visits for which the member received follow-up within 7 days of the ED visit. </t>
  </si>
  <si>
    <t xml:space="preserve">The 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 </t>
  </si>
  <si>
    <t>Percentage of postpartum women who have documentation of contraceptive counseling</t>
  </si>
  <si>
    <t xml:space="preserve">Feedback-Informed Treatment is a SAMHSA-recognized evidence-based practice of providing psychotherapy treatment informed by repeated administration of patient self-report questionnaires. The questionnaires measure “global distress” and enable the clinician to better tailor treatment to the needs of the individual to achieve better treatment outcomes. The On Track system allows providers access to validated assessment tools for patient completion as well as outcome data based on administration of these assessments to inform a patient’s progress in treatment. 
In order to realize the benefits of the tool, there must be a minimum number of assessments completed by a member at two different points in time within an episode of care.  A new episode of care is defined as the absence of services with a clinician within the provider group for a one hundred twenty (120) day period.  This measure assesses 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t>
  </si>
  <si>
    <t>Percentage of women diagnosed with gestational diabetes during pregnancy who are tested with 2-hour GTT within 12 weeks of delivery</t>
  </si>
  <si>
    <t>Percentage of births by cesarean delivery among women without a prior cesarean delivery</t>
  </si>
  <si>
    <t>The percentage of members 12 years of age and older with a diagnosis of major depression or dysthymia, who have a PHQ-9 tool administered at least once during a four-month period. Two rates are reported.
1. ECDS Coverage. The percentage of members 12 and older with a diagnosis of major depression or dysthymia for whom a health plan can receive any electronic clinical quality data.
2. Utilization of PHQ-9. The percentage of PHQ-9 utilization. Members with a diagnosis of major depression or dysthymia whose measure data are reportable using ECDS and, had an outpatient encounter with a PHQ-9 score present in their record in the same assessment period as the encounter.</t>
  </si>
  <si>
    <t>Claims/ Clinical Data</t>
  </si>
  <si>
    <t>Cost/ Resource Use</t>
  </si>
  <si>
    <t>Childhood Immunization Status (Combo 10)</t>
  </si>
  <si>
    <t>Immunizations for Adolescents (Combo 2)</t>
  </si>
  <si>
    <t>Antidepressant Medication Management</t>
  </si>
  <si>
    <t>Follow-Up Care for Children Prescribed ADHD Medication</t>
  </si>
  <si>
    <t>Optimal Asthma Control</t>
  </si>
  <si>
    <t>Minnesota Community Management</t>
  </si>
  <si>
    <t>The percentage of pediatric (5-17 years of age) patients who had a diagnosis of asthma and whose asthma was
optimally controlled during the measurement period as defined by achieving BOTH of the following:
• Asthma well-controlled as defined by the most recent asthma control tool result available during the measurement period
• Patient not at elevated risk of exacerbation as defined by less than two emergency department visits and/or hospitalizations due to asthma in the last 12 months</t>
  </si>
  <si>
    <t>Concurrent Use of Opioids and Benzodiazepines</t>
  </si>
  <si>
    <t>This measure examines the percentage of individuals 18 years and older with concurrent use of prescription opioids and benzodiazepines.
The denominator includes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The numerator includes individuals from the denominator with 2 or more prescription claims for benzodiazepines filled on 2 or more separate days, and concurrent use of opioids and benzodiazepines for 30 or more cumulative days.</t>
  </si>
  <si>
    <t>Behavioral Health</t>
  </si>
  <si>
    <t>Medication Reconciliation Post-Discharge</t>
  </si>
  <si>
    <t>Oral Health</t>
  </si>
  <si>
    <t>Primary Care Stinting</t>
  </si>
  <si>
    <t>Bailit Health</t>
  </si>
  <si>
    <t>This measure is intended to measure ‘stinting’ of care by a PCP who receives capitated payment for primary care, whereby the PCP might explicitly or implicitly encourage patients to seek care at other sites when that care could otherwise be provided by the PCP.  It is a composite measure combining 1) the rate of office visits (inclusive of primary care delivered by primary care providers other than PCP Practice Providers, specialty care physicians, and urgent care clinics) and 2) the rate of emergency department visits by a patient.
This measure is derived in part from HEDIS measures for Emergency Department Utilization (EDU) and Ambulatory Care (AMB).</t>
  </si>
  <si>
    <t>Utilization</t>
  </si>
  <si>
    <t>Depression Screening and Follow-Up for Adolescents and Adults</t>
  </si>
  <si>
    <t>Timely Transmission of Transition Record</t>
  </si>
  <si>
    <t>Prenatal &amp; Postpartum Care - Timeliness of Prenatal Care</t>
  </si>
  <si>
    <t>Prenatal &amp; Postpartum Care - Postpartum Care Rate</t>
  </si>
  <si>
    <t>Inpatient Visits per 1,000 (Inpatient Utilization - General Hospital/Acute)</t>
  </si>
  <si>
    <t>Follow-Up After Hospitalization for Mental Illness (7-Day)</t>
  </si>
  <si>
    <t>PCMH CAHPS Survey (for Primary Care) - Questions Not Specified</t>
  </si>
  <si>
    <t>Rate of ED visits per 1,000 member months</t>
  </si>
  <si>
    <t>Adult and Pediatric</t>
  </si>
  <si>
    <t>Adolescent</t>
  </si>
  <si>
    <t>Adolescent and Adult</t>
  </si>
  <si>
    <t>Unhealthy Drug and Alcohol Use: Screening &amp; Brief Counseling</t>
  </si>
  <si>
    <t>Use if the facility has an adequate payer-specific denominator size.</t>
  </si>
  <si>
    <t>Use only if the facility does not have an adequate payer-specific denominator size using the HEDIS measure.</t>
  </si>
  <si>
    <t>Metabolic Monitoring for Children and Adolescents on Antipsychotics</t>
  </si>
  <si>
    <t>Follow-Up After Emergency Department Visit for Alcohol and Other Drug Dependence</t>
  </si>
  <si>
    <t>Plan (ACO) All-Cause Readmission</t>
  </si>
  <si>
    <t># for order</t>
  </si>
  <si>
    <t>0649</t>
  </si>
  <si>
    <t>Crosswalk of All RI OHIC Aligned Measure Sets</t>
  </si>
  <si>
    <t>This is the HEDIS measure (ages 5-85) and not the NQF measure (ages 5-64).</t>
  </si>
  <si>
    <t>RI OHIC Measure Alignment Work Group (Homegrown)</t>
  </si>
  <si>
    <t>Federal Ambulatory</t>
  </si>
  <si>
    <t>National Hospital</t>
  </si>
  <si>
    <t>National and Ambulatory</t>
  </si>
  <si>
    <t>CMS Quality ID</t>
  </si>
  <si>
    <r>
      <t xml:space="preserve">Oregon CCO State Performance “Test” Measures 
</t>
    </r>
    <r>
      <rPr>
        <sz val="14"/>
        <color rgb="FFC5D9F1"/>
        <rFont val="Arimo"/>
        <family val="2"/>
      </rPr>
      <t>Version Date: CY 2018</t>
    </r>
  </si>
  <si>
    <r>
      <t xml:space="preserve">Rhode Island SIM Aligned Measure Set for ACOs
</t>
    </r>
    <r>
      <rPr>
        <b/>
        <sz val="14"/>
        <color rgb="FFC5D9F1"/>
        <rFont val="Arimo"/>
        <family val="2"/>
      </rPr>
      <t>Version Date: CY 2018</t>
    </r>
  </si>
  <si>
    <r>
      <t xml:space="preserve">Washington State Common Measure Set for Health Care Quality and Cost
</t>
    </r>
    <r>
      <rPr>
        <sz val="14"/>
        <color rgb="FFDCE6F1"/>
        <rFont val="Arimo"/>
        <family val="2"/>
      </rPr>
      <t>Version Date: CY 2018</t>
    </r>
  </si>
  <si>
    <t>No Longer Endorsed</t>
  </si>
  <si>
    <t>Yes (Cardiovascular)</t>
  </si>
  <si>
    <t>Death Rate among Surgical Inpatients with Serious Treatable Complications (PSI-4)</t>
  </si>
  <si>
    <t>In-hospital deaths per 1,000 elective surgical discharges, among patients ages 18 through 89 years or obstetric patients, with serious treatable complications (deep vein thrombosis/ pulmonary embolism, pneumonia, sepsis, shock/cardiac arrest, or gastrointestinal hemorrhage/acute ulcer). Includes metrics for the number of discharges for each type of complication. Excludes cases transferred to an acute care facility and cases in hospice care at admission.</t>
  </si>
  <si>
    <t>Blood Cultures Performed Within 24 Hours Prior to or 24 Hours After Hospital Arrival for Patients Who Were Transferred or Admitted to the ICU Within 24 Hours of Hospital Arrival (PN-3a)</t>
  </si>
  <si>
    <t>Postoperative Wound Dehiscence (PSI-14)</t>
  </si>
  <si>
    <t>Postoperative reclosures of the abdominal wall per 1,000 abdominopelvic surgery discharges for patients ages 18 years and older. Excludes cases in which the abdominal wall reclosure occurs on or before the day of the first abdominopelvic surgery, cases with an immunocompromised state, cases with stays less than two (2) days, and obstetric cases. Cases are included if they have a diagnosis code of disruption of internal surgical wound with a reclosure procedure.</t>
  </si>
  <si>
    <t>VTE Prophylaxis (VTE-1)</t>
  </si>
  <si>
    <t>Endorsed</t>
  </si>
  <si>
    <t>ICU VTE Prophylaxis (VTE-2)</t>
  </si>
  <si>
    <t>VTE Patients with Anticoagulation Overlap Therapy (VTE-3)</t>
  </si>
  <si>
    <t>VTE Patients Receiving Unfractionated Heparin with Dosages/Platelet Count Monitoring by Protocol (VTE-4)</t>
  </si>
  <si>
    <t>VTE Warfarin Therapy Discharge Instructions Stroke Care (VTE-5)</t>
  </si>
  <si>
    <t>Incidence of Potentially Preventable VTE (VTE-6)</t>
  </si>
  <si>
    <t>Oncology: Pain Intensity Quantified – Medical Oncology and Radiation Oncology (PCH-16)</t>
  </si>
  <si>
    <t>143</t>
  </si>
  <si>
    <t>Yes (Oncology)</t>
  </si>
  <si>
    <t>238</t>
  </si>
  <si>
    <t>Percentage of patients 66 years of age and older who were ordered high- risk medications. Two rates are reported:
A. Percentage of patients who were ordered at least one high-risk medication.
B. Percentage of patients who were ordered at least two different high-risk medication.</t>
  </si>
  <si>
    <t>Adult and Older Adult</t>
  </si>
  <si>
    <t>Prostate Cancer: Avoidance of Overuse of Bone Scan for Staging Low Risk Prostate Cancer Patients (PCH-18)</t>
  </si>
  <si>
    <t>102</t>
  </si>
  <si>
    <t>HIV/AIDS: Pneumocystis Jiroveci Pneumonia (PCP) Prophylaxis</t>
  </si>
  <si>
    <t>160</t>
  </si>
  <si>
    <t>Yes (HIV/Hepatitis C)</t>
  </si>
  <si>
    <t>134</t>
  </si>
  <si>
    <t>Prevention/Early Detection</t>
  </si>
  <si>
    <t>Yes (0418e)</t>
  </si>
  <si>
    <t>130</t>
  </si>
  <si>
    <t>BMI Screening and Follow-Up</t>
  </si>
  <si>
    <t>128</t>
  </si>
  <si>
    <t>Yes (ACO and PCMH/Primary Care)</t>
  </si>
  <si>
    <t>Stroke Patients with VTE Prophylaxis (STK-1)</t>
  </si>
  <si>
    <t>239</t>
  </si>
  <si>
    <t>Percentage of members 3–17 years of age who had an outpatient visit with a PCP or OB/GYN and who had evidence of the following during the measurement year.
• BMI percentile documentation*.
• Counseling for nutrition.
• Counseling for physical activity.
* Because BMI norms for youth vary with age and gender, this measure evaluates whether BMI percentile is assessed rather than an absolute BMI value.</t>
  </si>
  <si>
    <t>Discharged On Antithrombotic Therapy (STK-2)</t>
  </si>
  <si>
    <t>Anticoagulation Therapy for Atrial Fibrillation/Flutter (STK-3)</t>
  </si>
  <si>
    <t>Thrombolytic Therapy (STK-4)</t>
  </si>
  <si>
    <t>Antithrombotic Therapy By End of Hospital Day Two (STK-5)</t>
  </si>
  <si>
    <t>Discharged on Statin Medication (STK-6)</t>
  </si>
  <si>
    <t>Stroke Education (STK-8)</t>
  </si>
  <si>
    <t>Assessed for Rehabilitation (STK-10)</t>
  </si>
  <si>
    <t>Postoperative Pulmonary Embolism or Deep Vein Thrombosis Rate (PSI-12)</t>
  </si>
  <si>
    <t>Perioperative pulmonary embolism or proximal deep vein thrombosis (secondary diagnosis) per 1,000 surgical discharges for patients ages 18 years and older. Excludes cases with principle diagnosis for pulmonary embolism or proximal deep vein thrombosis; cases with secondary diagnosis for pulmonary embolism or proximal deep vein thrombosis present on admission; cases in which interruption of vena cava occurs before or on the same day as the first operating room procedure; and obstetric discharges.</t>
  </si>
  <si>
    <t>Surgery Patients with Perioperative Temperature Management (SCIP-INF-10)</t>
  </si>
  <si>
    <t>Urinary Catheter Removed on Postoperative Day 1 (POD 1) or Postoperative Day 2 (POD 2) With Day of Surgery Being Day Zero (SCIP-INF-9)</t>
  </si>
  <si>
    <t>Pneumonia Mortality (MORT-30-PN)</t>
  </si>
  <si>
    <t>Elective Delivery Prior to 39 Completed Weeks Gestation (PC-01)</t>
  </si>
  <si>
    <t>Yes (OB/GYN)</t>
  </si>
  <si>
    <t>Cesarean Rate for Nulliparous Singleton Vertex (PC-02)</t>
  </si>
  <si>
    <t>Appropriate Use of Antenatal Steroids (PC-03)</t>
  </si>
  <si>
    <t>Exclusive Breast Milk Feeding (PC-05)</t>
  </si>
  <si>
    <t>Claims/Provider Attestation</t>
  </si>
  <si>
    <t>Tracking Clinical Results Between Visits (OP-17)</t>
  </si>
  <si>
    <t>Median Time from ED Arrival to ED Departure for Admitted ED Patients (ED-1b)</t>
  </si>
  <si>
    <t>226</t>
  </si>
  <si>
    <t>Yes (ACO and PCMH/Primary Care, Cardiovascular)</t>
  </si>
  <si>
    <t>Admit Decision Time to ED Departure Time for Admitted Patients (ED-2b)</t>
  </si>
  <si>
    <t>Heart Attack Readmit (READM-30-AMI)</t>
  </si>
  <si>
    <t>Pneumonia Readmit (READM-30-PN)</t>
  </si>
  <si>
    <t>Outpatient Chest Scans: Outpatient CT Scans of the Chest that Were 'Combination' (Double) Scans (OP-11)</t>
  </si>
  <si>
    <t>Outpatient MRI without Treatment: Outpatients with Low Back Pain Who Had an MRI Without Trying Recommended Treatments First, Such As Physical therapy (OP-8)</t>
  </si>
  <si>
    <t>Prophylactic Antibiotic Received Within One Hour Prior to Surgical Incision – Overall Rate (SCIP Inf-1a)</t>
  </si>
  <si>
    <t>Prophylactic Antibiotic Selection for Surgical Patients – Overall Rate (SCIP Inf-2a)</t>
  </si>
  <si>
    <t>Prophylactic Antibiotics Discontinued Within 24 Hours After Surgery End Time (SCIP-Inf 3a)</t>
  </si>
  <si>
    <t>Complications/Patient Safety for Selected Indicators (Composite) [PSI-90]</t>
  </si>
  <si>
    <t>Post Discharge Continuing Care Plan Transmitted – Overall Rate (HBIPS-7)</t>
  </si>
  <si>
    <t>Multiple Antipsychotic Medications at Discharge With Appropriate Justification – Overall Rate (HBIPS-5)</t>
  </si>
  <si>
    <t>192</t>
  </si>
  <si>
    <t>191</t>
  </si>
  <si>
    <t>Comprehensive Diabetes Care: HbA1c Control (&lt;8.0%)</t>
  </si>
  <si>
    <t>391</t>
  </si>
  <si>
    <t>309</t>
  </si>
  <si>
    <t>Percentage of women 21–64 years of age who were screened for cervical cancer using either of the following criteria:
• Women 21–64 years of age who had cervical cytology performed every 3 years.
• Women 30–64 years of age who had cervical cytology/human papillomavirus (HPV) co-testing performed every 5 years.</t>
  </si>
  <si>
    <t>Yes (ACO and PCMH/Primary Care, OB/GYN)</t>
  </si>
  <si>
    <t>Uncontrolled Diabetes Admission Rate (PQI-14)</t>
  </si>
  <si>
    <t>Admissions for a principal diagnosis of diabetes without mention of short-term (ketoacidosis, hyperosmolarity, or coma) or long-term (renal, eye, neurological, circulatory, or other unspecified) complications per 100,000 population, ages 18 years and older. Excludes obstetric admissions and transfers from other institutions.</t>
  </si>
  <si>
    <t>Statin Prescribed at Discharge (AMI-10)</t>
  </si>
  <si>
    <t>Hours of Physical Restraint Use (HBIPS-2)</t>
  </si>
  <si>
    <t>Hours of Seclusion (HBIPS-3)</t>
  </si>
  <si>
    <t>Brain Scan Results in 45 Minutes (OP-23)</t>
  </si>
  <si>
    <t>Time in ED Before Pain Medication (OP-21)</t>
  </si>
  <si>
    <t>Cardiac Imaging for Preoperative Risk Assessment for Non-Cardiac Low-Risk Surgery (OP-13)</t>
  </si>
  <si>
    <t>310</t>
  </si>
  <si>
    <t xml:space="preserve">Percentage of women ages 16 to 24 that were identified as sexually active and had at least one test for chlamydia during the measurement year </t>
  </si>
  <si>
    <t>370</t>
  </si>
  <si>
    <t>371</t>
  </si>
  <si>
    <t>382</t>
  </si>
  <si>
    <t>113</t>
  </si>
  <si>
    <t>Adolescent and Pediatric</t>
  </si>
  <si>
    <t>Annual Dental Visit</t>
  </si>
  <si>
    <t>Percentage of patients 2-20 years of age who had at least one dental visit during the measurement year. This measure applies only if dental care is a covered benefit in the organization’s Medicaid contract.</t>
  </si>
  <si>
    <t>Percentage of Medicaid deliveries on or between November 6 of the year prior to the measurement year and November 5 of the measurement year that had the following number of expected prenatal visits:
• &lt;21 percent of expected visits.
• 21 percent–40 percent of expected visits.
• 41 percent–60 percent of expected visits.
• 61 percent–80 percent of expected visits.
• ≥81 percent of expected visits.
This measure uses the same denominator as the Prenatal and Postpartum Care measure.</t>
  </si>
  <si>
    <t>372</t>
  </si>
  <si>
    <t>394</t>
  </si>
  <si>
    <t>Percentage of adolescents 13 years of age who had the recommended immunizations (meningococcal vaccine and one tetanus, diphtheria toxoids and acellular pertussis vaccine (Tdap) or one tetanus, diphtheria toxoids vaccine (Td)) by their 13th birthday.</t>
  </si>
  <si>
    <t>467</t>
  </si>
  <si>
    <t>Yes (Postpartum Care)</t>
  </si>
  <si>
    <t>RSCR Following Elective TJA &amp; TKA (COMP-HIP-KNEE)</t>
  </si>
  <si>
    <t>Yes (Orthopedics)</t>
  </si>
  <si>
    <t>Hip/Knee Readmit (READM-30-HIP-KNEE)</t>
  </si>
  <si>
    <t>Pneumococcal Immunization (PPV23) – Overall Rate (IMM-1a)</t>
  </si>
  <si>
    <t>Influenza Immunization (IMM-2)</t>
  </si>
  <si>
    <t>Methicillin-resistant Staphylococcus Aureus (or MRSA) Blood Infections (HAI-5)</t>
  </si>
  <si>
    <t>Clostridium Difficile (C.diff.) Infections (HAI-6)</t>
  </si>
  <si>
    <t>Hospital-wide Readmit (READM-30-HOSP-WIDE)</t>
  </si>
  <si>
    <t>458</t>
  </si>
  <si>
    <t>444</t>
  </si>
  <si>
    <t>COPD Mortality Rate (MORT-30-COPD)</t>
  </si>
  <si>
    <t>Percentage of children 2–18 years of age who were diagnosed with pharyngitis, dispensed an antibiotic and received a group A streptococcus (strep) test for the episode. A higher rate represents better
performance (i.e., appropriate testing).</t>
  </si>
  <si>
    <t>240</t>
  </si>
  <si>
    <t>Percentage of children 2 years of age who had four diphtheria, tetanus and acellular pertussis (DTaP); three polio (IPV); one measles, mumps and rubella (MMR); three haemophilus influenza type B (HiB); three hepatitis B (HepB), one chicken pox (VZV); four pneumococcal conjugate (PCV); one hepatitis A (HepA); two or three rotavirus (RV); and two influenza (flu) vaccines by their second birthday. The measure calculates a rate for each vaccine and nine separate combination rates.</t>
  </si>
  <si>
    <t>338</t>
  </si>
  <si>
    <t>Influenza Vaccination Coverage among Healthcare Personnel (ASC-8)</t>
  </si>
  <si>
    <t>uses same data reported through NHSN as NQF #0753 and similar methodology for SIR calculations
http://www.cdc.gov/nhsn/PDFs/PSCManual/9pscSSIcurrent.pdf</t>
  </si>
  <si>
    <t>Participation in a Multispecialty Surgical Registry (ACS-REGISTRY)</t>
  </si>
  <si>
    <t>Follow-Up After Emergency Department Visit for Alcohol and Other Drug Abuse or Dependence</t>
  </si>
  <si>
    <t>Alcohol and Drug Use: Assessing Status after Discharge (SUB-4)</t>
  </si>
  <si>
    <t>Participation in a Systematic Database for Nursing Sensitive Care (SM-PART-NURSE)</t>
  </si>
  <si>
    <t>Abdomen CT Use of Contrast Material (OP-10)</t>
  </si>
  <si>
    <t>Simultaneous Use of Brain Computed Tomography (CT) and Sinus CT (OP-14)</t>
  </si>
  <si>
    <t>Door to Diagnostic Evaluation by a Qualified Medical Professional (Time in ED Before Seeing Caregiver) [OP-20]</t>
  </si>
  <si>
    <t>110</t>
  </si>
  <si>
    <t>Left ED Without Being Seen (OP-22)</t>
  </si>
  <si>
    <t>Tobacco Use: Assessing Status After Discharge (TOB-4)</t>
  </si>
  <si>
    <t>Number of acute care days spent by a patient in an ED, admitted to observation status, or admitted as an unplanned readmission for any cause within 30 days from the date of discharge from the index heart failure hospitalization</t>
  </si>
  <si>
    <t>Participation in General Surgery Registry (SM-PART-GEN-SURG)</t>
  </si>
  <si>
    <t>Participation in a Systematic Database for Stroke Care (SM-PART-STROKE)</t>
  </si>
  <si>
    <t>Percentage of members 19–64 years of age during the measurement year with schizophrenia who were dispensed and remained on an antipsychotic medication for at least 80% of their treatment period</t>
  </si>
  <si>
    <t>Adolescent Well-Care Visits</t>
  </si>
  <si>
    <t>Adults' Access to Preventive/Ambulatory Health Services</t>
  </si>
  <si>
    <t>Percentage of members 18 to 74 years of age who had an outpatient visit and whose body mass index (BMI) was documented during the measurement year or the year prior to the measurement year</t>
  </si>
  <si>
    <t>111</t>
  </si>
  <si>
    <t>Alcohol and Drug Misuse: Screening, Brief Intervention and Referral for Treatment (SBIRT)</t>
  </si>
  <si>
    <t>Percentage of patients ages 12 years and older who have had a qualifying outpatient visit or home visit during the measurement year, and who completed a full, standardized screening tool (e.g., AUDIT, DAST) because they indicated risky or problematic substance use during the brief, annual screen. Patients in the denominator who completed a full, standardized screening tool as indicated by one of the following CPT or HCPCS codes. 
For more information see: http://www.oregon.gov/OHA/HPA/ANALYTICS/Pages/CCO-Baseline-Data.aspx</t>
  </si>
  <si>
    <t>066</t>
  </si>
  <si>
    <t>Percentage of children 3–18 years of age who were diagnosed with pharyngitis, dispensed an antibiotic and received a group A streptococcus (strep) test for the episode. A higher rate represents better
performance (i.e., appropriate testing).</t>
  </si>
  <si>
    <t>Yes (ED Visits Only)</t>
  </si>
  <si>
    <t>Ambulatory Care - Sensitive Condition Admissions</t>
  </si>
  <si>
    <t>Centers for Medicare &amp; Medicaid Services - Post-Acute Care Payment Reform Demonstration</t>
  </si>
  <si>
    <t>Children who Have Dental Decay or Cavities</t>
  </si>
  <si>
    <t>378</t>
  </si>
  <si>
    <t>Percentage of patients ages 5 and older with a diagnosis of persistent asthma who were prescribed long-term control medication. Three rates are reported for this measure:
1. Patients prescribed inhaled corticosteroids (ICS) as their long term control medication 
2. Patients prescribed other alternative long term control medications (non-ICS)
3. Total patients prescribed long-term control medication</t>
  </si>
  <si>
    <t>374</t>
  </si>
  <si>
    <t>Dementia: Cognitive Assessment</t>
  </si>
  <si>
    <t>2872</t>
  </si>
  <si>
    <t>281</t>
  </si>
  <si>
    <t>Electronic Health Record (EHR) Adoption</t>
  </si>
  <si>
    <t>Percentage of eligible providers within a CCO’s network and service area who qualified for a “meaningful use” incentive payment during the measurement year through the Medicaid, Medicare, or
Medicare Advantage EHR Incentive Programs. 
For more information see: http://www.oregon.gov/OHA/HPA/ANALYTICS/Pages/CCO-Baseline-Data.aspx</t>
  </si>
  <si>
    <t>377</t>
  </si>
  <si>
    <t>376</t>
  </si>
  <si>
    <t>375</t>
  </si>
  <si>
    <t>312</t>
  </si>
  <si>
    <t>CMS153v5</t>
  </si>
  <si>
    <t>Percentage of members with a primary diagnosis of low back pain who did not have an imaging study (plain X-ray, MRI, CT scan) within 28 days of the diagnosis</t>
  </si>
  <si>
    <t>373</t>
  </si>
  <si>
    <t>Assessments for Children in DHS Custody</t>
  </si>
  <si>
    <t>Percentage of children and adolescents ages 0-17 who received a mental (ages 4-17), physical (ages 0-17), and dental health (ages 1-17) assessment within 60 days of the state notifying CCOs that the children were placed into custody with
the Department of Human Services (foster care). 
For more information see: http://www.oregon.gov/OHA/HPA/ANALYTICS/Pages/CCO-Baseline-Data.aspx</t>
  </si>
  <si>
    <t>Patient-Centered Primary Care Home (PCPCH) Enrollment</t>
  </si>
  <si>
    <t>Percentage of CCO members who were enrolled in a recognized patient-centered primary care home (PCPCH)
For more information see: http://www.oregon.gov/OHA/HPA/ANALYTICS/Pages/CCO-Baseline-Data.aspx</t>
  </si>
  <si>
    <t>Use of Certified EHR Technology</t>
  </si>
  <si>
    <t>117</t>
  </si>
  <si>
    <t>Percentage of Eligibles that Received Preventive Dental Services</t>
  </si>
  <si>
    <t>438</t>
  </si>
  <si>
    <t>Pregnant Women that Had HBsAg Testing</t>
  </si>
  <si>
    <t>369</t>
  </si>
  <si>
    <t>CMS169v5</t>
  </si>
  <si>
    <t>Chronic Conditions Composite (PQI-92)</t>
  </si>
  <si>
    <t>317</t>
  </si>
  <si>
    <t>379</t>
  </si>
  <si>
    <t>163</t>
  </si>
  <si>
    <t>Yes (Core - select 1 or 3 surveys)</t>
  </si>
  <si>
    <t>Management of Urinary Incontinence in Older Adults</t>
  </si>
  <si>
    <t>Flu Shot for Adults Ages 65 and Older</t>
  </si>
  <si>
    <t>418</t>
  </si>
  <si>
    <t>Initiation and Engagement of Alcohol and Other Drug Abuse or Dependence Treatment</t>
  </si>
  <si>
    <t>305</t>
  </si>
  <si>
    <t>Percentage of adolescent and adult members with a new episode of alcohol or other drug (AOD) abuse or dependence who received the following.
• Initiation of AOD Treatment. The percentage of members who initiate treatment through an inpatient AOD admission, outpatient visit, intensive outpatient encounter or partial hospitalization, telehealth or medication assisted treatment (MAT) within 14 days of the diagnosis.
• Engagement of AOD Treatment. The percentage of members who initiated treatment and who had two or more additional AOD services or MAT within 34 days of the initiation visit</t>
  </si>
  <si>
    <t>Number of acute care days spent by a patient in an ED, admitted to observation status, or admitted as an unplanned readmission for any cause within 30 days from the date of discharge from the index AMI hospitalization</t>
  </si>
  <si>
    <t>Comprehensive Diabetes Care: HbA1c Poor Control (&gt;9.0%)</t>
  </si>
  <si>
    <t>001</t>
  </si>
  <si>
    <t>014</t>
  </si>
  <si>
    <t>023</t>
  </si>
  <si>
    <t>024</t>
  </si>
  <si>
    <t>032</t>
  </si>
  <si>
    <t>039</t>
  </si>
  <si>
    <t>043</t>
  </si>
  <si>
    <t>044</t>
  </si>
  <si>
    <t>047</t>
  </si>
  <si>
    <t>048</t>
  </si>
  <si>
    <t>050</t>
  </si>
  <si>
    <t>051</t>
  </si>
  <si>
    <t>067</t>
  </si>
  <si>
    <t>068</t>
  </si>
  <si>
    <t>069</t>
  </si>
  <si>
    <t>070</t>
  </si>
  <si>
    <t>076</t>
  </si>
  <si>
    <t>091</t>
  </si>
  <si>
    <t>093</t>
  </si>
  <si>
    <t>119</t>
  </si>
  <si>
    <t>099</t>
  </si>
  <si>
    <t>100</t>
  </si>
  <si>
    <t>104</t>
  </si>
  <si>
    <t>109</t>
  </si>
  <si>
    <t>122</t>
  </si>
  <si>
    <t>126</t>
  </si>
  <si>
    <t>127</t>
  </si>
  <si>
    <t>131</t>
  </si>
  <si>
    <t>137</t>
  </si>
  <si>
    <t>138</t>
  </si>
  <si>
    <t>140</t>
  </si>
  <si>
    <t>141</t>
  </si>
  <si>
    <t>144</t>
  </si>
  <si>
    <t>145</t>
  </si>
  <si>
    <t>146</t>
  </si>
  <si>
    <t>147</t>
  </si>
  <si>
    <t>Oncology: Radiation Dose Limits to Normal Tissues (PCH-14)</t>
  </si>
  <si>
    <t>156</t>
  </si>
  <si>
    <t>164</t>
  </si>
  <si>
    <t>165</t>
  </si>
  <si>
    <t>166</t>
  </si>
  <si>
    <t>167</t>
  </si>
  <si>
    <t>168</t>
  </si>
  <si>
    <t>176</t>
  </si>
  <si>
    <t>177</t>
  </si>
  <si>
    <t>178</t>
  </si>
  <si>
    <t>179</t>
  </si>
  <si>
    <t>180</t>
  </si>
  <si>
    <t>118</t>
  </si>
  <si>
    <t>181</t>
  </si>
  <si>
    <t>2624</t>
  </si>
  <si>
    <t>182</t>
  </si>
  <si>
    <t>Colonoscopy Interval for Patients with a History of Adenomatous Polyps -Avoidance of Inappropriate Use (ASC-10)</t>
  </si>
  <si>
    <t>185</t>
  </si>
  <si>
    <t>Yes (Gastroenterology)</t>
  </si>
  <si>
    <t>187</t>
  </si>
  <si>
    <t>195</t>
  </si>
  <si>
    <t>205</t>
  </si>
  <si>
    <t>217</t>
  </si>
  <si>
    <t>006</t>
  </si>
  <si>
    <t>218</t>
  </si>
  <si>
    <t>219</t>
  </si>
  <si>
    <t>220</t>
  </si>
  <si>
    <t>221</t>
  </si>
  <si>
    <t>222</t>
  </si>
  <si>
    <t>223</t>
  </si>
  <si>
    <t>224</t>
  </si>
  <si>
    <t>225</t>
  </si>
  <si>
    <t>Percentage of patients undergoing a screening mammogram whose information is entered into a reminder system with a target due date for the next mammogram</t>
  </si>
  <si>
    <t>243</t>
  </si>
  <si>
    <t>204</t>
  </si>
  <si>
    <t>249</t>
  </si>
  <si>
    <t>250</t>
  </si>
  <si>
    <t>251</t>
  </si>
  <si>
    <t>Percentage of patients with quantitative breast tumor HER2 IHC evaluation using the ASCO/CAP recommended manual system or a computer-assisted system consistent with the optimal algorithm for HER2 testing as described in the current ASCO/CAP guidelines.</t>
  </si>
  <si>
    <t>254</t>
  </si>
  <si>
    <t>255</t>
  </si>
  <si>
    <t>257</t>
  </si>
  <si>
    <t>258</t>
  </si>
  <si>
    <t>259</t>
  </si>
  <si>
    <t>260</t>
  </si>
  <si>
    <t>261</t>
  </si>
  <si>
    <t>321</t>
  </si>
  <si>
    <t>Yes (Provider Communication, Coordination of Care)</t>
  </si>
  <si>
    <t>065</t>
  </si>
  <si>
    <t>262</t>
  </si>
  <si>
    <t>263</t>
  </si>
  <si>
    <t>264</t>
  </si>
  <si>
    <t>265</t>
  </si>
  <si>
    <t>1814</t>
  </si>
  <si>
    <t>Yes (Neurology)</t>
  </si>
  <si>
    <t>271</t>
  </si>
  <si>
    <t>275</t>
  </si>
  <si>
    <t>276</t>
  </si>
  <si>
    <t>Coronary Artery Disease (CAD): Beta-Blocker Therapy - Prior Myocardial Infarction (MI) or Left Ventricular Systolic Dysfunction (LVEF &lt;40%)</t>
  </si>
  <si>
    <t>007</t>
  </si>
  <si>
    <t>277</t>
  </si>
  <si>
    <t>278</t>
  </si>
  <si>
    <t>279</t>
  </si>
  <si>
    <t>282</t>
  </si>
  <si>
    <t>283</t>
  </si>
  <si>
    <t>284</t>
  </si>
  <si>
    <t>286</t>
  </si>
  <si>
    <t>288</t>
  </si>
  <si>
    <t>Parkinson's Disease: Psychiatric Symptoms Assessment for Patients with Parkinson's Disease</t>
  </si>
  <si>
    <t>290</t>
  </si>
  <si>
    <t>All patients with a diagnosis of Parkinson's disease who were assessed for psychiatric symptoms (e.g., psychosis, depression, anxiety disorder, apathy, or impulse control disorder) in the last 12 months</t>
  </si>
  <si>
    <t>291</t>
  </si>
  <si>
    <t>293</t>
  </si>
  <si>
    <t>294</t>
  </si>
  <si>
    <t>Cataracts: Improvement in Patient’s Visual Function within 90 Days Following Cataract Surgery (ASC-11)</t>
  </si>
  <si>
    <t>1536</t>
  </si>
  <si>
    <t>303</t>
  </si>
  <si>
    <t>Yes (OP-31)</t>
  </si>
  <si>
    <t>304</t>
  </si>
  <si>
    <t>Appropriate Follow-Up Interval for Normal Colonoscopy in Average Risk Patients (ASC-9)</t>
  </si>
  <si>
    <t>320</t>
  </si>
  <si>
    <t>322</t>
  </si>
  <si>
    <t>323</t>
  </si>
  <si>
    <t>324</t>
  </si>
  <si>
    <t>325</t>
  </si>
  <si>
    <t>326</t>
  </si>
  <si>
    <t>327</t>
  </si>
  <si>
    <t>328</t>
  </si>
  <si>
    <t>329</t>
  </si>
  <si>
    <t>330</t>
  </si>
  <si>
    <t>331</t>
  </si>
  <si>
    <t>332</t>
  </si>
  <si>
    <t>333</t>
  </si>
  <si>
    <t>334</t>
  </si>
  <si>
    <t>335</t>
  </si>
  <si>
    <t>336</t>
  </si>
  <si>
    <t>337</t>
  </si>
  <si>
    <t>340</t>
  </si>
  <si>
    <t>Pain Brought under Control Within 48 Hours</t>
  </si>
  <si>
    <t>342</t>
  </si>
  <si>
    <t>343</t>
  </si>
  <si>
    <t>005</t>
  </si>
  <si>
    <t>344</t>
  </si>
  <si>
    <t>345</t>
  </si>
  <si>
    <t>Percentage of patients 18 years of age or older without carotid territory neurologic or retinal symptoms within 120 days immediately proceeding carotid angioplasty and stent (CAS) placement who experience stroke or death during their hospitalization for this procedure. This measure is proposed for both hospitals and individual interventionalists. This measure is currently reported by the Vascular Quality Initiative (VQI) Registry.</t>
  </si>
  <si>
    <t>346</t>
  </si>
  <si>
    <t>Percentage of patients age 18 or older without carotid territory neurologic or retinal symptoms within the one year immediately preceding carotid endarterectomy (CEA) who experience stroke or death following surgery while in the hospital. This measure is proposed for both hospitals and individual surgeons. This measure is presently reported by the Vascular Quality Initiative (VQI) registry.</t>
  </si>
  <si>
    <t>347</t>
  </si>
  <si>
    <t>Implantable Cardioverter-Defibrillator (ICD) Complications Rate (HRS-3)</t>
  </si>
  <si>
    <t>348</t>
  </si>
  <si>
    <t>Optimal Vascular Care</t>
  </si>
  <si>
    <t>350</t>
  </si>
  <si>
    <t>351</t>
  </si>
  <si>
    <t>352</t>
  </si>
  <si>
    <t>353</t>
  </si>
  <si>
    <t>008</t>
  </si>
  <si>
    <t>354</t>
  </si>
  <si>
    <t>355</t>
  </si>
  <si>
    <t>356</t>
  </si>
  <si>
    <t>357</t>
  </si>
  <si>
    <t>358</t>
  </si>
  <si>
    <t>359</t>
  </si>
  <si>
    <t>360</t>
  </si>
  <si>
    <t>361</t>
  </si>
  <si>
    <t>362</t>
  </si>
  <si>
    <t>363</t>
  </si>
  <si>
    <t>012</t>
  </si>
  <si>
    <t>364</t>
  </si>
  <si>
    <t>383</t>
  </si>
  <si>
    <t>Adult Primary Rhegmatogenous Retinal Detachment Surgery: No Return to the Operating Room Within 90 Days of Surgery</t>
  </si>
  <si>
    <t>384</t>
  </si>
  <si>
    <t>Patients aged 18 years and older who had surgery for primary rhegmatogenous retinal detachment who did not require a return to the operating room within 90 days of surgery</t>
  </si>
  <si>
    <t>Adult Primary Rhegmatogenous Retinal Detachment Surgery: Visual Acuity Improvement Within 90 Days of Surgery</t>
  </si>
  <si>
    <t>385</t>
  </si>
  <si>
    <t>Patients aged 18 years and older who had surgery for primary rhegmatogenous retinal detachment and achieved an improvement in their visual acuity, from their preoperative level, within 90 days of surgery in the operative eye</t>
  </si>
  <si>
    <t>386</t>
  </si>
  <si>
    <t>387</t>
  </si>
  <si>
    <t>388</t>
  </si>
  <si>
    <t>389</t>
  </si>
  <si>
    <t>018</t>
  </si>
  <si>
    <t>390</t>
  </si>
  <si>
    <t>Cigarette Smoking Prevalence</t>
  </si>
  <si>
    <t>Percentage of adult Medicaid members (ages 18 and older) who currently smoke cigarettes or use other tobacco products.
For more information, see: http://www.oregon.gov/OHA/HPA/ANALYTICS/Pages/CCO-Baseline-Data.aspx</t>
  </si>
  <si>
    <t>Cardiac Tamponade and/or Pericardiocentesis Following Atrial Fibrillation Ablation (HRS-12)</t>
  </si>
  <si>
    <t>Infection within 180 Days of Cardiac Implantable Electronic Device (CIED) Implantation, Replacement, or Revision (HRS-9)</t>
  </si>
  <si>
    <t>393</t>
  </si>
  <si>
    <t>395</t>
  </si>
  <si>
    <t>396</t>
  </si>
  <si>
    <t>397</t>
  </si>
  <si>
    <t>398</t>
  </si>
  <si>
    <t>Yes (Family Medicine, Internal Medicine, Otolaryngology, Pediatrics)</t>
  </si>
  <si>
    <t>400</t>
  </si>
  <si>
    <t>Yes (Gastroenterology, HIV/Hepatitis C)</t>
  </si>
  <si>
    <t>019</t>
  </si>
  <si>
    <t>401</t>
  </si>
  <si>
    <t>402</t>
  </si>
  <si>
    <t>CAHPS® Health Plan Survey v 5.0 (Medicaid and Commercial)</t>
  </si>
  <si>
    <t>39-question survey of adult health plan members and 41-question survey of child health plan members that assesses the quality of care and services they receive. Level of analysis: health plan – HMO, PPO, Medicare, Medicaid, commercial</t>
  </si>
  <si>
    <t>Yes (Child Version, Including Medicaid and Children with Chronic Conditions Supplemental Items)</t>
  </si>
  <si>
    <t>046</t>
  </si>
  <si>
    <t>Percentage of discharges from January 1–December 1 of the measurement year for members 18 years of age and older for whom medications were reconciled the date of discharge through 30 days after discharge (31 total days)</t>
  </si>
  <si>
    <t>Yes (C20)</t>
  </si>
  <si>
    <t>Potentially Avoidable Use of the Emergency Room</t>
  </si>
  <si>
    <t>WA Health Alliance</t>
  </si>
  <si>
    <t>Percentage of total ER visits considered potentially avoidable based on an agreed-upon list of ICD codes. This is considered a conservative measure of potentially avoidable ER use.</t>
  </si>
  <si>
    <t>Falls with Injury</t>
  </si>
  <si>
    <t>Wrong Site, Side, Patient, Procedure, Implant (ASC-3)</t>
  </si>
  <si>
    <t>Patient Fall (ASC-2)</t>
  </si>
  <si>
    <t>Patient Burn (ASC-1)</t>
  </si>
  <si>
    <t>155, 154, 318</t>
  </si>
  <si>
    <t>Yes (D14)</t>
  </si>
  <si>
    <t>Chronic Obstructive Pulmonary Disease (COPD): Long-Acting Inhaled Bronchodilator Therapy</t>
  </si>
  <si>
    <t>052</t>
  </si>
  <si>
    <t>Median Time to Fibrinolysis (OP-1)</t>
  </si>
  <si>
    <t>Admission Screening (HBIPS-1)</t>
  </si>
  <si>
    <t>Tobacco Use Screening (TOB-1)</t>
  </si>
  <si>
    <t>Tobacco Use Treatment Provided or Offered and the Subset Measure (TOB-2) and
Tobacco Use Treatment (TOB-2a)</t>
  </si>
  <si>
    <t>Tobacco Use Treatment Provided or Offered at Discharge and the Subset Measure (TOB-3) and
Tobacco Use Treatment at Discharge (TOB-3a)</t>
  </si>
  <si>
    <t>Alcohol Use Screening (SUB-1)</t>
  </si>
  <si>
    <t>107</t>
  </si>
  <si>
    <t>Healthcare Worker Influenza Vaccination (IMM-3)</t>
  </si>
  <si>
    <t>COPD 30-day Readmission Rate (READM-30-COPD)</t>
  </si>
  <si>
    <t>Stroke 30-day Readmission Rate (READM-30-STK)</t>
  </si>
  <si>
    <t>Stroke 30-day Mortality Rate (MORT-30-STK)</t>
  </si>
  <si>
    <t>Mammography Follow-Up Rates (OP-9)</t>
  </si>
  <si>
    <t>Prophylactic Intravenous (IV) Antibiotic Timing (ASC-5)</t>
  </si>
  <si>
    <t>009</t>
  </si>
  <si>
    <t>Percentage of members 18 years of age and older who were treated with antidepressant medication, had a diagnosis of major depression and who remained on an antidepressant medication treatment. Two rates are reported.
1. Effective Acute Phase Treatment. The percentage of members who remained on an antidepressant medication for at least 84 days (12 weeks).
2. Effective Continuation Phase Treatment. The percentage of members who remained on an antidepressant medication for at least 180 days (6 months).</t>
  </si>
  <si>
    <t>112</t>
  </si>
  <si>
    <t>Diabetes Screening for People with Schizophrenia or Bipolar Disorder who Are Using Antipsychotic Medications</t>
  </si>
  <si>
    <t>2940</t>
  </si>
  <si>
    <t>ASC Facility Volume Data on Selected ASC Surgical Procedures (ASC-7)</t>
  </si>
  <si>
    <t>The aggregate count of selected surgical procedures – Most ASC procedures fall into one of eight categories: Eye, Gastrointestinal, Genitourinary, Musculoskeletal, Nervous System, Respiratory, Skin, and Multi-system. The eight categories and corresponding HCPCS</t>
  </si>
  <si>
    <t>All-Cause Hospital Transfer/ Admission (ASC-4)</t>
  </si>
  <si>
    <t>Inpatient Utilization - General Hospital/Acute Care</t>
  </si>
  <si>
    <t>Yes (Ages 5-18)</t>
  </si>
  <si>
    <t>Yes (Ages 19-64)</t>
  </si>
  <si>
    <t>366</t>
  </si>
  <si>
    <t>Percentage of children newly prescribed attention-deficit/hyperactivity disorder (ADHD) medication who had at least three follow-up care visits within a 10-month period, one of which was within 30 days of when the first ADHD medication was dispensed. Two rates are reported.
• Initiation Phase. The percentage of members 6–12 years of age as of the IPSD with an ambulatory prescription dispensed for ADHD medication, who had one follow-up visit with practitioner with prescribing authority during the 30-day Initiation Phase.
• Continuation and Maintenance (C&amp;M) Phase. The percentage of members 6–12 years of age as of the IPSD with an ambulatory prescription dispensed for ADHD medication, who remained on the medication for at least 210 days and who, in addition to the visit in the Initiation Phase, had at least two follow-up visits with a practitioner within 270 days (9 months) after the Initiation Phase ended.</t>
  </si>
  <si>
    <t>443</t>
  </si>
  <si>
    <t>Percentage of adolescent females 16–20 years of age who were screened unnecessarily for cervical cancer</t>
  </si>
  <si>
    <t>Depression Response at 6 Months - Progress Towards Remission</t>
  </si>
  <si>
    <t>Safe Surgery Checklist (ASC-6)</t>
  </si>
  <si>
    <t>Coronary Artery Bypass Graft (CABG) Surgery 30-day Readmission Rate (READM-30-CABG)</t>
  </si>
  <si>
    <t>407</t>
  </si>
  <si>
    <t>431</t>
  </si>
  <si>
    <t>367</t>
  </si>
  <si>
    <t>CMS136v6</t>
  </si>
  <si>
    <t>423</t>
  </si>
  <si>
    <t>424</t>
  </si>
  <si>
    <t>425</t>
  </si>
  <si>
    <t>426</t>
  </si>
  <si>
    <t>411</t>
  </si>
  <si>
    <t>428</t>
  </si>
  <si>
    <t>429</t>
  </si>
  <si>
    <t>430</t>
  </si>
  <si>
    <t>432</t>
  </si>
  <si>
    <t>Participation in a Systematic Database for Cardiac Surgery (SM-PART-CARD)</t>
  </si>
  <si>
    <t>434</t>
  </si>
  <si>
    <t>435</t>
  </si>
  <si>
    <t>436</t>
  </si>
  <si>
    <t>437</t>
  </si>
  <si>
    <t>422</t>
  </si>
  <si>
    <t>439</t>
  </si>
  <si>
    <t>403</t>
  </si>
  <si>
    <t>404</t>
  </si>
  <si>
    <t>405</t>
  </si>
  <si>
    <t>Coronary Artery Bypass Graft (CABG) Surgery 30-day Mortality Rate (MORT-30-CABG)</t>
  </si>
  <si>
    <t>Aspirin at Arrival (AMI-1)</t>
  </si>
  <si>
    <t>Percentage of acute myocardial infarction (AMI) patients 18 years of age and older who received aspirin within 24 hours before or after hospital arrival</t>
  </si>
  <si>
    <t>Percentage of children ages 6-14 who received a dental sealant during the measurement year. 
For more information, see: http://www.oregon.gov/OHA/HPA/ANALYTICS/Pages/CCO-Baseline-Data.aspx</t>
  </si>
  <si>
    <t>Percentage of women (ages 15-50) with evidence of one of the most effective or moderately effective contraceptive methods during the measurement year: IUD, implant, contraception injection, contraceptive pills, sterilization, patch, ring, or diaphragm.
For more information, see: http://www.oregon.gov/OHA/HPA/ANALYTICS/Pages/CCO-Baseline-Data.aspx</t>
  </si>
  <si>
    <t>Total number of patients (Age &lt; 6), who received a Fluoride Varnish application during a routine preventive health visit (with primary care medical provider). Reported for Medicaid only.</t>
  </si>
  <si>
    <t>Percent of Heart Failure Patients Given an Evaluation of Left Ventricular Systolic (LVS) Function (HF-2)</t>
  </si>
  <si>
    <t>Percentage of heart failure patients 18 years of age and older with documentation in the hospital record that left ventricular systolic (LVS) function was evaluated before arrival, during hospitalization, or is planned for after discharge</t>
  </si>
  <si>
    <t>408</t>
  </si>
  <si>
    <t>409</t>
  </si>
  <si>
    <t>410</t>
  </si>
  <si>
    <t>427</t>
  </si>
  <si>
    <t>412</t>
  </si>
  <si>
    <t>413</t>
  </si>
  <si>
    <t>414</t>
  </si>
  <si>
    <t>415</t>
  </si>
  <si>
    <t>416</t>
  </si>
  <si>
    <t>Heart Failure: Instructions Given When Patient is Released from the Hospital (HF-1)</t>
  </si>
  <si>
    <t>Percentage of heart failure patients 18 years of age and older discharged home with written instructions or educational material given to patient or caregiver at discharge or during the hospital stay addressing all of the following: activity level, diet, discharge medications, follow-up appointment, weight monitoring, and what to do if symptoms worsen</t>
  </si>
  <si>
    <t>419</t>
  </si>
  <si>
    <t>420</t>
  </si>
  <si>
    <t>Appropriate Assessment of Retrievable Inferior Vena Cava (IVC) Filters for Removal</t>
  </si>
  <si>
    <t>421</t>
  </si>
  <si>
    <t>Hearing Screening Prior to Hospital Discharge (EHDI-1a)</t>
  </si>
  <si>
    <t>2474</t>
  </si>
  <si>
    <t>392</t>
  </si>
  <si>
    <t>Postoperative Sepsis Rate (PSI-13)</t>
  </si>
  <si>
    <t>Postoperative sepsis cases (secondary diagnosis) per 1,000 elective surgical discharges for patients ages 18 years and older. Excludes cases with a principal diagnosis of sepsis, cases with a secondary diagnosis of sepsis present on admission, cases with a principal diagnosis of infection, cases with a secondary diagnosis of infection present on admission (only if they also have a secondary diagnosis of sepsis), obstetric discharges, and cases with missing values as listed in denominator section.</t>
  </si>
  <si>
    <t>Postoperative Respiratory Failure Rate (PSI-11)</t>
  </si>
  <si>
    <t>0533</t>
  </si>
  <si>
    <t>Postoperative respiratory failure (secondary diagnosis), prolonged mechanical ventilation, or reintubation cases per 1,000 elective surgical discharges for patients ages 18 years and older. Excludes cases with principal diagnosis for acute respiratory failure; cases with secondary diagnosis for acute respiratory failure present on admission; cases in which tracheostomy is the only operating room procedure or in which tracheostomy occurs before the first operating room procedure; cases with neuromuscular disorders; cases with laryngeal, oropharyngeal or craniofacial surgery involving significant risk of airway compromise; esophageal resection, lung cancer, lung transplant or degenerative neurological disorders; cases with respiratory or circulatory diseases; and obstetric discharges</t>
  </si>
  <si>
    <t>ACEI or ARB for Left Ventricular Systolic Dysfunction (AMI-3)</t>
  </si>
  <si>
    <t>Percentage of acute myocardial infarction (AMI) patients ages 18 years of age and older with left ventricular systolic dysfunction (LVSD) who are prescribed an ACEI or ARB at hospital discharge. For purposes of this measure, LVSD is defined as chart documentation of a left ventricular ejection fraction (LVEF) less than 40% or a narrative description of left ventricular systolic (LVS) function consistent with moderate or severe systolic dysfunction</t>
  </si>
  <si>
    <t>Perioperative Hemorrhage or Hematoma Rate (PSI-09)</t>
  </si>
  <si>
    <t>2909</t>
  </si>
  <si>
    <t>Perioperative hemorrhage or hematoma cases involving a procedure to treat the hemorrhage or hematoma, following surgery per 1,000 surgical discharges for patients ages 18 years and older. Excludes cases with a diagnosis of coagulation disorder; cases with a principal diagnosis of perioperative hemorrhage or hematoma; cases with a secondary diagnosis of perioperative hemorrhage or hematoma present on admission; cases where the only operating room procedure is for treatment of perioperative hemorrhage or hematoma; obstetric cases.</t>
  </si>
  <si>
    <t>BV-614</t>
  </si>
  <si>
    <t>Percentage of patients 2-21 years of age who had at least one dental visit during the measurement year. This measure applies only if dental care is a covered benefit in the organization’s Medicaid contract</t>
  </si>
  <si>
    <t>BV-615</t>
  </si>
  <si>
    <t>Percentage of children and adolescents 1–17 years of age who had two or more antipsychotic prescriptions and had metabolic testing</t>
  </si>
  <si>
    <t>BV-616</t>
  </si>
  <si>
    <t>Unhealthy Alcohol Use Screening and Follow-Up</t>
  </si>
  <si>
    <t>Percentage of members 18 years of age and older who were screened for unhealthy alcohol use using a standardized tool and, if screened positive, received appropriate follow-up care.
• Unhealthy Alcohol Use Screening. The percentage of members who had a systematic screening for unhealthy alcohol use.
• Counseling or Other Follow-up. The percentage of members who screened positive for unhealthy alcohol use and received brief counseling or other follow-up care within 2 months of a positive screening.</t>
  </si>
  <si>
    <t>BV-617</t>
  </si>
  <si>
    <t>The percentage of members 18–85 years of age who had a diagnosis of hypertension (HTN) and whose BP was adequately controlled during the measurement year based on the following criteria:
• Members 18–59 years of age whose BP was &lt;140/90 mm Hg.
• Members 60–85 years of age with a diagnosis of diabetes whose BP was &lt;140/90 mm Hg.
• Members 60–85 years of age without a diagnosis of diabetes whose BP was &lt;150/90 mm Hg.</t>
  </si>
  <si>
    <t>BV-618</t>
  </si>
  <si>
    <t>Percentage of members 12 years of age and older who were screened for clinical depression using a standardized tool and, if screened positive, who received follow-up care.
• Depression Screening. The percentage of members who were screened for clinical depression using a standardized tool.
• Follow-Up on Positive Screen. The percentage of members who screened positive for depression and received follow-up care within 30 days.</t>
  </si>
  <si>
    <t>BV-619</t>
  </si>
  <si>
    <t>Follow-Up After Emergency Department Visit for People With High-Risk Multiple Chronic Conditions</t>
  </si>
  <si>
    <t>Percentage of emergency department (ED) visits for members 18 years and older who have high-risk multiple chronic conditions who had a follow-up service within 7 days of the ED visit.</t>
  </si>
  <si>
    <t>CAUTI: Cather-Associated Urinary Tract Infection (HAI-2)</t>
  </si>
  <si>
    <t>BV-620</t>
  </si>
  <si>
    <t>Mental Health Utilization</t>
  </si>
  <si>
    <t>This measure summarizes the number and percentage of members receiving the following mental health services during the measurement year:
• Inpatient.
• Intensive outpatient or partial hospitalization.
• Outpatient.
• ED.
• Telehealth.
• Any service.</t>
  </si>
  <si>
    <t>BV-621</t>
  </si>
  <si>
    <t>Non-Recommended PSA-Based Screening in Older Men</t>
  </si>
  <si>
    <t>Percentage of men 70 years and older who were screened unnecessarily for prostate cancer using prostate-specific antigen (PSA)-based screening</t>
  </si>
  <si>
    <t>BV-622</t>
  </si>
  <si>
    <t>Pneumococcal Vaccination Coverage for Older Adults</t>
  </si>
  <si>
    <t>Percentage of members 65 years of age and older who have received the recommended series of pneumococcal vaccines: 13-valent pneumococcal conjugate vaccine (PCV13) and 23-valent pneumococcal polysaccharide vaccine (PPSV23).</t>
  </si>
  <si>
    <t>BV-623</t>
  </si>
  <si>
    <t>Diabetes Monitoring for People with Diabetes and Schizophrenia</t>
  </si>
  <si>
    <t>Percentage of members 18–64 years of age with schizophrenia and diabetes who had both an LDL-C test and an HbA1c test during the measurement year</t>
  </si>
  <si>
    <t>BV-624</t>
  </si>
  <si>
    <t>Cardiovascular Monitoring for People with Cardiovascular Disease and Schizophrenia</t>
  </si>
  <si>
    <t>Percentage of members 18–64 years of age with schizophrenia and cardiovascular disease, who had an LDL-C test during the measurement year</t>
  </si>
  <si>
    <t>BV-625</t>
  </si>
  <si>
    <t>Statin Therapy for Patients with Diabetes</t>
  </si>
  <si>
    <t>Percentage of members 40–75 years of age during the measurement year with diabetes who do not have clinical atherosclerotic cardiovascular disease (ASCVD) who met the following criteria. Two rates are reported:
1. Received Statin Therapy. Members who were dispensed at least one statin medication of any intensity during the measurement year.
2. Statin Adherence 80%. Members who remained on a statin medication of any intensity for at least 80% of the treatment period.</t>
  </si>
  <si>
    <t>BV-626</t>
  </si>
  <si>
    <t>Transitions of Care</t>
  </si>
  <si>
    <t>Percentage of discharges for members 18 years of age and older who had each of the following during the measurement year. Four rates are reported:
• Notification of Inpatient Admission. Documentation of receipt of notification of inpatient admission on the day of admission or the following day.
• Receipt of Discharge Information. Documentation of receipt of discharge information on the day of discharge or the following day.
• Patient Engagement After Inpatient Discharge. Documentation of patient engagement (e.g., office visits, visits to the home, telehealth) provided within 30 days after discharge.
• Medication Reconciliation Post-Discharge. Documentation of medication reconciliation on the date of discharge through 30 days after discharge (31 total days).</t>
  </si>
  <si>
    <t>BV-627</t>
  </si>
  <si>
    <t>Use of Opioids at High Dosage</t>
  </si>
  <si>
    <t>For members 18 years and older, the rate per 1,000 receiving prescription opioids for ≥15 days during the measurement year at a high dosage (average morphine equivalent dose [MED] &gt;120 mg).
Note: A lower rate indicates better performance.</t>
  </si>
  <si>
    <t>BV-628</t>
  </si>
  <si>
    <t>Use of Opioids from Multiple Providers</t>
  </si>
  <si>
    <t>For members 18 years and older, the rate per 1,000 receiving prescription opioids for ≥15 days during the measurement year who received opioids from multiple providers. Three rates are reported.
1. Multiple Prescribers: The rate per 1,000 of members receiving prescriptions for opioids from four or more different prescribers during the measurement year.
2. Multiple Pharmacies: The rate per 1,000 of members receiving prescriptions for opioids from four or more different pharmacies during the measurement year.
3. Multiple Prescribers and Multiple Pharmacies: The rate per 1,000 of members receiving prescriptions for opioids from four or more different prescribers and four or more different pharmacies during the measurement year (i.e., the rate per 1,000 of members who are numerator compliant for both the Multiple Prescribers and Multiple Pharmacies rates).
Note: A lower rate indicates better performance for all three rates.</t>
  </si>
  <si>
    <t>BV-629</t>
  </si>
  <si>
    <t>Appropriate Follow-up Imaging for Incidental Thyroid Nodules in Patients</t>
  </si>
  <si>
    <t>406</t>
  </si>
  <si>
    <t>Percentage of final reports for computed tomography (CT), CT angiography (CTA) or magnetic resonance imaging (MRI) or magnetic resonance angiogram (MRA) studies of the chest or neck or ultrasound of the neck for patients aged 18 years and older with no known thyroid disease with a thyroid nodule &amp;lt; 1.0 cm noted incidentally with follow-up imaging recommended</t>
  </si>
  <si>
    <t>CLABSI: Central Line-Associated Blood Stream Infection (HAI-1)</t>
  </si>
  <si>
    <t>BV-630</t>
  </si>
  <si>
    <t>Rate of Open Repair of Abdominal Aortic Aneurysms (AAA) Where Patients Are Discharged Alive</t>
  </si>
  <si>
    <t>1523</t>
  </si>
  <si>
    <t>417</t>
  </si>
  <si>
    <t>Percentage of asymptomatic patients undergoing open repair of abdominal aortic aneurysms (AAA)who are discharged alive. This measure is proposed for both hospitals and individual providers. At present, this measure is reported via the Vascular Quality Initiative (VQI) Registry.</t>
  </si>
  <si>
    <t>BV-631</t>
  </si>
  <si>
    <t>Proportion of Patients Sustaining a Bowel Injury at the time of any Pelvic Organ Prolapse Repair</t>
  </si>
  <si>
    <t>433</t>
  </si>
  <si>
    <t>Percentage of patients undergoing surgical repair of pelvic organ prolapse that is complicated by a bowel injury at the time of index surgery that is recognized intraoperatively or within 1 month after surgery</t>
  </si>
  <si>
    <t>BV-632</t>
  </si>
  <si>
    <t>440</t>
  </si>
  <si>
    <t>Percentage of biopsies with a diagnosis of cutaneous Basal Cell Carcinoma (BCC) and Squamous Cell Carcinoma (SCC) (including in situ disease) in which the pathologist communicates results to the clinician within 7 days of  biopsy date</t>
  </si>
  <si>
    <t>BV-633</t>
  </si>
  <si>
    <t>Ischemic Vascular Disease (IVD) All or None Outcome Measure (Optimal Control)</t>
  </si>
  <si>
    <t>Wisconsin Collaborative for Healthcare Quality</t>
  </si>
  <si>
    <t>441</t>
  </si>
  <si>
    <t>The IVD All-or-None Measure is one outcome measure (optimal control). The measure contains four goals. All four goals within a measure must be reached in order to meet that measure. The numerator for the all-or-none measure should be collected from the organization's total IVD denominator. All-or-None Outcome Measure (Optimal Control) - Using the IVD denominator optimal results include: 
-Most recent blood pressure (BP) measurement is less than 140/90 mm Hg -- And 
-Most recent tobacco status is Tobacco Free -- And 
-Daily Aspirin or Other Antiplatelet Unless Contraindicated -- And 
-Statin Use</t>
  </si>
  <si>
    <t>BV-634</t>
  </si>
  <si>
    <t>Risk-Adjusted Operative Mortality for CABG</t>
  </si>
  <si>
    <t>0119</t>
  </si>
  <si>
    <t>445</t>
  </si>
  <si>
    <t>Percent of patients aged 18 years and older undergoing isolated CABG who die, including both 1) all deaths occurring during the hospitalization in which the CABG was performed, even if after 30 days, and 2) those deaths occurring after discharge from the hospital, but within 30 days of the procedure</t>
  </si>
  <si>
    <t>BV-635</t>
  </si>
  <si>
    <t>Operative Mortality Stratified by the 5 STAT Mortality Categories</t>
  </si>
  <si>
    <t>0733</t>
  </si>
  <si>
    <t>446</t>
  </si>
  <si>
    <t>Percent of patients undergoing index pediatric and/or congenital heart surgery who die, including both 1) all deaths occurring during the hospitalization in which the procedure was performed, even if after 30 days (including patients transferred to other acute care facilities), and 2) those deaths occurring after discharge from the hospital, but within 30 days of the procedure, stratified by the five STAT Mortality Levels, a multi-institutional validated complexity stratification tool</t>
  </si>
  <si>
    <t>BV-636</t>
  </si>
  <si>
    <t>Chlamydia Screening and Follow-Up</t>
  </si>
  <si>
    <t>447</t>
  </si>
  <si>
    <t>Percentage of female adolescents 16 years of age who had a chlamydia screening test with proper follow-up during the measurement period</t>
  </si>
  <si>
    <t>BV-637</t>
  </si>
  <si>
    <t>Appropriate Work-Up Prior to Endometrial Ablation Procedure</t>
  </si>
  <si>
    <t>0567</t>
  </si>
  <si>
    <t>Health Benchmarks - IMS Health</t>
  </si>
  <si>
    <t>448</t>
  </si>
  <si>
    <t>Percentage of women who had an endometrial ablation procedure and who received endometrial sampling or hysteroscopy with biopsy during the year prior to the index date (inclusive of the index date)</t>
  </si>
  <si>
    <t>BV-638</t>
  </si>
  <si>
    <t>HER2 Negative or Undocumented Breast Cancer Patients Spared Treatment with HER2-targeted Therapies</t>
  </si>
  <si>
    <t>1857</t>
  </si>
  <si>
    <t>American Society of Clinical Oncology</t>
  </si>
  <si>
    <t>449</t>
  </si>
  <si>
    <t>Proportion of female patients (aged 18 years and older) with breast cancer who are human epidermal growth factor receptor 2 (HER2)/neu negative who are not administered HER2-targeted therapies</t>
  </si>
  <si>
    <t>BV-639</t>
  </si>
  <si>
    <t>Trastuzumab Administered to Patients with AJCC Stage I (T1c) – III and Human Epidermal Growth Factor Receptor 2 (HER2) Positive Breast Cancer who Receive Adjuvant Chemotherapy</t>
  </si>
  <si>
    <t>1858</t>
  </si>
  <si>
    <t>450</t>
  </si>
  <si>
    <t>Percentage of adult patients (aged 18 or over) with invasive breast cancer that is HER2/neu positive who are administered trastuzumab</t>
  </si>
  <si>
    <t>Aspirin Prescribed at Discharge (AMI-2)</t>
  </si>
  <si>
    <t>Percentage of acute myocardial infarction (AMI) patients ages 18 years and older who are prescribed aspirin at hospital discharge</t>
  </si>
  <si>
    <t>BV-640</t>
  </si>
  <si>
    <t>KRAS Gene Mutation Testing Performed for Patients with Metastatic Colorectal Cancer who Receive Anti-Epidermal Growth Factor Receptor Monoclonal Antibody Therapy</t>
  </si>
  <si>
    <t>1859</t>
  </si>
  <si>
    <t>451</t>
  </si>
  <si>
    <t>Percentage of adult patients (aged 18 or over) with metastatic colorectal cancer who receive anti-epidermal growth factor receptor monoclonal antibody therapy for whom KRAS gene mutation testing was performed</t>
  </si>
  <si>
    <t>BV-641</t>
  </si>
  <si>
    <t>Patients with Metastatic Colorectal Cancer and KRAS Gene Mutation Spared Treatment with Anti-Epidermal Growth Factor Receptor Monoclonal Antibodies</t>
  </si>
  <si>
    <t>1860</t>
  </si>
  <si>
    <t>452</t>
  </si>
  <si>
    <t>Percentage of adult patients (aged 18 or over) with metastatic colorectal cancer and KRAS gene mutation spared treatment with anti-EGFR monoclonal antibodies</t>
  </si>
  <si>
    <t>BV-642</t>
  </si>
  <si>
    <t>Proportion of Patients who Died from Cancer Receiving Chemotherapy in the Last 14 Days of Life</t>
  </si>
  <si>
    <t>0210</t>
  </si>
  <si>
    <t>453</t>
  </si>
  <si>
    <t>Proportion of patients who died from cancer receiving chemotherapy in the last 14 days of life</t>
  </si>
  <si>
    <t>BV-643</t>
  </si>
  <si>
    <t>Proportion of Patients who Died from Cancer with More than One Emergency Department Visit in the Last 30 Days of Life</t>
  </si>
  <si>
    <t>0211</t>
  </si>
  <si>
    <t>454</t>
  </si>
  <si>
    <t>Proportion of patients who died from cancer with more than one emergency department visit in the last 30 days of life</t>
  </si>
  <si>
    <t>BV-644</t>
  </si>
  <si>
    <t>Proportion of Patients who Died from Cancer Admitted to the ICU in the Last 30 Days of Life</t>
  </si>
  <si>
    <t>0213</t>
  </si>
  <si>
    <t>455</t>
  </si>
  <si>
    <t>Proportion of patients who died from cancer admitted to the ICU in the last 30 days of life</t>
  </si>
  <si>
    <t>BV-645</t>
  </si>
  <si>
    <t>Proportion of Patients who Died from Cancer not Admitted to Hospice</t>
  </si>
  <si>
    <t>0215</t>
  </si>
  <si>
    <t>456</t>
  </si>
  <si>
    <t>Proportion of patients who died from cancer not admitted to hospice</t>
  </si>
  <si>
    <t>BV-646</t>
  </si>
  <si>
    <t>Proportion of Patients who Died from Cancer Admitted to Hospice for Less than 3 Days</t>
  </si>
  <si>
    <t>0216</t>
  </si>
  <si>
    <t>457</t>
  </si>
  <si>
    <t>Proportion of patients who died from cancer, and admitted to hospice and spent less than 3 days there</t>
  </si>
  <si>
    <t>BV-647</t>
  </si>
  <si>
    <t>459</t>
  </si>
  <si>
    <t>BV-648</t>
  </si>
  <si>
    <t>460</t>
  </si>
  <si>
    <t>BV-649</t>
  </si>
  <si>
    <t>461</t>
  </si>
  <si>
    <t>Relievers for Inpatient Asthma (Age 2 Years through 17 Years) – Overall Rate (CAC-1a)</t>
  </si>
  <si>
    <t>BV-650</t>
  </si>
  <si>
    <t>Bone Density Evaluation for Patients with Prostate Cancer and Receiving Androgen Deprivation Therapy</t>
  </si>
  <si>
    <t>Oregon Urology Institute</t>
  </si>
  <si>
    <t>462</t>
  </si>
  <si>
    <t>Patients determined as having prostate cancer who are currently starting or undergoing androgen deprivation therapy (ADT), for an anticipated period of 12 months or greater and who receive an initial bone density evaluation. The bone density evaluation must be prior to the start of ADT or within 3 months of the start of ADT</t>
  </si>
  <si>
    <t>BV-651</t>
  </si>
  <si>
    <t>Prevention of Post-Operative Vomiting (POV) - Combination Therapy (Pediatrics)</t>
  </si>
  <si>
    <t>463</t>
  </si>
  <si>
    <t>Percentage of patients aged 3 through 17 years, who undergo a procedure under general anesthesia in which an inhalational anesthetic is used for maintenance AND who have two or more risk factors for post-operative vomiting (POV), who receive combination therapy consisting of at least two prophylactic pharmacologic anti-emetic agents of different classes preoperatively and/or intraoperatively</t>
  </si>
  <si>
    <t>BV-652</t>
  </si>
  <si>
    <t>Otitis Media with Effusion (OME): Systemic Antimicrobials-Avoidance of Inappropriate Use</t>
  </si>
  <si>
    <t>0657</t>
  </si>
  <si>
    <t>464</t>
  </si>
  <si>
    <t>Percentage of patients aged 2 months through 12 years with a diagnosis of OME who were not prescribed systemic antimicrobials</t>
  </si>
  <si>
    <t>BV-653</t>
  </si>
  <si>
    <t>Uterine Artery Embolization Technique: Documentation of Angiographic Endpoints and Interrogation of Ovarian Arteries</t>
  </si>
  <si>
    <t>Society of Interventional Radiology</t>
  </si>
  <si>
    <t>465</t>
  </si>
  <si>
    <t>Documentation of angiographic endpoints of embolization AND the documentation of embolization strategies in the presence of unilateral or bilateral absent uterine arteries.</t>
  </si>
  <si>
    <t>BV-654</t>
  </si>
  <si>
    <t>Adjuvant Chemotherapy is Recommended or Administered within 4 Months (120 Days) of Diagnosis to Patients Under the Age of 80 with AJCC III (Lymph Node Positive) Colon Cancer (PCI-1)</t>
  </si>
  <si>
    <t>0223</t>
  </si>
  <si>
    <t>Percentage of patients under the age of 80 with AJCC III (lymph node positive) colon cancer for whom adjuvant chemotherapy is recommended and not received or administered within 4 months (120 days) of diagnosis.</t>
  </si>
  <si>
    <t>BV-655</t>
  </si>
  <si>
    <t>Risk-Adjusted 30-Day All-Cause Readmission Rate</t>
  </si>
  <si>
    <t>0329</t>
  </si>
  <si>
    <t>United Health Group</t>
  </si>
  <si>
    <t>The existing NQF-endorsed measure provides a means for determining the risk-adjusted readmission rate for a selected adult target population and can be applied for any desired timeframe. Readmission rate is defined as the percentage of acute inpatient discharges during the measurement period followed by an acute inpatient admission for any diagnosis to any hospital within 30 days
We are proposing to change the measure and offer a risk factor approach. This method allows for calculation of a risk-adjusted readmission rate for use in two different ways: 1) retrospective analysis of hospital (or other study population) performance determination and 2) in a real-time Electronic Health Record (EHR) environment, analysis to determine the readmission risk factor for each inpatient admission.</t>
  </si>
  <si>
    <t>BV-656</t>
  </si>
  <si>
    <t>0220</t>
  </si>
  <si>
    <t>Commission on Cancer, American College of Surgeons</t>
  </si>
  <si>
    <t>Percentage of female patients, age &gt;18 at diagnosis, who have their first diagnosis of breast cancer (epithelial malignancy), at AJCC stage T1cN0M0,IB to III, who´s primary tumor is progesterone or estrogen receptor positive with tamoxifen or third generation aromatase inhibitor (recommended or administered) within 1 year (365 days) of diagnosis</t>
  </si>
  <si>
    <t>BV-657</t>
  </si>
  <si>
    <t>External Beam Radiotherapy for Bone Metastases (PCH-25)</t>
  </si>
  <si>
    <t>1822</t>
  </si>
  <si>
    <t>Percentage of patients, regardless of age, with a diagnosis of painful bone metastases and no history of previous radiation who receive external beam radiation therapy (EBRT) with an acceptable fractionation scheme as defined by the guideline</t>
  </si>
  <si>
    <t>BV-658</t>
  </si>
  <si>
    <t>Incidence of Episiotomy</t>
  </si>
  <si>
    <t>0470</t>
  </si>
  <si>
    <t>Christiana Care Health System</t>
  </si>
  <si>
    <t>Percentage of vaginal deliveries (excluding those coded with shoulder dystocia) during which an episiotomy is performed</t>
  </si>
  <si>
    <t>BV-659</t>
  </si>
  <si>
    <t>30-day All-cause Risk-standardized Mortality Rate Following Percutaneous Coronary Intervention (PCI) for Patients without ST Segment Elevation Myocardial Infarction (STEMI) and without Cardiogenic Shock</t>
  </si>
  <si>
    <t>0535</t>
  </si>
  <si>
    <t>This measure estimates hospital risk-standardized 30-day all-cause mortality rate following percutaneous coronary intervention (PCI) among patients who are 18 years of age or older without STEMI and without cardiogenic shock at the time of procedure. The measure uses clinical data available in the National Cardiovascular Data Registry (NCDR) CathPCI Registry for risk adjustment. For the purpose of development and testing, the measure used a Medicare fee-for-service (FFS) population of patients 65 years of age or older with a PCI. However, the measure is designed to be used in the broader population of PCI patients.</t>
  </si>
  <si>
    <t>Systemic Corticosteroids for Inpatient Asthma (Age 2 Years through 17 Years) – Overall Rate (CAC-2a)</t>
  </si>
  <si>
    <t>BV-660</t>
  </si>
  <si>
    <t>30-day All-cause Risk-standardized Mortality Rate Following Percutaneous Coronary Intervention (PCI) for Patients with ST Segment Elevation Myocardial Infarction (STEMI) or Cardiogenic Shock</t>
  </si>
  <si>
    <t>0536</t>
  </si>
  <si>
    <t>This measure estimates hospital risk-standardized 30-day all-cause mortality rate following percutaneous coronary intervention (PCI) among patients who are 18 years of age or older with STEMI or cardiogenic shock at the time of procedure. The measure uses clinical data available in the National Cardiovascular Data Registry (NCDR) CathPCI Registry for risk adjustment. For the purpose of development, the measure cohort was derived in a Medicare fee-for-service (FFS) population of patients 65 years of age or older with a PCI. For the purpose of development and testing, the measure used a Medicare fee-for-service (FFS) population of patients 65 years of age or older with a PCI. However, the measure is designed to be used in the broader population of PCI patients.</t>
  </si>
  <si>
    <t>BV-661</t>
  </si>
  <si>
    <t>Combination Chemotherapy is Recommended or Administered within 4 Months (120 Days) of Diagnosis for Women Under 70 with AJCC T1cN0M0, or Stage IB - III Hormone Receptor Negative Breast Cancer (PCH-2)</t>
  </si>
  <si>
    <t>0559</t>
  </si>
  <si>
    <t>Percentage of female patients, age &gt;18 at diagnosis, who have their first diagnosis of breast cancer (epithelial malignancy), at AJCC stage T1cN0M0 (tumor greater than 1 cm), or Stage IB -III, whose primary tumor is progesterone and estrogen receptor negative recommended for multiagent chemotherapy (recommended or administered) within 4 months (120 days) of diagnosis</t>
  </si>
  <si>
    <t>BV-662</t>
  </si>
  <si>
    <t>Annual Cervical Cancer Screening or Follow-Up in High-Risk Women</t>
  </si>
  <si>
    <t>0579</t>
  </si>
  <si>
    <t>Resolution Health, Inc.</t>
  </si>
  <si>
    <t>Percentage of women age 12 to 65 diagnosed with cervical dysplasia (CIN 2), cervical carcinoma-in-situ, or HIV/AIDS prior to the measurement year, and who still have a cervix, who had a cervical CA screen during the measurement year</t>
  </si>
  <si>
    <t>BV-663</t>
  </si>
  <si>
    <t>Hospital Risk-Standardized Complication Rate following Implantation of Implantable Cardioverter-Defibrillator (ICD)</t>
  </si>
  <si>
    <t>0694</t>
  </si>
  <si>
    <t>This measure provides hospital specific risk-standardized rates of procedural complications following the implantation of an ICD in patients at least 65 years of age. The measure uses clinical data available in the National Cardiovascular Data Registry (NCDR) ICD Registry for risk adjustment linked with administrative claims data using indirect patient identifiers to identify procedural complications.</t>
  </si>
  <si>
    <t>Composite</t>
  </si>
  <si>
    <t>BV-664</t>
  </si>
  <si>
    <t>Standardized Adverse Event Ratio for Children &lt; 18 Years of Age Undergoing Cardiac Catheterization</t>
  </si>
  <si>
    <t>0715</t>
  </si>
  <si>
    <t>Ratio of observed to expected clinically important adverse events, risk-adjusted using the Catheterization for Congenital Heart Disease Adjustment for Risk Method (CHARM)</t>
  </si>
  <si>
    <t>BV-665</t>
  </si>
  <si>
    <t>Therapy with Aspirin, P2Y12 Inhibitor, and Statin at Discharge following PCI in Eligible Patients</t>
  </si>
  <si>
    <t>0964</t>
  </si>
  <si>
    <t>Patients undergoing PCI who receive prescriptions for all medications (aspirin, P2Y12 and statins) for which they are eligible for at discharge</t>
  </si>
  <si>
    <t>BV-666</t>
  </si>
  <si>
    <t>1395</t>
  </si>
  <si>
    <t>Percentage of female adolescents 18 years of age who had a chlamydia screening test with proper follow-up</t>
  </si>
  <si>
    <t>BV-667</t>
  </si>
  <si>
    <t>1741</t>
  </si>
  <si>
    <t>The following 6 composites and 1 single-item measure are generated from the Consumer Assessment of Healthcare Providers and Systems (CAHPS®) Surgical Care Survey. Each measure is used to assess a particular domain of surgical care quality from the patient’s perspective.
Measure 1: Information to help you prepare for surgery (2 items)
Measure 2: How well surgeon communicates with patients before surgery (4 items) 
Measure 3: Surgeon’s attentiveness on day of surgery (2 items) 
Measure 4: Information to help you recover from surgery (4 items) 
Measure 5: How well surgeon communicates with patients after surgery (4 items) 
Measure 6: Helpful, courteous, and respectful staff at surgeon’s office (2 items) 
Measure 7: Rating of surgeon (1 item)
The Consumer Assessment of Healthcare Providers and Systems (CAHPS®) Surgical Care Survey 
is administered to adult patients (age 18 and over) having had a major surgery as defined by CPT codes (90 day globals) within 3 to 6 months prior to the start of the survey.</t>
  </si>
  <si>
    <t>BV-668</t>
  </si>
  <si>
    <t>In-hospital Risk Adjusted Rate of Bleeding Events for Patients Undergoing PCI</t>
  </si>
  <si>
    <t>2459</t>
  </si>
  <si>
    <t>BV-669</t>
  </si>
  <si>
    <t>Risk-Adjusted Coronary Artery Bypass Graft (CABG) Readmission Rate</t>
  </si>
  <si>
    <t>2514</t>
  </si>
  <si>
    <t>Risk-adjusted percentage of Medicare fee-for-service beneficiaries aged 65 and older who undergo isolated coronary artery bypass grafting (CABG) and are discharged alive but have a subsequent acute care hospital inpatient admission within 30 days of the date of discharge from the CABG hospitalization.</t>
  </si>
  <si>
    <t>BV-670</t>
  </si>
  <si>
    <t>Contraceptive Care – Most &amp; Moderately Effective Methods</t>
  </si>
  <si>
    <t>2903</t>
  </si>
  <si>
    <t>Percentage of women aged 15-44 years at risk of unintended pregnancy that is provided a most effective (i.e., sterilization, implants, intrauterine devices or systems (IUD/IUS)) or moderately effective (i.e., injectables, oral pills, patch, ring, or diaphragm) FDA-approved methods of contraception.
The proposed measure is an intermediate outcome measure because it represents a decision that is made at the end of a clinical encounter about the type of contraceptive method a woman will use, and because of the strong association between type of contraceptive method used and risk of unintended pregnancy.</t>
  </si>
  <si>
    <t>BV-671</t>
  </si>
  <si>
    <t>2950</t>
  </si>
  <si>
    <t>Rate per 1,000 individuals age 19 and older without cancer receiving prescriptions for opioids from four (4) or more prescribers AND four (4) or more pharmacies.</t>
  </si>
  <si>
    <t>BV-672</t>
  </si>
  <si>
    <t>2951</t>
  </si>
  <si>
    <t>Rate per 1,000 individuals age 19 and older without cancer receiving prescriptions for opioids with a daily dosage greater than 120mg morphine equivalent dose (MED) for 90 consecutive days or longer, AND who received opioid prescriptions from four (4) or more prescribers AND four (4) or more pharmacies.</t>
  </si>
  <si>
    <t>BV-673</t>
  </si>
  <si>
    <t>Controlling Blood Pressure for People with Hypertension</t>
  </si>
  <si>
    <t>Percentage of members 18–85 years of age who had a diagnosis of hypertension (HTN) and whose BP was adequately controlled during the measurement year based on the following criteria:
• Members 18–59 years of age without a diagnosis of diabetes whose BP was &lt;140/90 mm Hg.
• Members 60–85 years of age without a diagnosis of diabetes whose BP was &lt;150/90 mm Hg.
Report each of the two rates separately and as a total rate (members 18-85 years of age adequately controlled based on their age).</t>
  </si>
  <si>
    <t>BV-674</t>
  </si>
  <si>
    <t>Cervical Cancer Overscreening</t>
  </si>
  <si>
    <t>BV-675</t>
  </si>
  <si>
    <t>BV-676</t>
  </si>
  <si>
    <t>BV-677</t>
  </si>
  <si>
    <t>Pediatric Preventive Care: Adolescent Mental Health and/or Depression Screening</t>
  </si>
  <si>
    <t>BV-678</t>
  </si>
  <si>
    <t>Maternity Care: Cesarean Section</t>
  </si>
  <si>
    <t>Percentage of nulliparous women with a term, singleton baby in a vertex position delivered by cesarean section
More information can be found here: http://www.health.state.mn.us/healthreform/measurement/measures/index.html</t>
  </si>
  <si>
    <t>BV-679</t>
  </si>
  <si>
    <t>Postoperative Acute Kidney Injury Requiring Dialysis (PSI-10)</t>
  </si>
  <si>
    <t>Blood Cultures Performed in the Emergency Department Prior to Initial Antibiotic Received in Hospital (PN-3b)</t>
  </si>
  <si>
    <t>BV-680</t>
  </si>
  <si>
    <t>Asthma Education and Self-Management</t>
  </si>
  <si>
    <t>BV-681</t>
  </si>
  <si>
    <t>HIV Screening of STI Patients</t>
  </si>
  <si>
    <t>Percentage of patients diagnosed with an acute STI who were tested for HIV</t>
  </si>
  <si>
    <t>BV-682</t>
  </si>
  <si>
    <t>Percentage of adolescents 13 years of age who had one dose of meningococcal conjugate vaccine, one tetanus, diphtheria toxoids and acellular pertussis (Tdap) vaccine, and have completed the human papillomavirus (HPV) vaccine series by their 13th birthday. The measure calculates a rate for each vaccine and two combination rates.</t>
  </si>
  <si>
    <t>Yes (Combo 2)</t>
  </si>
  <si>
    <t>BV-683</t>
  </si>
  <si>
    <t>Disparity Measure: Emergency Department Utilization among Members with Mental Illness</t>
  </si>
  <si>
    <t>Number of emergency department visits per 1,000 member months for members 18 years of age and older enrolled with the organization who are identified as having experienced mental illness
For more information, see: http://www.oregon.gov/OHA/HPA/ANALYTICS/Pages/CCO-Baseline-Data.aspx</t>
  </si>
  <si>
    <t>BV-684</t>
  </si>
  <si>
    <t>BV-685</t>
  </si>
  <si>
    <t>Yes (ACO-43)</t>
  </si>
  <si>
    <t>BV-686</t>
  </si>
  <si>
    <t>Patient Safety Culture (SM-HS-PATIENT-SAF)</t>
  </si>
  <si>
    <t>This is a staff survey designed to help hospitals assess the culture of safety in their institutions. Since then, hundreds of hospitals across the United States and internationally have implemented the survey.
For more information, visit: https://www.ahrq.gov/sops/quality-patient-safety/patientsafetyculture/hospital/index.html</t>
  </si>
  <si>
    <t>Facility 7-Day Risk-Standardized Hospital Visit Rate after Outpatient Colonoscopy (ASC-12)</t>
  </si>
  <si>
    <t>2539</t>
  </si>
  <si>
    <t>Rate of risk-standardized, all-cause, unplanned hospital visits within 7 days of an outpatient colonoscopy among Medicare fee-for-service (FFS) patients aged 65 years and older</t>
  </si>
  <si>
    <t>Yes (OP-32)</t>
  </si>
  <si>
    <t>BV-688</t>
  </si>
  <si>
    <t>Pressure Ulcer Rate (PSI-03)</t>
  </si>
  <si>
    <t>Stage III or IV pressure ulcers or unstageable (secondary diagnosis) per 1,000 discharges among surgical or medical patients ages 18 years and older. Excludes stays less than 3 days; cases with a principal stage III or IV (or unstageable) pressure ulcer diagnosis; cases with a secondary diagnosis of
stage III or IV pressure ulcer (or unstageable) that is present on admission; obstetric cases; severe burns; exfoliative skin disorders</t>
  </si>
  <si>
    <t>BV-689</t>
  </si>
  <si>
    <t>Central Venous Catheter-Related Blood Stream Infection Rate (PSI-07)</t>
  </si>
  <si>
    <t>Beta-Blocker Prescribed at Discharge (AMI-5)</t>
  </si>
  <si>
    <t>Percentage of acute myocardial infarction (AMI) patients 18 years of age and older who are prescribed a beta-blocker at hospital discharge</t>
  </si>
  <si>
    <t>BV-690</t>
  </si>
  <si>
    <t>In Hospital Fall with Hip Fracture Rate (PSI-08)</t>
  </si>
  <si>
    <t>BV-691</t>
  </si>
  <si>
    <t>Nursing Facility Utilization</t>
  </si>
  <si>
    <t>The number of admissions to a nursing facility from the community that result in a short-term (less than 101 days) or long-term stay (greater than or equal to 101 days) during the measurement year per 1,000 enrollee months.
The following rates are reported:
• Nursing facility stay less than 101 days (short-term stay).
• Nursing facility stay greater than or equal to 101 days (long-term stay).</t>
  </si>
  <si>
    <t>BV-692</t>
  </si>
  <si>
    <t>Youth Obesity</t>
  </si>
  <si>
    <t>Healthy Youth Survey</t>
  </si>
  <si>
    <t>Percentage of 10th graders self-reporting a body mass index (BMI) of &gt;30 (calculated based on self-reported height and weight)</t>
  </si>
  <si>
    <t>BV-693</t>
  </si>
  <si>
    <t>Youth Substance Use</t>
  </si>
  <si>
    <t>Two rates will be produced: (1) the percentage of 10th graders who smoked cigarettes in the past 30 days; and (2) the percentage of 10th graders who used electronic vapor products in the past 30 days.</t>
  </si>
  <si>
    <t>BV-694</t>
  </si>
  <si>
    <t>Prenatal Care</t>
  </si>
  <si>
    <t>Vital Statistics</t>
  </si>
  <si>
    <t>Percentage of women who receive first trimester prenatal care.</t>
  </si>
  <si>
    <t>BV-695</t>
  </si>
  <si>
    <t>Adult Obesity</t>
  </si>
  <si>
    <t>Age-adjusted percent of adults 18 years and older self-reporting a body mass index (BMI) of &gt;30 (calculated based on self-reported height and weight)</t>
  </si>
  <si>
    <t>BV-696</t>
  </si>
  <si>
    <t>New Opioid Patient Days Supply of First Opioid Prescription</t>
  </si>
  <si>
    <t>Bree Collaborative</t>
  </si>
  <si>
    <t>Numerator: Number of patients with at least one opioid prescription in the current quarter by days supply (day supply categories: &lt;3, 4-7, 8-13 and &gt;14); 
Denominator: Patients with at least one opioid prescription in the current quarter who have no opioids prescribed in the prior quarter; Age stratify and report results for two groups: children/adolescents age 17 and younger, and adults age 18 and older</t>
  </si>
  <si>
    <t>BV-697</t>
  </si>
  <si>
    <t>New Opioid Patients Transitioning to Chronic Opioids</t>
  </si>
  <si>
    <t>Numerator: Number of patients who are prescribed &gt;60 days supply of opioids in the current calendar quarter with at least one opioid prescription in the previous quarter, and no opioid prescription in the prior quarter. 
Denominator: Number of patients with at least one opioid prescription in the previous quarter who have no opioids prescribed in the prior quarter. Report as incidence per 1,000 population, age and sex adjusted.</t>
  </si>
  <si>
    <t>BV-698</t>
  </si>
  <si>
    <t>Patients Prescribed High-Dose Chronic Opioid Therapy</t>
  </si>
  <si>
    <t>Numerator: Number of patients in the population prescribed &gt;60 days supply of opioids at &gt;50 mg/day or &gt;90 mg/day MED; 
Denominator: Number of patients in the population prescribed &gt;60 days supply of opioids in the calendar quarter; Report each results as prevalence per 1,000 population, age and sex adjusted</t>
  </si>
  <si>
    <t>ACEI or ARB for Left Ventricular Systolic Dysfunction (HF-3)</t>
  </si>
  <si>
    <t>Percentage of heart failure (HF) patients 18 years of age and older with left ventricular systolic dysfunction (LVSD) who are prescribed an ACEI or ARB at hospital discharge. For purposes of this measure, LVSD is defined as chart documentation of a left ventricular ejection fraction (LVEF) less than 40% or a narrative description of left ventricular systolic (LVS) function consistent with moderate or severe systolic dysfunction.</t>
  </si>
  <si>
    <t>Primary PCI Received Within 90 Minutes of Hospital Arrival (AMI-8a)</t>
  </si>
  <si>
    <t>Percentage of acute myocardial infarction (AMI) patients 18 years of age and older with ST-segment elevation or LBBB on the ECG closest to arrival time receiving primary percutaneous coronary intervention (PCI) during the hospital stay with a time from hospital arrival to PCI of 90 minutes or less</t>
  </si>
  <si>
    <t>Fibrinolytic Therapy Received Within 30 Minutes of Hospital Arrival (AMI-7a)</t>
  </si>
  <si>
    <t>Percentage of acute myocardial infarction (AMI) patients 18 years of age and older with ST-segment elevation or LBBB on the ECG closest to arrival time receiving fibrinolytic therapy during the hospital stay and having a time from hospital arrival to fibrinolysis of 30 minutes or less</t>
  </si>
  <si>
    <t>Yes (Communication with Nurses, Communication with Doctors, Responsiveness of Hospital Staff, Communication about Medicines, Cleanliness and Quietness of Hospital Environment, Discharge Information, Overall Rating of Hospital, 3-Item Care Transition)</t>
  </si>
  <si>
    <t>Surgery Patients who Received Appropriate Venous Thromboembolism Prophylaxis Within 24 Hours Prior to Surgery to 24 Hours After Surgery (SCIP VTE-2)</t>
  </si>
  <si>
    <t>Heart Failure Mortality (MORT-30-HF)</t>
  </si>
  <si>
    <t>Heart Attack Mortality (MORT-30-AMI)</t>
  </si>
  <si>
    <t>Outpatient Correct Antibiotic for Surgery: Outpatients Having Surgery who Got the Right Kind of Antibiotic (OP-7)</t>
  </si>
  <si>
    <t>021</t>
  </si>
  <si>
    <t>Outpatient Antibiotic Before Incision: Outpatients Having Surgery who Got an Antibiotic at the Right Time - Within One Hour Before Surgery (OP-6)</t>
  </si>
  <si>
    <t>Admissions for a principal diagnosis of diabetes with short-term complications (ketoacidosis, hyperosmolarity, or coma) per 100,000 population, ages 18 years and older. Excludes obstetric admissions and transfers from other institutions.</t>
  </si>
  <si>
    <t>Admissions for a principal diagnosis of diabetes with long-term complications (renal, eye, neurological, circulatory, or complications not otherwise specified) per 100,000 population, ages 18 years and older. Excludes obstetric admissions and transfers from other institutions.</t>
  </si>
  <si>
    <t>Admissions with a principal diagnosis of chronic obstructive pulmonary disease (COPD) or asthma per 100,000 population, ages 40 years and older. Excludes obstetric admissions and transfers from other institutions.</t>
  </si>
  <si>
    <t>Admissions with a principal diagnosis of heart failure per 100,000 population, ages 18 years and older. Excludes cardiac procedure admissions, obstetric admissions, and transfers from other institutions.</t>
  </si>
  <si>
    <t>Admissions with a principal diagnosis of community acquired pneumonia per 100,000 population, ages 18 years and older. Excludes sickle cell or hemoglobin-S admissions, other indications of immunocompromised state admissions, obstetric admissions, and transfers from other institutions.</t>
  </si>
  <si>
    <t>Admissions with a principal diagnosis of urinary tract infection per 100,000 population, ages 18 years and older. Excludes kidney or urinary tract disorder admissions, other indications of immunocompromised state admissions, obstetric admissions, and transfers from other institutions.</t>
  </si>
  <si>
    <t>Admissions for a principal diagnosis of asthma per 100,000 population, ages 18 to 39 years. Excludes admissions with an indication of cystic fibrosis or anomalies of the respiratory system, obstetric admissions, and transfers from other institutions</t>
  </si>
  <si>
    <t>Surgery Patients on Beta-Blocker Therapy Prior to Arrival Who Received a Beta-Blocker During the Perioperative Period (SCIP-CARD-2)</t>
  </si>
  <si>
    <t>Rate of Lower-Extremity Amputation Diabetes (PQI-16)</t>
  </si>
  <si>
    <t>Admissions for any-listed diagnosis of diabetes and any-listed procedure of lower-extremity amputation (except toe amputations) per 100,000 population, ages 18 years and older. Excludes any-listed diagnosis of traumatic lower-extremity amputation admissions, obstetric admissions, and transfers from other institutions.</t>
  </si>
  <si>
    <t>236</t>
  </si>
  <si>
    <t>Outpatient Aspirin at Arrival (OP-4)</t>
  </si>
  <si>
    <t>Fibrinolytic Therapy Received Within 30 Minutes of ED Arrival (OP-2)</t>
  </si>
  <si>
    <t>Outpatient Minutes to ECG (OP-5)</t>
  </si>
  <si>
    <t>Cardiac Surgery Patients with Controlled 6 A.M. Postoperative Blood Glucose (SCIP-INF-4)</t>
  </si>
  <si>
    <t>Surgery Patients with Appropriate Hair Removal (SCIP-INF-6)</t>
  </si>
  <si>
    <t>Heart Failure Readmit (READM-30-HF)</t>
  </si>
  <si>
    <t>Home Management Plan of Care (HMPC) Document Given to Patient/Caregiver (CAC-3)</t>
  </si>
  <si>
    <t>Accidental Puncture or Laceration (PSI-15)</t>
  </si>
  <si>
    <t>Accidental punctures or lacerations (secondary diagnosis) during a procedure of the abdomen or pelvis per 1,000 discharges for patients ages 18 years and older that require a second abdominopelvic procedure one or more days after the index procedure. Excludes cases with accidental puncture or laceration as a principal diagnosis, cases with accidental puncture or laceration as a secondary diagnosis that is present on admission, and obstetric cases.</t>
  </si>
  <si>
    <t>Postoperative Pulmonary Embolism or Deep Vein Thrombosis (PSI-6)</t>
  </si>
  <si>
    <t>Iatrogenic pneumothorax cases (secondary diagnosis) per 1,000 surgical and medical discharges for patients ages 18 years and older. Excludes cases with chest trauma, pleural effusion, thoracic surgery, lung or pleural biopsy, diaphragmatic repair, or cardiac procedures; cases with a principal diagnosis of iatrogenic pneumothorax; cases with a secondary diagnosis of iatrogenic pneumothorax present on admission; and obstetric cases.</t>
  </si>
  <si>
    <t>Percentage of patients, regardless of age, discharged from an inpatient facility to home or any other site of care, or their caregiver(s), who received a transition record (and with whom a review of all included information was documented) at the time of discharge</t>
  </si>
  <si>
    <t>Percentage of deliveries of live births between November 6 of the year prior to the measurement year and November 5 of the measurement year. For these women, the measure assesses the following facets of prenatal and postpartum care. 
• Rate 2: Postpartum Care. The percentage of deliveries that had a postpartum visit on or between 21 and 56 days after delivery</t>
  </si>
  <si>
    <t>Percentage of deliveries of live births between November 6 of the year prior to the measurement year and November 5 of the measurement year. For these women, the measure assesses the following facets of prenatal and postpartum care. 
• Rate 1: Timeliness of Prenatal Care. The percentage of deliveries that received a prenatal care visit as a patient of the organization in the first trimester or within 42 days of enrollment in the organization.</t>
  </si>
  <si>
    <t>The percentage of inpatient facility hospitalizations for treatment of select mental health disorders that were followed by an outpatient mental health care encounter. Two rates are reported:
1) The percentage of discharges for which the patient received follow-up within 7 days of discharge</t>
  </si>
  <si>
    <t>Facility-based</t>
  </si>
  <si>
    <t>Facility-based or Professional-based</t>
  </si>
  <si>
    <t>Professional-based</t>
  </si>
  <si>
    <t>Social Determinants of Health</t>
  </si>
  <si>
    <t>Social Determinants of Health Screen</t>
  </si>
  <si>
    <t>RI EOHHS</t>
  </si>
  <si>
    <t>The percentage of attributed patients who were screened for Social Determinants of Health using an EOHHS-approved screening tool, where the Accountable Entity (AE) has documented the screening and results.</t>
  </si>
  <si>
    <t>Fluoride Varnish</t>
  </si>
  <si>
    <t>RI Department of Health</t>
  </si>
  <si>
    <t>Percentage of children, age 0-3 years, who received a fluoride varnish application in primary care during the measurement period:
-one fluoride application by age 1 
-one fluoride application between age 1 and 2 
-and one fluoride application between age 2 and 3</t>
  </si>
  <si>
    <t>RI is using the updated version of this measure which includes the HPV vaccine.</t>
  </si>
  <si>
    <t>This measure has been retired by the measure steward and is no longer included in the CMS Medicaid Child Core Set for 2018.  Therefore, there are no earlier versions of specifications available.</t>
  </si>
  <si>
    <t>Adolescent Transition and Transfer to Adult Services (concept)</t>
  </si>
  <si>
    <t>The specifications for OHIC and CTC-RI reporting are for the 10/1/18 – 9/30/18 reporting period and therefore align with the HEDIS 2018 specifications, not the HEDIS 2019 specifications which were recommended by the OHIC Measure Alignment Work Group.  A work group will be discussing this discrepancy in September 2018.</t>
  </si>
  <si>
    <t>Clinical Data (EHR)</t>
  </si>
  <si>
    <t>Hours of physical restraint use (HBIPS-2)</t>
  </si>
  <si>
    <t>Hours of seclusion use (HBIPS-3)</t>
  </si>
  <si>
    <t>Patients Discharged on Multiple Antipsychotic Medications with Appropriate Justification (HBIPS-5)</t>
  </si>
  <si>
    <t>Screening for Metabolic Disorders</t>
  </si>
  <si>
    <t>Severe Sepsis and Septic Shock Management Bundle (SEP-1)</t>
  </si>
  <si>
    <t>For Contractual Reporting:
HEDIS*: AWC
For OHIC and CTC-RI Reporting
http://www.ohic.ri.gov/documents/Revised-Measure-Specifications-Adult-and-Pedi-CTC-OHIC-Dec-2018-FINAL.pdf</t>
  </si>
  <si>
    <t>Menu</t>
  </si>
  <si>
    <t>For Contractual Use:
HEDIS*: ABA
For OHIC and CTC-RI Reporting:
http://www.ohic.ri.gov/documents/Revised-Measure-Specifications-Adult-and-Pedi-CTC-OHIC-Dec-2018-FINAL.pdf</t>
  </si>
  <si>
    <t>For Contractual Use:
CMS MIPS: #325
https://qpp.cms.gov/mips/explore-measures/quality-measures?py=2019#measures</t>
  </si>
  <si>
    <t>For Contractual Use:
CDC: https://www.cdc.gov/nhsn/acute-care-hospital/ssi/index.html</t>
  </si>
  <si>
    <t>For Contractual Use:
HEDIS*: AMM</t>
  </si>
  <si>
    <t>For Contractual Use:
AHRQ: https://tinyurl.com/AHRQ-BHRAS</t>
  </si>
  <si>
    <t>For Contractual Use:
CDC: https://www.cdc.gov/nhsn/acute-care-hospital/cauti/index.html</t>
  </si>
  <si>
    <t>Core</t>
  </si>
  <si>
    <t>For Contractual Use:
HEDIS*: CCS</t>
  </si>
  <si>
    <t>For Contractual Use:
HEDIS*: CIS (Combo 10 rate)</t>
  </si>
  <si>
    <t>For Contractual Use:
HEDIS*: CHL</t>
  </si>
  <si>
    <t>For Contractual Use:
CDC: https://www.cdc.gov/nhsn/acute-care-hospital/clabsi/index.html</t>
  </si>
  <si>
    <t>For Contractual Use:
CDC: https://www.cdc.gov/nhsn/acute-care-hospital/cdiff-mrsa/index.html</t>
  </si>
  <si>
    <t>For Contractual Use:
HEDIS*: CDC (Medical Attention for Nephropathy rate)</t>
  </si>
  <si>
    <t>For Contractual Use:
PQA: https://tinyurl.com/PQA-opioid-benzo-concurrent</t>
  </si>
  <si>
    <t>Developmental</t>
  </si>
  <si>
    <t>For Contractual Use:
HEDIS*: DRR</t>
  </si>
  <si>
    <t>For Developmental Work:
HEDIS*: DSF</t>
  </si>
  <si>
    <t>For Contractual Use:
HEDIS*: SSD</t>
  </si>
  <si>
    <t xml:space="preserve">For Contractual Use:
CTC:
</t>
  </si>
  <si>
    <t>For Contractual Use:</t>
  </si>
  <si>
    <t>For Contractual Use:
HEDIS*: FUA</t>
  </si>
  <si>
    <t>For Contractual Use:
HEDIS*: FUM</t>
  </si>
  <si>
    <t>For Contractual Use:
HEDIS*: FUH (7-day rate)</t>
  </si>
  <si>
    <t>For Contractual Use:
CMS: https://www.ahrq.gov/cahps/surveys-guidance/hospital/index.html</t>
  </si>
  <si>
    <t>For Contractual Use:
HEDIS*: IMA (Combo 2 rate)</t>
  </si>
  <si>
    <t>For Contractual Use:
HEDIS*: IET</t>
  </si>
  <si>
    <t xml:space="preserve">For Contractual Use:
CTC: </t>
  </si>
  <si>
    <t>For Contractual Use:
HEDIS*: LSC</t>
  </si>
  <si>
    <t>For Contractual Use:
HEDIS*: APM</t>
  </si>
  <si>
    <t>For Contractual Use:
HEDIS*: PCR</t>
  </si>
  <si>
    <t>For Contractual Use:
HEDIS*: PPC (Postpartum Care rate)</t>
  </si>
  <si>
    <t>For Contractual Use:
HEDIS*: PPC (Timeliness of Prenatal Care rate)</t>
  </si>
  <si>
    <t>For Contractual Use:
CMS MIPS: #134
https://qpp.cms.gov/mips/explore-measures/quality-measures?py=2019#measures
For OHIC and CTC-RI Reporting:
http://www.ohic.ri.gov/documents/Revised-Measure-Specifications-Adult-and-Pedi-CTC-OHIC-Dec-2018-FINAL.pdf</t>
  </si>
  <si>
    <t>For Developmental Work: 
http://www.eohhs.ri.gov/Portals/0/Uploads/Documents/AE/AE_SDOH_Measure_Draft_102417.pdf</t>
  </si>
  <si>
    <t>For Developmental Work:
HEDIS*: SPC</t>
  </si>
  <si>
    <t>For Contractual Use:
CMS:
https://cmit.cms.gov/CMIT_public/ReportMeasure?measureId=2800</t>
  </si>
  <si>
    <t>For Contractual Use:
CMS: 
https://cmit.cms.gov/CMIT_public/ReportMeasure?measureId=2585</t>
  </si>
  <si>
    <t>For Contractual Use:
CMS: 
https://cmit.cms.gov/CMIT_public/ReportMeasure?measureId=2584</t>
  </si>
  <si>
    <t>For Developmental Work:
HEDIS*: ASF</t>
  </si>
  <si>
    <t>For Contractual Use:
HEDIS*: LBP</t>
  </si>
  <si>
    <t>For Contractual Use:
HEDIS*: DMS</t>
  </si>
  <si>
    <t xml:space="preserve">For patients 18 years of age and older, the number of acute inpatient stays during the measurement year that were followed by an acute readmission for any diagnosis within 30 days and the predicted probability of an acute readmission. Data are reported in the following categories:
1. Count of Index Hospital Stays* (denominator)
2. Count of 30-Day Readmissions (numerator)
3. Average Adjusted Probability of Readmission </t>
  </si>
  <si>
    <t>Proportion of infants 22 to 29 weeks gestation screened for retinopathy of prematurity</t>
  </si>
  <si>
    <t>Late Sepsis or Meningitis in Very Low Birth Weight neonates (risk-adjusted)</t>
  </si>
  <si>
    <t>In Aligned Measure Set?</t>
  </si>
  <si>
    <t>ACO</t>
  </si>
  <si>
    <t>Primary Care</t>
  </si>
  <si>
    <t xml:space="preserve">Acute Care Hospital </t>
  </si>
  <si>
    <t>Behavioral Health Hospital</t>
  </si>
  <si>
    <t>Outpatient Behavioral Health - Mental Health</t>
  </si>
  <si>
    <t>Outpatient Behavioral Health  - Substance Use Treatment</t>
  </si>
  <si>
    <t>Remove from Measure Sets</t>
  </si>
  <si>
    <t>Minor edits - no change required</t>
  </si>
  <si>
    <t>Combined with “Well-Child Visits in the Third, Fourth, Fifth and Sixth Years of Life” to create a new “Child and Adolescent Well-Care Visits” measure
Added members age 7-11 and age stratifications
Removed the Hybrid Data Collection Method
Removed the telehealth exclusion</t>
  </si>
  <si>
    <t>Retired for MY 2020 because (a) the measure is less relevant with EHRs automatically calculating BMI, (b) changes to ICD-10 coding guidelines increases burden for reporting the measure and (c) average performance is nearly topped out</t>
  </si>
  <si>
    <t>Removed the restriction for identifying the event/diagnosis that only one of the two visits with a diabetes diagnosis be an outpatient telehealth, telephone visit, e-visit or virtual check-in
Modified the exclusions to (1) add palliative care as a required exclusion, (2) add telephone visits, e-visits and virtual check-ins to the advanced illness exclusion, (3) add a medication to the Dementia Medications List and (4) add polycystic ovarian syndrome to the optical exclusions</t>
  </si>
  <si>
    <t>Removed because NCQA received feedback that this indicator is not precise enough to meet the needs of kidney health evaluation as an aspect of diabetes management.  It is replaced by the "Kidney Health Evaluation for Patients with Kidney Disease" measure.</t>
  </si>
  <si>
    <t>Replace with Child and Adolescent Well-Care Visits instead</t>
  </si>
  <si>
    <t>Replace with Kidney Health Evaluation for Patients with Kidney Disease?</t>
  </si>
  <si>
    <t>Adds additional information on how to handle outliers.</t>
  </si>
  <si>
    <t>Added telehealth visits to Timeliness of Prenatal Care.
Updated the Hybrid Specification to indicate that sample size reduction is not allowed by MY 2020, but is allowed for MY 2021</t>
  </si>
  <si>
    <t>No change</t>
  </si>
  <si>
    <t>No edits - no change required</t>
  </si>
  <si>
    <t>Percentage of patients discharged from an Inpatient Psychiatric Facility (IPF) with a prescription for one or more routinely scheduled antipsychotic medications for which a structured metabolic screening for four elements was completed in the 12 months prior to discharge either prior to or during the index IPF stay</t>
  </si>
  <si>
    <t>0500</t>
  </si>
  <si>
    <t>Henry Ford Hospital</t>
  </si>
  <si>
    <t>Percentage of inpatients age 18 and older with sepsis, severe sepsis, or septic shock that receive treatment consistent with Surviving Sepsis Campaign guidelines, such as lactate, obtaining blood cultures, administering broad spectrum antibiotics, fluid resuscitation, vasopressor administration, reassessment of volume status and tissue perfusion, and repeat lactate measurement</t>
  </si>
  <si>
    <t>Measure lost endorsement in 2018 because "The developer withdrew these chart-based measures to align with CMS’s goal of promoting eCQM use. The measures are being retooled as eCQMs."
http://www.qualityforum.org/Projects/a-b/Behavioral_Health_and_Substance_Use/Draft_Report_for_Comment_-_Fall_2018.aspx</t>
  </si>
  <si>
    <t>Adopt the revised measure specifications</t>
  </si>
  <si>
    <t>Minor changes to clinical recommendation statements</t>
  </si>
  <si>
    <t>Maternity  Care</t>
  </si>
  <si>
    <t>Menu (Move to Core in 2022)</t>
  </si>
  <si>
    <t>Child and Adolescent Well-Care Visits</t>
  </si>
  <si>
    <t>Kidney Health Evaluation for Patients with Kidney Disease</t>
  </si>
  <si>
    <t>Menu (Revisit for 2022)</t>
  </si>
  <si>
    <t>Core (Revisit for 2022)</t>
  </si>
  <si>
    <t>Menu (Revisit Core for 2022)</t>
  </si>
  <si>
    <t>Percentage of members 3-21 years of age who had at least one comprehensive well-care visit with a PCP or an OB/GYN practitioner during the measurement year</t>
  </si>
  <si>
    <t>Percentage of members 18–85 years of age with diabetes (type 1 and type 2) who received a kidney health evaluation, defined by an estimated glomerular filtration rate (eGFR) and a urine albumin-creatinine ratio (uACR), during the measurement year</t>
  </si>
  <si>
    <t>Percentage of adult patients age 18 and older with major depression or dysthymia and an initial PHQ-9 score &gt; 9 who demonstrate remission at six months defined as a PHQ-9 score less than 5.  This measure applies to both patients with newly diagnosed and existing depression whose current PHQ-9 score indicates a need for treatment.</t>
  </si>
  <si>
    <r>
      <t xml:space="preserve">Link to Measure Specifications
</t>
    </r>
    <r>
      <rPr>
        <b/>
        <i/>
        <sz val="11"/>
        <color theme="0"/>
        <rFont val="Arial"/>
        <family val="2"/>
      </rPr>
      <t>(Note: Deferred to HEDIS MY 2020 specifications, then to CMS specifications (first MIPS 2020 then eCQM 2021) before other sources.  CTC-RI specifications are provided for all measures in the PCMH Measure Set.)</t>
    </r>
  </si>
  <si>
    <t>30-Day All-Cause Unplanned Readmission following Psychiatric Hospitalization in an Inpatient Psychiatric Facility (IPF)</t>
  </si>
  <si>
    <t>For Contractual Use:
CMS MIPS: #383
https://qpp.cms.gov/mips/explore-measures/quality-measures?py=2019#measures</t>
  </si>
  <si>
    <t>For Contractual Use:
CMS eCQM: #161
https://ecqi.healthit.gov/ep-ec?qt-tabs_ep=1</t>
  </si>
  <si>
    <t>For Contractual Use:
CMS MIPS: #047
https://qpp.cms.gov/mips/explore-measures/quality-measures?tab=qualityMeasures&amp;py=2020</t>
  </si>
  <si>
    <t>For Contractual Use:
TJC: SUB3
https://manual.jointcommission.org/releases/TJC2021A/SubstanceUseMeasures.html</t>
  </si>
  <si>
    <t>For Contractual Use:
HEDIS*: BCS</t>
  </si>
  <si>
    <t>For Contractual Use:
TJC: PC-02 https://manual.jointcommission.org/releases/TJC2021A/PerinatalCare.html</t>
  </si>
  <si>
    <t>For Contractual Use:
CMS eCQM: #177
https://ecqi.healthit.gov/ep-ec?qt-tabs_ep=1</t>
  </si>
  <si>
    <t>For Contractual Reporting:
HEDIS*: WCV
For OHIC and CTC-RI Reporting
http://www.ohic.ri.gov/ohic-reformandpolicy-pcmhinfo.php</t>
  </si>
  <si>
    <t>For Contractual Use:
HEDIS*: COL
For OHIC and CTC-RI Reporting:
http://www.ohic.ri.gov/ohic-reformandpolicy-pcmhinfo.php</t>
  </si>
  <si>
    <t>For Contractual Use:
HEDIS*: CDC (Eye Exam rate)
For OHIC and CTC-RI Reporting:
http://www.ohic.ri.gov/ohic-reformandpolicy-pcmhinfo.php</t>
  </si>
  <si>
    <t>For Contractual Use:
HEDIS*: CDC (&lt;8% rate)
For OHIC and CTC-RI Reporting: http://www.ohic.ri.gov/ohic-reformandpolicy-pcmhinfo.php</t>
  </si>
  <si>
    <t>For Contractual Use:
HEDIS*: CBP
For OHIC and CTC-RI Reporting: http://www.ohic.ri.gov/ohic-reformandpolicy-pcmhinfo.php</t>
  </si>
  <si>
    <t>For Contractual Use: 
MNCM: https://tinyurl.com/MNCM-0711</t>
  </si>
  <si>
    <t>For Contractual Use or OHIC and CTC-RI Reporting:
http://www.ohic.ri.gov/ohic-reformandpolicy-pcmhinfo.php</t>
  </si>
  <si>
    <t>For Contractual Use:
TJC: PC-01 https://manual.jointcommission.org/releases/TJC2021A/PerinatalCare.html</t>
  </si>
  <si>
    <t>For Contractual Use:
TJC: PC-05 https://manual.jointcommission.org/releases/TJC2021A/PerinatalCare.html</t>
  </si>
  <si>
    <t>For Contractual Use:
CMS: https://www.qualitynet.org/files/5eaaf4bde8ffc8001f999243?filename=2020_HWR_MU_SpecsReport.pdf</t>
  </si>
  <si>
    <t>For Contractual Use:
TJC: HBIPS-2 https://manual.jointcommission.org/releases/TJC2021A/HospitalBasedInpatientPsychiatricServices.html</t>
  </si>
  <si>
    <t>For Contractual Use:
TJC: HBIPS-3 https://manual.jointcommission.org/releases/TJC2021A/HospitalBasedInpatientPsychiatricServices.html</t>
  </si>
  <si>
    <t>For Contractual Use:
HEDIS*: KED</t>
  </si>
  <si>
    <t>For Contractual Use:
CMS eCQM: #82
https://ecqi.healthit.gov/ep-ec?year=2020&amp;field_year_value=1&amp;globalyearfilter=2019</t>
  </si>
  <si>
    <t>For Contractual Use:
CMS MIPS: #336
https://qpp.cms.gov/mips/explore-measures/quality-measures?tab=qualityMeasures&amp;py=2020</t>
  </si>
  <si>
    <t>For Contractual Use:
TJC: HBIPS-5 https://manual.jointcommission.org/releases/TJC2021A/HospitalBasedInpatientPsychiatricServices.html</t>
  </si>
  <si>
    <t>For Contractual Use:
HEDIS: http://store.ncqa.org/index.php/performance-measurement/hedis-my-2020-2021.html</t>
  </si>
  <si>
    <t>For Contractual Use:
https://www.qualitynet.org/files/5efd19a0f421c3001ff4f191?filename=IPF_PrgrmMnl_v6.0.pdf</t>
  </si>
  <si>
    <t>For Contractual Use:
CMS: https://www.qualitynet.org/files/5eebe0c9e693b7001f4ad196?filename=2-1_SEP_v5.9.pdf</t>
  </si>
  <si>
    <t>For Contractual Use:
HEDIS*: WCC
Please refer to "Special Notes" for the version of the measure found in the PCMH measure set.
For OHIC and CTC-RI Reporting:
http://www.ohic.ri.gov/ohic-reformandpolicy-pcmhinfo.php</t>
  </si>
  <si>
    <t>For Contractual Use:
CMS MIPS: #431
https://qpp.cms.gov/mips/explore-measures/quality-measures?tab=qualityMeasures&amp;py=2020</t>
  </si>
  <si>
    <t>-SDOH, by definition, indicate that "conditions in the environments where people are born, live, learn, work, play, worship and age… affect a wide range of health, functioning and quality-of-life outcomes and risks."  This can include: safe housing, transportation and neighborhoods; racism, discrimination and violence; education, job opportunities and income; access to nutritious foods and physical activity opportunities; polluted air and water; language and literacy skills and more (Healthy People 2030).</t>
  </si>
  <si>
    <t>-Buying Value identified this to be a "disparities-sensitive measure" using NQF's 2017 Disparities Project Final Report (NQF, 2017).</t>
  </si>
  <si>
    <r>
      <t>-Buying Value identified this to be a "disparities-sensitive measure" using NQF's 2017 Disparities Project Final Report (NQF, 2017).
-In RI, the percentage of adults who reported visiting the dentist or dental clinic within the past year is</t>
    </r>
    <r>
      <rPr>
        <b/>
        <sz val="11"/>
        <color theme="1"/>
        <rFont val="Arial"/>
        <family val="2"/>
      </rPr>
      <t xml:space="preserve"> lowest among Hispanics</t>
    </r>
    <r>
      <rPr>
        <sz val="11"/>
        <color theme="1"/>
        <rFont val="Arial"/>
        <family val="2"/>
      </rPr>
      <t xml:space="preserve"> (62.4%), </t>
    </r>
    <r>
      <rPr>
        <b/>
        <sz val="11"/>
        <color theme="1"/>
        <rFont val="Arial"/>
        <family val="2"/>
      </rPr>
      <t>Asians</t>
    </r>
    <r>
      <rPr>
        <sz val="11"/>
        <color theme="1"/>
        <rFont val="Arial"/>
        <family val="2"/>
      </rPr>
      <t xml:space="preserve"> (66.0%) and </t>
    </r>
    <r>
      <rPr>
        <b/>
        <sz val="11"/>
        <color theme="1"/>
        <rFont val="Arial"/>
        <family val="2"/>
      </rPr>
      <t>Blacks</t>
    </r>
    <r>
      <rPr>
        <sz val="11"/>
        <color theme="1"/>
        <rFont val="Arial"/>
        <family val="2"/>
      </rPr>
      <t xml:space="preserve"> (66.1) and highest among Multiracial (76.9%) and Whites (75.0%) (America's Health Rankings, 2020).
-In RI, </t>
    </r>
    <r>
      <rPr>
        <b/>
        <sz val="11"/>
        <color theme="1"/>
        <rFont val="Arial"/>
        <family val="2"/>
      </rPr>
      <t>adults with less than $25,000</t>
    </r>
    <r>
      <rPr>
        <sz val="11"/>
        <color theme="1"/>
        <rFont val="Arial"/>
        <family val="2"/>
      </rPr>
      <t xml:space="preserve"> reported visiting the dentist or dental clinic within the past year at lower rates (55.4%) than those with higher incomes (87.1% among those making $75,000 or more) (America's Health Rankings, 2020).
-In RI, adults with </t>
    </r>
    <r>
      <rPr>
        <b/>
        <sz val="11"/>
        <color theme="1"/>
        <rFont val="Arial"/>
        <family val="2"/>
      </rPr>
      <t>less than a high school education</t>
    </r>
    <r>
      <rPr>
        <sz val="11"/>
        <color theme="1"/>
        <rFont val="Arial"/>
        <family val="2"/>
      </rPr>
      <t xml:space="preserve"> reported visiting the dentist or dental clinic within the past year at lower rates (49.1%) than those with a college degree (84.8%) (America's Health Rankings, 2020).</t>
    </r>
  </si>
  <si>
    <r>
      <t>-Buying Value identified this to be a "disparities-sensitive measure" using NQF's 2017 Disparities Project Final Report (NQF, 2017).
-In RI in 2019,</t>
    </r>
    <r>
      <rPr>
        <b/>
        <sz val="11"/>
        <color theme="1"/>
        <rFont val="Arial"/>
        <family val="2"/>
      </rPr>
      <t xml:space="preserve"> excessive drinking</t>
    </r>
    <r>
      <rPr>
        <sz val="11"/>
        <color theme="1"/>
        <rFont val="Arial"/>
        <family val="2"/>
      </rPr>
      <t xml:space="preserve"> (percentage of adults who reported binge drinking (four or more [women] or five or more [men] drinks on one occasion in the past 30 days) or </t>
    </r>
    <r>
      <rPr>
        <b/>
        <sz val="11"/>
        <color theme="1"/>
        <rFont val="Arial"/>
        <family val="2"/>
      </rPr>
      <t>chronic drinking</t>
    </r>
    <r>
      <rPr>
        <sz val="11"/>
        <color theme="1"/>
        <rFont val="Arial"/>
        <family val="2"/>
      </rPr>
      <t xml:space="preserve"> (eight or more [women] or 15 or more [men] drinks per week) was </t>
    </r>
    <r>
      <rPr>
        <b/>
        <sz val="11"/>
        <color theme="1"/>
        <rFont val="Arial"/>
        <family val="2"/>
      </rPr>
      <t xml:space="preserve">31.5% for Multiracial category, 21.6% for Blacks, 20.5% for Whites, and 18.5% for Hispanics. </t>
    </r>
    <r>
      <rPr>
        <sz val="11"/>
        <color theme="1"/>
        <rFont val="Arial"/>
        <family val="2"/>
      </rPr>
      <t>(America's Health Rankings, 2020)</t>
    </r>
  </si>
  <si>
    <t>NQF Endorsement Status as of February 2021</t>
  </si>
  <si>
    <t>CMS eCQM ID as of June 2020</t>
  </si>
  <si>
    <t>Disparities-sensitive Status</t>
  </si>
  <si>
    <t>Asthma: Assessment of Asthma Control</t>
  </si>
  <si>
    <t>CMS146v8</t>
  </si>
  <si>
    <t>CMS137v8</t>
  </si>
  <si>
    <t>CAHPS® Clinician/Group Surveys v 3.0 - (Adult Primary Care, Pediatric Care, and Specialist Care Surveys)</t>
  </si>
  <si>
    <t>CMS165v8</t>
  </si>
  <si>
    <t>Percentage of members 18 years of age and older who received at least 180 treatment days of ambulatory medication Therapy for a select therapeutic agent during the measurement year and at least one therapeutic monitoring event for the therapeutic agent in the measurement year. For each product line, report each of the four rates separately and as a total rate.
• Annual monitoring for members on angiotensin converting enzyme (ACE) inhibitors or angiotensin receptor blockers (ARB)
• Annual monitoring for members on digoxin
• Annual monitoring for members on diuretics
• Annual monitoring for members on anticonvulsants
• Total rate (the sum of the four numerators divided by the sum of the four denominators)</t>
  </si>
  <si>
    <t>CMS156v8</t>
  </si>
  <si>
    <t>CMS155v8</t>
  </si>
  <si>
    <t>Assesses different facets of providing medical assistance with smoking and tobacco use cessation:
Advising Smokers and Tobacco Users to Qui - A rolling average represents the percentage of patients 18 years of age and older who are current smokers or tobacco users and who received cessation advice during the measurement year.
Discussing Cessation Medications - A rolling average represents the percentage of patients 18 years of age and older who are current smokers or tobacco users and who discussed or were recommended cessation medications during the measurement year.
Discussing Cessation Strategies - A rolling average represents the percentage of patients 18 years of age and older who are current smokers or tobacco users who discussed or were provided smoking cessation methods or strategies during the measurement year.</t>
  </si>
  <si>
    <t>CMS138v8</t>
  </si>
  <si>
    <t>CMS124v8</t>
  </si>
  <si>
    <t>CMS153v8</t>
  </si>
  <si>
    <t>Percentage of women ages 16 to 24 that were identified as sexually active and had at least one test for chlamydia during the measurement year</t>
  </si>
  <si>
    <t>CMS130v8</t>
  </si>
  <si>
    <t>CMS117v8</t>
  </si>
  <si>
    <t>CMS147v9</t>
  </si>
  <si>
    <t>Pneumococcal Vaccination Status for Older Adults</t>
  </si>
  <si>
    <t>CMS127v8</t>
  </si>
  <si>
    <t>0049</t>
  </si>
  <si>
    <t>0050</t>
  </si>
  <si>
    <t>CMS131v8</t>
  </si>
  <si>
    <t>Percentage of patients 18-75 years of age with diabetes who had a retinal or dilated eye exam by an eye care professional during the measurement period or a negative retinal exam (no evidence of retinopathy) in the 12 months prior to the measurement period</t>
  </si>
  <si>
    <t>CMS123v7</t>
  </si>
  <si>
    <t>Comprehensive Diabetes Care: Hemoglobin A1c (HbA1c) Testing</t>
  </si>
  <si>
    <t>Avoidance of Antibiotic Treatment in Adults with Acute Bronchitis</t>
  </si>
  <si>
    <t>116</t>
  </si>
  <si>
    <t>CMS122v8</t>
  </si>
  <si>
    <t>Vaginal Birth After Cesarean Delivery Rate, All (IQI-34)</t>
  </si>
  <si>
    <t>Vaginal births per 1,000 deliveries by patients with previous Cesarean deliveries</t>
  </si>
  <si>
    <t>CMS134v8</t>
  </si>
  <si>
    <t>0065</t>
  </si>
  <si>
    <t>CMS164v7</t>
  </si>
  <si>
    <t>CMS154v8</t>
  </si>
  <si>
    <t>CMS145v8</t>
  </si>
  <si>
    <t>442</t>
  </si>
  <si>
    <t>Ischemic Vascular Disease (IVD): Blood Pressure Control</t>
  </si>
  <si>
    <t>0073</t>
  </si>
  <si>
    <t>Percentage of patients 18 to 75 years of age who were discharged alive with acute myocardial infarction (AMI), coronary artery bypass graft (CABG) or percutaneous coronary interventions (PCI) during the 12 months prior to the measurement year, or who had a diagnosis of ischemic vascular disease (IVD) during the measurement year and the year prior to the measurement year and who had the following during the measurement year:
- Blood pressure control (BP): reported as under control &lt;140/90 mm Hg.</t>
  </si>
  <si>
    <t>Percentage of patients 18-75 years of age who had a diagnosis of ischemic vascular disease (IVD) and whose IVD was optimally managed during the measurement period as defined by achieving ALL of the following:
• Blood pressure less than 140/90 mmHg 
• On a statin medication, unless allowed contraindications or exceptions are present
• Non-tobacco user
• On daily aspirin or anti-platelet medication, unless allowed contraindications or exceptions are present
More information can be found here: http://www.health.state.mn.us/healthreform/measurement/measures/index.html</t>
  </si>
  <si>
    <t>CMS135v8</t>
  </si>
  <si>
    <t>CMS144v8</t>
  </si>
  <si>
    <t>CMS143v8</t>
  </si>
  <si>
    <t>Percentage of patients aged 18 years and older with a diagnosis of POAG who have an optic nerve head evaluation during one or more office visits within 12 months</t>
  </si>
  <si>
    <t>CMS167v7</t>
  </si>
  <si>
    <t>Percentage of patients aged 18 years and older with a diagnosis of diabetic retinopathy who had a dilated macular or fundus exam performed which included documentation of the level of severity of retinopathy and the presence or absence of macular edema during one or more office visits within 12 months</t>
  </si>
  <si>
    <t>CMS142v8</t>
  </si>
  <si>
    <t>0098</t>
  </si>
  <si>
    <t>0100</t>
  </si>
  <si>
    <t>CMS139v8</t>
  </si>
  <si>
    <t>CMS161v8</t>
  </si>
  <si>
    <t>Anti-Depressant Medication Management</t>
  </si>
  <si>
    <t>CMS128v8</t>
  </si>
  <si>
    <t>CMS136v9</t>
  </si>
  <si>
    <t>Appropriate Initial Antibiotic Selection for Community-Acquired Pneumonia (CAP) in Immunocompetent Patients (PN-6) and
Initial Antibiotic Selection for CAP in Immunocompetent – ICU Patient (PN-6a) and 
Initial Antibiotic Selection for CAP in Immunocompete</t>
  </si>
  <si>
    <t>National Hospice and Palliative Care Organization</t>
  </si>
  <si>
    <t>Patient Report</t>
  </si>
  <si>
    <t>Hormone Therapy for AJCC T1c or Stage II or III Hormone Receptor-Positive Breast Cancer (PCH-3)</t>
  </si>
  <si>
    <t>A hospital level measure of performance that reports the average patient reported quality of preparation for self-care response among adult patients discharged from general acute care hospitals within the past 30 days</t>
  </si>
  <si>
    <t>Percentage of patient responses to multiple testing tools. Tools include the In-Center Hemodialysis 
Composite Score: The proportion of respondents answering each of response options for each of the items summed across the items within a composite to yield the composite measure score. ( Nephrologists’ Communication and Caring, Quality of Dialysis Center Care and Operations, Providing Information to Patients)
Overall Rating: a summation of responses to the rating items grouped into 3 levels</t>
  </si>
  <si>
    <t>0259</t>
  </si>
  <si>
    <t>Outpatient Minutes to Transfer (OP-3)</t>
  </si>
  <si>
    <t>Oncology: Plan of Care for Pain - Medical and Radiation (PCH-15)</t>
  </si>
  <si>
    <t>CMS157v8</t>
  </si>
  <si>
    <t>CMS129v9</t>
  </si>
  <si>
    <t>Prostate Cancer: Adjuvant Hormonal Therapy for High Risk Prostate Cancer Patients (PCH-17)</t>
  </si>
  <si>
    <t>CMS52v8</t>
  </si>
  <si>
    <t>Percentage of patients aged 13 years and older with a diagnosis of HIV/AIDS for whom chlamydia, gonorrhea and syphilis screenings were performed at least once since the diagnosis of HIV infection</t>
  </si>
  <si>
    <t>Screening for Depression and Follow-Up Plan</t>
  </si>
  <si>
    <t>CMS2v9</t>
  </si>
  <si>
    <t>CMS68v9</t>
  </si>
  <si>
    <t>CMS69v8</t>
  </si>
  <si>
    <t>Activity Measure for Post Acute Care (AM-PAC)-CMS DOTPA Short Form Public Domain Version.  The AM-PAC is a functional status assessment instrument developed specifically for use in facility and community dwelling post acute care patients. Unlike traditional functional outcome measures which are disease, condition, or setting-specific, the AM-PAC was designed to be used across patient diagnoses, conditions and settings where post acute care is being provided; therefore, the AM-PAC is useful for developing benchmarks and for examining functional outcomes over an episode of post acute care, as patients move across care settings.</t>
  </si>
  <si>
    <t>Percentage of patients with elective vaginal deliveries or elective cesarean sections at &gt;= 37 and &lt; 39 weeks of gestation completed</t>
  </si>
  <si>
    <t>Percentage of nulliparous women with a term, singleton baby in a vertex position delivered by cesarean section</t>
  </si>
  <si>
    <t>Percentage of patients at risk of preterm delivery at &gt;=24 and &lt;32 weeks gestation receiving antenatal steroids prior to delivering preterm newborns</t>
  </si>
  <si>
    <t>Percentage of newborns exclusively fed breast milk during the newborn´s entire hospitalization and a second rate, PC-05a which is a subset of the first, which includes only those newborns whose mothers chose to exclusively feed breast milk</t>
  </si>
  <si>
    <t>Ability for Providers with HIT to Receive Laboratory Data Electronically Directly into their Qualified/Certified HER System as Discrete Searchable Data (OP-12)</t>
  </si>
  <si>
    <t>Time in ED Before Going Home (OP-18)</t>
  </si>
  <si>
    <t>Median and average time from emergency department arrival to time of departure from the emergency room for patients discharged from the emergency department</t>
  </si>
  <si>
    <t>Severe Sepsis and Septic Shock (SEP-1)</t>
  </si>
  <si>
    <t>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t>
  </si>
  <si>
    <t>Percentage of patients 18 years and older who met the proportion of days covered threshold of 80% during the measurement year. Rate is calculated separately for the following medication categories: Renin Angiotensin System (RAS) Antagonists, Diabetes Medications, Statins</t>
  </si>
  <si>
    <t>Absence of Controller Therapy</t>
  </si>
  <si>
    <t>0548</t>
  </si>
  <si>
    <t>The percentage of patients aged 5-50 years as of the last day of the measurement year with persistent asthma who were dispensed more than 3 canisters of short-acting beta2 agonist inhalers over a 90-day period and who did not receive controller therapy during the same 90-day period.</t>
  </si>
  <si>
    <t>Well-Child Visits in the First 30  Months of Life</t>
  </si>
  <si>
    <t>Percentage of members who had the following number of well-child visits with a PCP during the last 15 months. The following rates are reported:
1.	Well-Child Visits in the First 15 Months. Children who turned 15 months old during the measurement year: Six or more well-child visits.
2.	Well-Child Visits for Age 15 Months–30 Months. Children who turned 30 months old during the measurement year: Two or more well-child visits.</t>
  </si>
  <si>
    <t>0561</t>
  </si>
  <si>
    <t>CMS132v8</t>
  </si>
  <si>
    <t>CMS133v8</t>
  </si>
  <si>
    <t>0608</t>
  </si>
  <si>
    <t>0645</t>
  </si>
  <si>
    <t>Otitis Media with Effusion: Antihistamines or Decongestants – Avoidance of Inappropriate Use</t>
  </si>
  <si>
    <t>0655</t>
  </si>
  <si>
    <t>Percentage of patients aged 2 months through 12 years with a diagnosis of OME who were not prescribed or recommended to receive either antihistamines or decongestants</t>
  </si>
  <si>
    <t>Otitis Media with Effusion: Systemic Corticosteroids – Avoidance of Inappropriate Use</t>
  </si>
  <si>
    <t>0656</t>
  </si>
  <si>
    <t>Percentage of patients aged 2 months through 12 years with a diagnosis of OME who were not prescribed systemic corticosteroids</t>
  </si>
  <si>
    <t>CAHPS® Nursing Home Survey: Discharged Resident Instrument</t>
  </si>
  <si>
    <t>CMS159v8</t>
  </si>
  <si>
    <t>Adult patients age 18 years and older with major depression or dysthymia and an initial PHQ-9 score &gt; 9 who demonstrate remission at six months defined as a PHQ-9 score less than 5. This measure applies to both patients with newly diagnosed and existing depression whose current PHQ-9 score indicates a need for treatment.
More information can be found here: http://www.health.state.mn.us/healthreform/measurement/measures/index.html</t>
  </si>
  <si>
    <t>CMS160v8</t>
  </si>
  <si>
    <t>Unexpected Complications in Term Newborns (PC-06)</t>
  </si>
  <si>
    <t>California Maternal Quality Care Collaborative</t>
  </si>
  <si>
    <t>Percentage of infants with unexpected newborn complications among full term newborns with no preexisting conditions</t>
  </si>
  <si>
    <t>Admission rate for asthma in children ages 2-17, per 100,000 population (area level rate)</t>
  </si>
  <si>
    <t>Percentage of adult diabetes patients who have optimally managed modifiable risk factors (A1c, blood pressure, statin use, tobacco non-use and daily aspirin or anti-platelet use for patients with diagnosis of ischemic vascular disease) with the intent of preventing or reducing future complications associated with poorly managed diabetes.
Patients ages 18 - 75 with a diagnosis of diabetes, who meet all the numerator targets of this composite measure: A1c less than 8.0, Blood Pressure less than 140 systolic and less than 90 diastolic, Statin use unless contraindications or exceptions, Tobacco-free (non-user) and for patients with diagnosis of ischemic vascular disease daily aspirin or antiplatelet use unless contraindicated.
Please note that while the all-or-none composite measure is considered to be the gold standard, reflecting best patient outcomes, the individual components may be measured as well. This is particularly helpful in quality improvement efforts to better understand where opportunities exist in moving the patients toward achieving all of the desired outcomes. Please refer to the additional numerator logic provided for each component.
More information can be found here: http://www.health.state.mn.us/healthreform/measurement/measures/index.html</t>
  </si>
  <si>
    <t>American College of Surgeons – Centers for Disease Control and Prevention (ACS-CDC) Harmonized Procedure Specific Surgical Site Infection (SSI) Outcome Measure
HAI-3: SSI: Colon - Surgical Site Infection for Colon Surgery
HAI-4: SSI: Hysterectomy - Surg</t>
  </si>
  <si>
    <t>1354</t>
  </si>
  <si>
    <t>CMS177v8</t>
  </si>
  <si>
    <t>CMS82v7</t>
  </si>
  <si>
    <t>Percentage of deliveries of live births between November 6 of the year prior to the measurement year and November 5 of the measurement year. For these women, the measure assesses the following facets of prenatal and postpartum care. 
• Rate 1: Timeliness of Prenatal Care. The percentage of deliveries that received a prenatal care visit as a patient of the organization in the first trimester or within 42 days of enrollment in the organization.
• Rate 2: Postpartum Care. The percentage of deliveries that had a postpartum visit on or between 21 and 56 days after delivery</t>
  </si>
  <si>
    <t>Hospitalized patients age 18 years and older who are screened within the first three days of admission for tobacco use (cigarettes, smokeless tobacco, pipe and cigars) within the past 30 days.</t>
  </si>
  <si>
    <t>Hospitalized patients 18 years of age and older who are screened within the first three days of admission using a validated screening questionnaire for unhealthy alcohol use.</t>
  </si>
  <si>
    <t>Alcohol Use Brief Intervention Provided or Offered (SUB-2) and Alcohol Use Brief Intervention (SUB-2a)</t>
  </si>
  <si>
    <t>Alcohol &amp; Other Drug Use Disorder Treatment Provided or Offered at Discharge (SUB-3) and Alcohol &amp; Other Drug Use Disorder Treatment at Discharge (SUB-3a)</t>
  </si>
  <si>
    <t>CAHPS Surgical Care Survey</t>
  </si>
  <si>
    <t>For patients 18 years of age and older, the number of acute inpatient stays during the measurement year that were followed by an acute readmission for any diagnosis within 30 days and the predicted probability of an acute readmission. Data are reported in the following categories:
1. Count of Index Hospital Stays* (denominator)
2. Count of 30-Day Readmissions (numerator)
3. Average Adjusted Probability of Readmission</t>
  </si>
  <si>
    <t>Hospital-wide Readmit (READM-30-HOSPWIDE)</t>
  </si>
  <si>
    <t>268</t>
  </si>
  <si>
    <t>The proportion of patients admitted to a hospital-based inpatient psychiatric setting who are screened within the first three days of hospitalization for all of the following: risk of violence to self or others, substance use, psychological trauma history and patient strengths.</t>
  </si>
  <si>
    <t>1933</t>
  </si>
  <si>
    <t>1934</t>
  </si>
  <si>
    <t>Gap in HIV Medical Visits</t>
  </si>
  <si>
    <t>2080</t>
  </si>
  <si>
    <t>Health Resources and Services Administration (HRSA)</t>
  </si>
  <si>
    <t>Percentage of patients, regardless of age, with a diagnosis of HIV who did not have a medical visit in the last 6 months of the measurement year_x000D_
_x000D_
A medical visit is any visit in an outpatient/ambulatory care setting with a nurse practitioner, physician, and/or a physician assistant who provides comprehensive HIV care.</t>
  </si>
  <si>
    <t>Health Resources and Services Administration - 
HIV/AIDS Bureau</t>
  </si>
  <si>
    <t>Medicare Spending Per Beneficiary (MSPB)</t>
  </si>
  <si>
    <t>2158</t>
  </si>
  <si>
    <t>The Medicare Spending Per Beneficiary (MSPB) - Hospital measure evaluates hospitals’ risk-adjusted episode costs relative to the risk-adjusted episode costs of the national median hospital. Specifically, the MSPB-Hospital measure assesses the cost to Medicare for services performed by hospitals and other healthcare providers during an MSPB-Hospital episode, which is comprised of the periods immediately prior to, during, and following a patient’s hospital stay. The MSPB-Hospital measure is not condition specific and uses standardized prices when measuring costs. Beneficiary populations eligible for the MSPB-Hospital calculation include Medicare beneficiaries enrolled in Medicare Parts A and B who were discharged from short-term acute Inpatient Prospective Payment System (IPPS) hospitals during the period of performance.</t>
  </si>
  <si>
    <t>CMS125v8</t>
  </si>
  <si>
    <t>Overall Defect Free Care for AMI</t>
  </si>
  <si>
    <t>2377</t>
  </si>
  <si>
    <t>The proportion of acute MI patients &gt;= 18 years of age that receive "perfect care" based upon their eligibility for each performance measures</t>
  </si>
  <si>
    <t>Risk adjusted rate of intra and post procedure bleeding for all patients age 18 and over undergoing PCI</t>
  </si>
  <si>
    <t>Percentage of patients 18 years of age and older with cardiac tamponade and/or pericardiocentesis occurring within 30 days following atrial fibrillation (AF) ablation</t>
  </si>
  <si>
    <t>Oral Evaluation, Dental Services</t>
  </si>
  <si>
    <t>2517</t>
  </si>
  <si>
    <t>Dental Quality Alliance</t>
  </si>
  <si>
    <t>Percentage of children under age 21 who
received a comprehensive or periodic oral
evaluation within the reporting year</t>
  </si>
  <si>
    <t>2522</t>
  </si>
  <si>
    <t>2523</t>
  </si>
  <si>
    <t>2524</t>
  </si>
  <si>
    <t>Functional Status After Lumbar Fusion</t>
  </si>
  <si>
    <t>469</t>
  </si>
  <si>
    <t>For patients 18 years of age and older who had a lumbar fusion procedure, functional status is rated by the patient as less than or equal to 22 OR a change of 30 points or greater on the Oswestry Disability Index (ODI version 2.1a)* at one year (9 to 15 months) postoperatively</t>
  </si>
  <si>
    <t>CAHPS® Hospice Survey (experience with care)</t>
  </si>
  <si>
    <t>2651</t>
  </si>
  <si>
    <t>The measures submitted here are derived from the CAHPS® Hospice Survey, which is a 47-item standardized questionnaire and data collection methodology. The survey is intended to measure the care experiences of hospice patients and their primary caregivers. Respondents to the survey are the primary informal caregivers of patients who died under hospice care. These are typically family members but can be friends. The hospice identifies the primary informal caregiver from their administrative records. Data collection for sampled decedents/caregivers is initiated two months following the month of the decedent’s death.</t>
  </si>
  <si>
    <t>Average Change in Functional Status Following Total Knee Replacement Surgery</t>
  </si>
  <si>
    <t>2653</t>
  </si>
  <si>
    <t>For patients age 18 and older undergoing total knee replacement surgery, the average change from pre-operative functional status to one year (nine to fifteen months) post-operative functional status using the Oxford Knee Score (OKS) patient reported outcome tool.</t>
  </si>
  <si>
    <t>Statin Use in Persons with Diabetes</t>
  </si>
  <si>
    <t>2712</t>
  </si>
  <si>
    <t>Percentage of patients ages 40 – 75 years who were dispensed a medication for diabetes that receive a statin medication</t>
  </si>
  <si>
    <t>2726</t>
  </si>
  <si>
    <t>2803</t>
  </si>
  <si>
    <t>Acute Otitis Media - Appropriate First-Line Antibiotics</t>
  </si>
  <si>
    <t>2811</t>
  </si>
  <si>
    <t>The Children´s Hospital of Philadelphia Pediatric Quality Measures Program Center of Excellence</t>
  </si>
  <si>
    <t>The proportion of encounters at which antibiotics prescribed to patients aged 2 months to 12 years for Acute Otitis Media (AOM) conform to the AAP/AAFP recommendation for first-line use of amoxicillin.</t>
  </si>
  <si>
    <t>Family Experiences with Coordination of Care</t>
  </si>
  <si>
    <t>2842, 2843, 2844, 2845, 2846, 2847, 2849, 2850</t>
  </si>
  <si>
    <t>Seattle Children's Research Institute</t>
  </si>
  <si>
    <t>NQF 2842: (FECC)-1 Has Care Coordinator
NQF 2843: (FECC) -3: Care coordinator helped to obtain community services
NQF 2844: (FECC) -5: Care coordinator asked about concerns and health
NQF 2845: (FECC) -7: Care coordinator assisted with specialist service referrals
NQF 2846: (FECC)-8: Care coordinator was knowledgeable, supportive and advocated for child’s needs
NQF 2847: (FECC) -9: Appropriate written visit summary content
NQF 2849: (FECC)-15: Caregiver has access to medical interpreter when needed
NQF 2850: (FECC)-16: Child has shared care plan</t>
  </si>
  <si>
    <t>2856</t>
  </si>
  <si>
    <t>This measure assesses the percentage of COPD exacerbations for patients 40 years of age and older who had an acute inpatient discharge or ED encounter on or between January 1–November 30 of the measurement year and who were dispensed appropriate medications. 
The first rate is: 
1. Dispensed a systemic corticosteroid (or there was evidence of an active prescription) within 14 days of the event</t>
  </si>
  <si>
    <t>2860</t>
  </si>
  <si>
    <t>CMS149v8</t>
  </si>
  <si>
    <t>Excess Days in Acute Care after Hospitalization for Heart Failure (EDAC-30-HF)</t>
  </si>
  <si>
    <t>2880</t>
  </si>
  <si>
    <t>Excess Days in Acute Care after Hospitalization for Acute Myocardial Infarction (EDAC-30-AMI)</t>
  </si>
  <si>
    <t>2881</t>
  </si>
  <si>
    <t>Excess Days in Acute Care after Hospitalization for Pneumonia (EDAC-30-PN)</t>
  </si>
  <si>
    <t>2882</t>
  </si>
  <si>
    <t>Number of acute care days spent by a patient in an ED, admitted to observation status, or admitted as an unplanned readmission for any cause within 30 days from the date of discharge from the index pneumonia hospitalization</t>
  </si>
  <si>
    <t>Contraceptive Care – Access to LARC</t>
  </si>
  <si>
    <t>2904</t>
  </si>
  <si>
    <t>Percentage of women aged 15-44 years at risk of unintended pregnancy that is provided a long-acting reversible method of contraception (i.e., implants, intrauterine devices or systems (IUD/IUS).
It is an access measure because it is intended to identify situations in which women do not have access to the long-acting reversible methods of contraception (LARC), i.e., contraceptive implants and intrauterine devices.</t>
  </si>
  <si>
    <t>Use of Opioids from Multiple Providers in Persons without Cancer</t>
  </si>
  <si>
    <t>Use of Opioids from Multiple Providers and at High Dosage in Persons without Cancer</t>
  </si>
  <si>
    <t>3059</t>
  </si>
  <si>
    <t>Appropriate Antibiotic Prophylaxis for Children with Sickle Cell Anemia</t>
  </si>
  <si>
    <t>3166</t>
  </si>
  <si>
    <t>QMETRIC</t>
  </si>
  <si>
    <t>Percentage of children ages 3 months to 5 years with sickle cell anemia (SCA; hemoglobin [Hb] SS or HbSβ0-thalassemia) who were dispensed appropriate antibiotic prophylaxis for at least 300 days within the measurement year. A higher proportion indicates better performance as reflected by appropriate treatment.</t>
  </si>
  <si>
    <t>Continuity of Pharmacotherapy for Opioid Use Disorder</t>
  </si>
  <si>
    <t>3175</t>
  </si>
  <si>
    <t>University of Southern California</t>
  </si>
  <si>
    <t>468</t>
  </si>
  <si>
    <t>Percentage of adults aged 18 years and older with pharmacotherapy for opioid use disorder (OUD) who have at least 180 days of continuous treatment</t>
  </si>
  <si>
    <t>30-Day Unplanned Readmissions for Cancer Patients</t>
  </si>
  <si>
    <t>3188</t>
  </si>
  <si>
    <t>Alliance of Dedicated Cancer Centers</t>
  </si>
  <si>
    <t>30-Day Unplanned Readmissions for Cancer Patients measure is a cancer-specific measure. It provides the rate at which all adult cancer patients covered as Fee-for-Service Medicare beneficiaries have an unplanned readmission within 30 days of discharge from an acute care hospital. The unplanned readmission is defined as a subsequent inpatient admission to a short-term acute care hospital, which occurs within 30 days of the discharge date of an eligible index admission and has an admission type of “emergency” or “urgent.”</t>
  </si>
  <si>
    <t>Medication Continuation Following Inpatient Psychiatric Discharge</t>
  </si>
  <si>
    <t>3205</t>
  </si>
  <si>
    <t>This measure assesses whether psychiatric patients admitted to an inpatient psychiatric facility (IPF) for major depressive disorder (MDD), schizophrenia, or bipolar disorder filled a prescription for evidence-based medication within 2 days prior to discharge and 30 days post-discharge. The performance period for the measure is two years.</t>
  </si>
  <si>
    <t>Safe Use of Opioids – Concurrent Prescribing</t>
  </si>
  <si>
    <t>3316</t>
  </si>
  <si>
    <t>Patients age 18 years and older prescribed two or more opioids or an opioid and benzodiazepine concurrently at discharge from a hospital-based encounter (inpatient or emergency department, including observation stays).</t>
  </si>
  <si>
    <t>3389</t>
  </si>
  <si>
    <t>Percentage of individuals 18 years and older with concurrent use of prescription opioids and benzodiazepines. 
Denominator: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Numerator: individuals from the denominator with 2 or more prescription claims for benzodiazepines filled on 2 or more separate days, and concurrent use of opioids and benzodiazepines for 30 or more cumulative days.</t>
  </si>
  <si>
    <t>Use of Pharmacotherapy for Opioid Use Disorder</t>
  </si>
  <si>
    <t>3400</t>
  </si>
  <si>
    <t>Percentage of Medicaid beneficiaries ages 18 to 64 with an OUD who filled a prescription for or were administered or ordered an FDA-approved medication for the disorder during the measure year. The measure will report any medications used in medication-assisted treatment of opioid dependence and addiction and four separate rates representing the following types of FDA-approved drug products: buprenorphine; oral naltrexone; long-acting, injectable naltrexone; and methadone</t>
  </si>
  <si>
    <t>Appropriate Use of DXA Scans in Women Under 65 Years Who Do Not Meet the Risk Factor Profile for Osteoporotic Fracture</t>
  </si>
  <si>
    <t>3475</t>
  </si>
  <si>
    <t>472</t>
  </si>
  <si>
    <t>CMS249v2</t>
  </si>
  <si>
    <t>Percentage of female patients 50 to 64 years of age without select risk factors for osteoporotic fracture who received an order for a dual-energy x-ray absorptiometry (DXA) scan during the measurement period.</t>
  </si>
  <si>
    <t>3488</t>
  </si>
  <si>
    <t>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t>
  </si>
  <si>
    <t>3489</t>
  </si>
  <si>
    <t>Percentage of emergency department (ED) visits for members 6 years of age and older with a principal diagnosis of mental illness or intentional self-harm, who had a follow-up visit for mental illness. Two rates are reported:
1. The percentage of ED visits for which the member received follow-up within 30 days of the ED visit.
2. The percentage of ED visits for which the member received follow-up within 7 days of the ED visit.</t>
  </si>
  <si>
    <t>Admission and Emergency Department (ED) Visits for Patients Receiving Outpatient Chemotherapy</t>
  </si>
  <si>
    <t>3490</t>
  </si>
  <si>
    <t>The Admission and Emergency Department (ED) Visits for Patients Receiving Outpatient Chemotherapy Measure, hereafter referred to as the chemotherapy measure, estimates hospital-level, risk-adjusted rates of inpatient admissions or ED visits for cancer patients =18 years of age for at least one of the following diagnoses—anemia, dehydration, diarrhea, emesis, fever, nausea, neutropenia, pain, pneumonia, or sepsis—within 30 days of hospital-based outpatient chemotherapy treatment. Rates of admission and ED visits are calculated and reported separately.</t>
  </si>
  <si>
    <t>Risk-standardized Complication Rate (RSCR) Following Elective Primary Total Hip Arthroplasty (THA) and/or Total Knee Arthroplasty (TKA) for Merit-based Incentive Payment System (MIPS)</t>
  </si>
  <si>
    <t>3493</t>
  </si>
  <si>
    <t>480</t>
  </si>
  <si>
    <t>This measure is a re-specified version of the measure, “Hospital-level Risk-standardized Complication rate (RSCR) following Elective Primary Total Hip Arthroplasty (THA) and/or Total Knee Arthroplasty (TKA)” (National Quality Forum 1550), which was developed for patients 65 years and older using Medicare claims. This re-specified measure attributes outcomes to Merit-based Incentive Payment System participating clinicians and/or clinician groups (“provider”) and assesses each provider’s complication rate, defined as any one of the specified complications occurring from the date of index admission to up to 90 days post date of the index procedure.</t>
  </si>
  <si>
    <t>Percentage of abdomen studies that are performed with and without contrast out of all abdomen studies performed (those with contrast, those without contrast, and those with both). The measure is calculated based on a one-year window of claims data.</t>
  </si>
  <si>
    <t>Ability for Providers with HIT to Receive Laboratory Data Electronically Directly into their Qualified/Certified EHR System as Discrete Searchable Data</t>
  </si>
  <si>
    <t>Centers for Medicare &amp; Medicaid Services - Hospital Outpatient Quality Reporting Program</t>
  </si>
  <si>
    <t>Acute Hospital Utilization</t>
  </si>
  <si>
    <t>For members 18 years of age and older, the risk-adjusted ratio of observed-to-expected acute inpatient and observation stay discharges during the measurement year reported by Surgery, Medicine and Total.</t>
  </si>
  <si>
    <t>Admission to an Institution from the Community</t>
  </si>
  <si>
    <t>Rate of admissions to an institution among Health Home enrollees age 18 and older residing in the community for at least one month per 1,000 enrollee member months.  Three rates are reported:
• Short-Term Stay: The rate of admissions resulting in a short-term stay (1 to 20 days) per 1,000 enrollee months
• Medium-Term Stay: The rate of admissions resulting in a medium-term stay (21 to 100 days) per 1,000 enrollee months
• Long-Term Stay: The rate of admissions resulting in a long-term stay (greater than or equal to 101 days) per 1,000 enrollee months</t>
  </si>
  <si>
    <t>The use of a Safe Surgery Checklist for surgical procedures that includes safe surgery practices during each of the three critical perioperative periods: the period prior to the administration of anesthesia, the period prior to skin incision, and the period of closure of incision and prior to the patient leaving the operating room</t>
  </si>
  <si>
    <t>Adult Immunization Status</t>
  </si>
  <si>
    <t>Percentage of adults 19 years and older who are up to date on recommended routine vaccines for influenza, tetanus and diphtheria (Td) or tetanus, Tdap, herpes zoster and pneumococcal</t>
  </si>
  <si>
    <t>Vaginal Birth After Cesarean Delivery Rate, Uncomplicated (IQI-22)</t>
  </si>
  <si>
    <t>Vaginal births per 1,000 deliveries by patients with previous Cesarean deliveries. Excludes deliveries with complications (abnormal presentation, preterm delivery, fetal death, multiple gestation diagnoses, or breech procedure)</t>
  </si>
  <si>
    <t>Percentage of patients aged 18 years and older with a diagnosis of acute bacterial sinusitis that were prescribed amoxicillin, with or without clavulanate, as a first line antibiotic at the time of diagnosis</t>
  </si>
  <si>
    <t>Adverse Drug Events due to Opioids</t>
  </si>
  <si>
    <t>Institute for Safe Medication Practices</t>
  </si>
  <si>
    <t>Number of patients treated with opioids who also received naloxone</t>
  </si>
  <si>
    <t>Percentage of patients ages 12 years and older who have had a qualifying outpatient visit or home visit during the measurement year, and: 
-Rate 1: who received an age-appropriate screening, using an SBIRT screening tool approved by OHA, during the measurement year and had either a brief screen with a negative result or a full screen
-Rate 2: if had a positive full screen during the measurement period, received a brief intervention, a referral to treatment, or both that is documented within 48 hours of the date of a positive full screen.  
For more information see: http://www.oregon.gov/OHA/HPA/ANALYTICS/Pages/CCO-Baseline-Data.aspx</t>
  </si>
  <si>
    <t>Alcohol and Drug Misuse: Screening, Brief Intervention and Referral for Treatment (SBIRT) in the ED</t>
  </si>
  <si>
    <t>Percentage of patients ages 12 years and older who have had a qualifying outpatient visit or home visit during the measurement year, and who completed a full, standardized screening tool (e.g., AUDIT, DAST) because they indicated risky or problematic substance use during the brief, annual screen. Patients in the denominator who completed a full, standardized screening tool as indicated by one of the following CPT or HCPCS codes. 
For more information see: http://www.oregon.gov/oha/CCOData/Alcohol%20and%20Drug%20Misuse%20(SBIRT)%20-%202014.pdf</t>
  </si>
  <si>
    <t>Alcohol Consumption</t>
  </si>
  <si>
    <t>These questions ask about alcohol consumption:
(1) "During the past 30 days, how many days per week or per month did you have at least one drink of any alcoholic beverage such as beer, wine, a malt beverage or liquor?"
(2) "Considering all types of alcoholic beverages, how many times during the past 30 days did you have X [CATI NOTE: X = 5 FOR MEN, X = 4 FOR WOMEN] or more drinks on an occasion?"
The BRFSS questionnaire is designed by a working group of BRFSS state coordinators and CDC staff. The questionnaire is approved by all state coordinators. 
The questionnaire can be found here: https://www.cdc.gov/brfss/questionnaires/</t>
  </si>
  <si>
    <t>Ambulatory Sensitive Condition Acute Composite (PQI-91)</t>
  </si>
  <si>
    <t>Prevention Quality Indicators (PQI) composite of acute conditions per 100,000 population, ages 18 years and older. Includes admissions with a principal diagnosis of one of the following conditions: dehydration, bacterial pneumonia, or urinary tract infection.</t>
  </si>
  <si>
    <t>Antibiotic Utilization (Total Scripts, Average Scrips PMPY, Total Days Supplied, &amp; Average Days Supplied) 
[Several rates reported, including by type of antibiotic and by drug class]</t>
  </si>
  <si>
    <t>This measure summarizes the following data on outpatient utilization of antibiotic prescriptions during the measurement year, stratified by age and gender:
• Total number of antibiotic prescriptions.
• Average number of antibiotic prescriptions per member per year (PMPY).
• Total days supplied for all antibiotic prescriptions.
• Average days supplied per antibiotic prescription.
• Total number of prescriptions for antibiotics of concern.
• Average number of prescriptions PMPY for antibiotics of concern. 
• Percentage of antibiotics of concern for all antibiotic prescriptions.
• Average number of antibiotics PMPY reported by drug class: 
– For selected “antibiotics of concern.”
– For all other antibiotics.</t>
  </si>
  <si>
    <t>Seatbelt Use</t>
  </si>
  <si>
    <t>This question asks, "How often do you use seat belts when you drive or ride in a car?"
The BRFSS questionnaire is designed by a working group of BRFSS state coordinators and CDC staff. The questionnaire is approved by all state coordinators. 
The questionnaire can be found here: https://www.cdc.gov/brfss/questionnaires/</t>
  </si>
  <si>
    <t>Centers for Medicare &amp; Medicaid Services - Inpatient Psychiatric Facility Quality Reporting Program</t>
  </si>
  <si>
    <t>Percentage of pediatric (5-17 years of age) and adult (18-50 years of age) patients who had a diagnosis of asthma, have been educated about their condition, and have a written asthma self-management plan
More information can be found here: http://www.health.state.mn.us/healthreform/measurement/measures/index.html</t>
  </si>
  <si>
    <t>Risk of Continued Opioid Use</t>
  </si>
  <si>
    <t>Secure Electronic Messaging</t>
  </si>
  <si>
    <t>For an EHR reporting period in 2017, for more than 5 percent of unique patients seen by the Eligible Physician (EP) during the EHR reporting period, a secure message was sent using the electronic messaging function of CEHRT to the patient (or the patient-authorized representative), or in response to a secure message sent by the patient (or the patient-authorized representative) during the EHR reporting period.</t>
  </si>
  <si>
    <t>Avoidable ED Visits (per 1,000 Members)</t>
  </si>
  <si>
    <t>NYU Center for Health and Public Service Research</t>
  </si>
  <si>
    <t>With support from the Commonwealth Fund, the Robert Wood Johnson Foundation, and the United Hospital Fund of New York, the NYU Center for Health and Public Service Research has developed an algorithm to help classify ED utilization. The algorithm was developed with the advice of a panel of ED and primary care physicians, and it is based on an examination of a sample of almost 6,000 full ED records. Data abstracted from these records included the initial complaint, presenting symptoms, vital signs, medical history, age, gender, diagnoses, procedures performed, and resources used in the ED. 
The NYU Center for Health and Public Service Research has developed software for applying the algorithm using three different software applications: SAS, SPSS, and ACCESS. Detailed instructions on how to use the algorithm are included in Download section of their website. All three applications produce an output data set that adds a new set of variables to your original data set.
The Lewin Group modifies the NYU measure.  The NYU measure does not explicitly identify a ED visit as “Avoidable.”  The Lewin Group modifications, using probability thresholds, will classify “Non-Emergent” and “Emergent - Primary Care Treatable” as “Avoidable”, therefore allowing the calculation of an Avoidable ED Visit Rate and calculating the cost of avoidable ED visits.  The attached document summarizes the approach of the Lewin Group modification.</t>
  </si>
  <si>
    <t>Back Pain After Lumbar Discectomy / Laminotomy</t>
  </si>
  <si>
    <t>For patients 18 years of age or older who had a lumbar discectomy/laminectomy procedure, back pain is rated by the patients as less than or equal to 3.0 OR an improvement of 5.0 points or greater on the Visual Analog Scale (VAS) Pain scale at three months (6 to 20 weeks) postoperatively</t>
  </si>
  <si>
    <t>Back Pain After Lumbar Fusion</t>
  </si>
  <si>
    <t>For patients 18 years of age or older who had a lumbar fusion procedure, back pain is rated by the patient as less than or equal to 3.0 OR an improvement of 5.0 points or greater on the Visual Analog Scale (VAS) Pain* scale at one year (9 to 15 months) postoperatively.* hereafter referred to as VAS Pain</t>
  </si>
  <si>
    <t>CMS645v3</t>
  </si>
  <si>
    <t>CAHPS Survey Items related to Access</t>
  </si>
  <si>
    <t>1. How often did you get an appointment for a check-up or routine care at a doctor's office or clinic as soon as you needed?
2. How often did you get an appointment to see a specialist as soon as you needed?
3. How often was it easy to get the care, tests, or treatment you needed?
4. When you needed care right away, how often did you get care as soon as you needed?</t>
  </si>
  <si>
    <t>ACO321</t>
  </si>
  <si>
    <t>Cardiac Rehabilitation</t>
  </si>
  <si>
    <t>Percentage of members 18 years and older, who attended cardiac rehabilitation following a qualifying cardiac event, including myocardial infarction, percutaneous coronary intervention, coronary artery bypass grafting, heart and heart/lung transplantation or heart valve repair/replacement. Four rates are reported.</t>
  </si>
  <si>
    <t>Care Coordination Quality Measure for Primary Care</t>
  </si>
  <si>
    <t>The Care Coordination Quality Measure for Primary Care (CCQM-PC) is a survey of adult patients’ experiences with care coordination in primary care settings. The CCQM-PC builds on previous AHRQ work to develop a conceptual framework for care coordination and fills a gap in the care coordination measurement field. It was developed, cognitively tested, and piloted with patients from a diverse set of 13 primary care practices to comprehensively assess patient perceptions of the quality of their care coordination experiences. The CCQM-PC is designed to be used in primary care research and evaluation, with potential applications to primary care quality improvement. Guidance regarding the fielding of the survey is provided in addition to the full survey, which is in the public domain and may be used without additional permission.</t>
  </si>
  <si>
    <t>Care for Older Adults – Functional Status Assessment</t>
  </si>
  <si>
    <t>Cataract Surgery with Intra-Operative Complications (Unplanned Rupture of Posterior Capsule Requiring Unplanned Vitrectomy)</t>
  </si>
  <si>
    <t>Rupture of the posterior capsule during anterior segment surgery requiring vitrectomy</t>
  </si>
  <si>
    <t>Central venous catheter-related bloodstream infections (secondary diagnosis) per 1,000 medical and surgical discharges for patients ages 18 years and older or obstetric cases. Excludes cases with a principal diagnosis of a central venous catheter-related bloodstream infection, cases with a secondary diagnosis of a central venous catheter-related bloodstream infection present on admission, cases with stays less than 2 days, cases with an immunocompromised state, and cases with cancer.</t>
  </si>
  <si>
    <t>California Integrated Healthcare Association</t>
  </si>
  <si>
    <t>Percentage of women 21–64 years of age who received more cervical cancer screenings than necessary according to evidence-based guidelines, using either of the following criteria:
• Women 21–64 who had more than one cervical cytology performed every three years.
• Women 30–64 who had more than one cervical cytology/human papillomavirus (HPV) co-testing performed every five years.
Report each of the two rates separately and as a total rate.
• Women age 21–64 with more than one cervical cytology performed every three years (denominator is the total eligible population).
• Women age 30–64 with more than one cervical cytology/HPV co-test performed every 5 years (denominator is the total eligible population).
• Total rate is the sum of the two numerators divided by the eligible population.
Because this measure assesses overscreening, a lower rate indicates better performance.</t>
  </si>
  <si>
    <t>Cesarean Delivery Rate, Uncomplicated (IQI-21)</t>
  </si>
  <si>
    <t>Cesarean deliveries without a hysterectomy procedure per 1,000 deliveries. Excludes deliveries with complications (abnormal presentation, preterm delivery, fetal death, multiple gestation diagnoses, or breech procedure)</t>
  </si>
  <si>
    <t>National Perinatal Information Center</t>
  </si>
  <si>
    <t>Percentage of members 3–21 years of age who had at least one comprehensive well-care visit with a PCP or an OB/GYN practitioner during the measurement year.</t>
  </si>
  <si>
    <t>Maternal and Child Health Bureau,
Health Resources
&amp; Services
Administration</t>
  </si>
  <si>
    <t>CMS75v8</t>
  </si>
  <si>
    <t>Percentage of members 18 to 75 years of age who were discharged alive for acute myocardial infarction (AMI), coronary artery bypass graft (CABG), or percutaneous coronary interventions (PCI) in the year prior to the measurement year, or who had a diagnosis of ischemic vascular disease (IVD) during the measurement year and the year prior to the measurement year, who had each of the following during the measurement year:
• Low-density lipoprotein cholesterol (LDL-C) screening performed 
• LDL-C control (less than 100 mg/dL)</t>
  </si>
  <si>
    <t>Percentage of adult Medicaid members ages 13 and older who currently smoke cigarettes or use other tobacco products.
For more information, see: http://www.oregon.gov/OHA/HPA/ANALYTICS/Pages/CCO-Baseline-Data.aspx</t>
  </si>
  <si>
    <t>CMS50v8</t>
  </si>
  <si>
    <t>Percentage of adults 50-75 years of age who had appropriate screening for colorectal cancer
More information can be found here: http://www.health.state.mn.us/healthreform/measurement/measures/index.html</t>
  </si>
  <si>
    <t>Percentage of Medicare Part D beneficiaries 40-75 years old who were dispensed at least two diabetes medication fills who received a statin medication fill during the measurement period</t>
  </si>
  <si>
    <t>COPD or Asthma Admission Rate in Older Adults</t>
  </si>
  <si>
    <t>Center for Medicare and Medicaid Services</t>
  </si>
  <si>
    <t>All discharges with a principal diagnosis code for COPD or asthma in adults ages 40 to 64, for ACO attributed members with COPD or asthma, with risk-adjusted comparison of observed discharges to expected discharges for each ACO.</t>
  </si>
  <si>
    <t>Screening for Metabolic Disorders (SMD)</t>
  </si>
  <si>
    <t>Sealant Receipt on Permanent 1st Molars</t>
  </si>
  <si>
    <t>Dental Quality Alliance (DQA)</t>
  </si>
  <si>
    <t>Percentage of enrolled children, who have ever received sealants on permanent_x000D_
first molar teeth: (1) at least one sealant and (2) all four molars sealed by the 10th birthdate</t>
  </si>
  <si>
    <t>This measure calculates the percentage of Brain CT studies with a simultaneous Sinus CT (i.e., Brain and Sinus CT studies performed on the same day at the same facility).</t>
  </si>
  <si>
    <t>Skin Cancer: Biopsy Reporting Time - Pathologist to Clinician</t>
  </si>
  <si>
    <t>Dementia Associated Behavioral and Psychiatric Symptoms Screening and Management</t>
  </si>
  <si>
    <t>Percentage of patients with dementia for whom there was a documented screening for behavioral and psychiatric symptoms, including depression, and for whom, if symptoms screening was positive, there was also documentation of recommendations for management in the last 12 months</t>
  </si>
  <si>
    <t>Dental CAHPS</t>
  </si>
  <si>
    <t>1) Percentage of members who had a regular dentist
2) Percentage of members who experienced a dental emergency and were 'always' or 'usually' able to see a dentist as soon as they needed</t>
  </si>
  <si>
    <t>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t>
  </si>
  <si>
    <t>Topical Fluoride Varnish for Children</t>
  </si>
  <si>
    <t>Oregon Health Authority (modified from DQA/HEDIS)</t>
  </si>
  <si>
    <t>Percentage of enrolled children (ages 1 to 21) who received at least two topical fluoride applications during the measurement year</t>
  </si>
  <si>
    <t>Developmental Screening in the First 36 Months of Life and Follow-up</t>
  </si>
  <si>
    <t>Combination of three survey questions:
-In the last 12 months, how often did the specialist you saw seem informed and up-to-date about any care you got from other service and support providers, such as home health agencies, area agencies on aging, developmental or mental health service agencies, substance abuse providers, vocational rehabilitation, etc.?
-In the last 12 months, how often did the provider named in Question 1 seem informed and up-to-date about any care you got from other service and support providers, such as home health agencies, area agencies on aging, developmental or mental health service agencies, substance abuse providers, vocational rehabilitation, etc.?
-In the last 12 months, if you asked for something, how often did your case manager/service coordinator help you get what you needed?</t>
  </si>
  <si>
    <t>This shows how much the drug plan’s performance has improved or declined from one year to the next year.   To calculate the plan’s improvement rating, Medicare compares the plan’s previous scores to its current scores for all of the topics shown on this website. Then Medicare averages the results to give the plan its improvement rating. 
If a plan receives 1 or 2 stars, it means, on average, the plan’s scores have declined (gotten worse). 
If a plan receives 3 stars, it means, on average, the plan’s scores have stayed about the same. 
If a plan receives 4 or 5 stars, it means, on average, the plan’s scores have improved. 
  Keep in mind that a plan that is already doing well in most areas may not show much improvement. It is also possible that a plan can start with low ratings, show a lot of improvement, and still not be performing very well.</t>
  </si>
  <si>
    <t>Emergency Department (ED) Visits per 1,000</t>
  </si>
  <si>
    <t>Emergency Department Information Exchange</t>
  </si>
  <si>
    <t>Years 1-3: 
1. Number of outreach notifications to primary care providers for patients with 5+ ED visits in past 12 months
2. Number of care guidelines completed for patients with 5+ ED visits in past 12 months
Year 4: Number of patients who visit the ED of the same facility within 30 days of the 5th visit</t>
  </si>
  <si>
    <t>Emergency Department Utilization</t>
  </si>
  <si>
    <t>For members 18 years of age and older, the risk-adjusted ratio of observed to expected emergency department (ED) visits during the measurement year.</t>
  </si>
  <si>
    <t>Emergency Department Volume (EDV-1)</t>
  </si>
  <si>
    <t>Number of patients that presented to the ED, categorized by volume, i.e., very high (60,000 or greater patients per year), high (40,000 to 59,999 patients per year), medium (20,000 to 39,999 patients per year) and low (less than or equal to 19,999 patients per year)</t>
  </si>
  <si>
    <t>Percentage of emergency department visits for patients aged 2 through 17 years who presented within 24 hours of a minor blunt head trauma with a Glasgow Coma Scale (GCS) score of 15 and who had a head CT for trauma ordered by an emergency care provider who are classified as low risk according to the Pediatric Emergency Care Applied Research Network  prediction rules for traumatic brain injury.</t>
  </si>
  <si>
    <t>Encounter Format (ENFMT)</t>
  </si>
  <si>
    <t>Encounter Rate by Service Type</t>
  </si>
  <si>
    <t>Encounter Timeliness (ENLAG)</t>
  </si>
  <si>
    <t>Excessive Anticoagulation with Warfarin</t>
  </si>
  <si>
    <t>Number of patients experiencing excessive anticoagulation (INR &gt; 6)</t>
  </si>
  <si>
    <t>Rhode Island Department of Health</t>
  </si>
  <si>
    <t>Follow-Up after Emergency Department Visits for Caries</t>
  </si>
  <si>
    <t>Percentage of CCO members (all ages) who were seen in the emergency department (ED) for non-traumatic (caries-related) dental reasons and visited a dentist within 30 days following the ED visit.</t>
  </si>
  <si>
    <t>Follow-Up After High-Intensity Care for Substance Use Disorder</t>
  </si>
  <si>
    <t>Percentage of acute inpatient hospitalizations, residential treatment or detoxification visits for a diagnosis of substance use disorder among members 13 years of age and older that result in a follow-up visit or service for substance use disorder. Two rates are reported:_x000D_
1.	The percentage of visits or discharges for which the member received follow-up for substance use disorder within the 30 days after the visit or discharge. _x000D_
2.	The percentage of visits or discharges for which the member received follow-up for substance use disorder within the 7 days after the visit or discharge.</t>
  </si>
  <si>
    <t>Social Determinants of Health Screening</t>
  </si>
  <si>
    <t>Rhode Island Executive Office of Health and Human Services</t>
  </si>
  <si>
    <t>Percentage of attributed patients who were screened for Social Determinants of Health using an EOHHS-approved screening tool, where the Accountable Entity (AE) has documented the screening and results</t>
  </si>
  <si>
    <t>Frequency of Selected Procedures</t>
  </si>
  <si>
    <t>Risk-adjusted rates of procedures per 1,000 member years for frequently performed procedures, i.e., back surgery, total hip replacement, total knee replacement, bariatric weight loss surgery, percutaneous coronary intervention, cardiac catheterization, coronary artery bypass graft, carotid endarterectomy, tonsillectomy, hysterectomy, cholecystectomy, prostatectomy, mastectomy, lumpectomy</t>
  </si>
  <si>
    <t>Functional Status After Lumbar Discectomy/Laminotomy</t>
  </si>
  <si>
    <t>471</t>
  </si>
  <si>
    <t>For patients age 18 and older who had lumbar discectomy/laminectomy procedure, functional status is rated by the patient as less than or equal to 22 OR a change of 30 points or greater on the Oswestry Disability Index (ODI version 2.1a) * at three months (6 to 20 weeks) postoperatively</t>
  </si>
  <si>
    <t>Functional Status After Primary Total Knee Replacement</t>
  </si>
  <si>
    <t>470</t>
  </si>
  <si>
    <t>For patients age 18 and older who had a primary total knee replacement procedure, functional status is rated by the patient as greater than or equal to 37 on the Oxford Knee Score (OKS) at one year (9 to 15 months) postoperatively</t>
  </si>
  <si>
    <t>CMS90v9</t>
  </si>
  <si>
    <t>CMS56v8</t>
  </si>
  <si>
    <t>CMS66v8</t>
  </si>
  <si>
    <t>Functional Status Change for Patients with Neck Impairments</t>
  </si>
  <si>
    <t>478</t>
  </si>
  <si>
    <t>This is a patient-reported outcome performance measure (PRO-PM) consisting of a patient-reported outcome measure (PROM) of risk-adjusted change in functional status (FS) for patients aged 14+ with neck impairments. The change in FS is assessed using the Neck FS PROM.* The measure is risk-adjusted to patient characteristics known to be associated with FS outcomes. It is used as a performance measure at the patient, individual clinician, and clinic levels to assess quality. *The Neck FS PROM is an item-response theory-based computer adaptive test (CAT). In addition to the CAT version, which provides for reduced patient response burden, it is available as a 10-item short form (static/paper-pencil)</t>
  </si>
  <si>
    <t>Generic Prescribing: Overall and Antidepressants, Antimigraine, Anti-Ulcer, Cardiac - Hypertension and Cardiovascular, Nasal Steroids, Statins, Diabetes</t>
  </si>
  <si>
    <t>A simple prescription rate for seven groups of therapeutic areas and for all prescriptions, including Antidepressants, Antihyperlipidemics, Anti-ulcer agents, 
Cardiac—Hypertension and cardiovascular, Nasal steroids, Diabetes, Antimigraine, and Overall. Plan-defined definitions of “brand” and “generic” will be used to calculate the measure, based on how a prescription was paid, and will accommodate plan-specific contracting  arrangements that price brandname drugs at generic rates.</t>
  </si>
  <si>
    <t>Health Information Exchange</t>
  </si>
  <si>
    <t>The Eligible Physician that transitions or refers their patient to another setting of care or provider of care must—(1) use CEHRT to create a summary of care record; and (2) electronically transmit such summary to a receiving provider for more than 10 percent of transitions of care and referrals.</t>
  </si>
  <si>
    <t>HIV Screening</t>
  </si>
  <si>
    <t>475</t>
  </si>
  <si>
    <t>CMS349v2</t>
  </si>
  <si>
    <t>Percentage of patients 15-65 years of age who have been tested for HIV within that age range</t>
  </si>
  <si>
    <t>HIV Screening Question from BRFSS</t>
  </si>
  <si>
    <t>Question from BRFSS Survey: Have you ever been tested for H.I.V.?
Note: additional, more specific questions available.</t>
  </si>
  <si>
    <t>Hospital Average Length of Stay</t>
  </si>
  <si>
    <t>California Integrated Healthcare Association/National Committee for Quality Assurance</t>
  </si>
  <si>
    <t>Risk-adjusted inpatient average length of stay (ALOS) for maternity and non-maternity admissions. The numerator for this measure is the number of inpatient days and the denominator is the number of inpatient discharges. The final reported metrics are (a) risk-adjusted ALOS for maternity inpatient discharges and (b) risk-adjusted ALOS for non-maternity inpatient discharges.</t>
  </si>
  <si>
    <t>Numerator: All beneficiaries attributed to the Group Practice Reporting Option (GPRO) group with a given CCW indicator, sum the number of ED visits identified in the Outpatient SAF as specified by ResDac11. http://www.resdac.org/resconnect/articles/144
Denominator: Count number of beneficiaries attributed to the GPRO group with a given CCW flag.
Note: Please also consider ED observation unit visit rates</t>
  </si>
  <si>
    <t>Hospital-wide All-cause Readmission</t>
  </si>
  <si>
    <t>Percent of inpatient discharges that result in a new admission to an Oregon general acute care hospital within 30 days or less</t>
  </si>
  <si>
    <t>Hospital-Wide, 30-Day, All-Cause Unplanned Readmission (HWR) Rate for the Merit-Based Incentive Payment System (MIPS) Groups</t>
  </si>
  <si>
    <t>479</t>
  </si>
  <si>
    <t>This measure is a re-specified version of the measure, “Risk-adjusted readmission rate (RARR) of unplanned readmission within 30 days of hospital discharge for any condition” (NQF 1789), which was developed for patients 65 years and older using Medicare claims. This re-specified measure attributes outcomes to MIPS participating clinician groups and assesses each group’s readmission rate. The measure comprises a single summary score, derived from the results of five models, one for each of the following specialty cohorts (groups of discharge condition categories or procedure categories): medicine, surgery/gynecology, cardio-respiratory, cardiovascular, and neurology.</t>
  </si>
  <si>
    <t>CMS65v8</t>
  </si>
  <si>
    <t>Hypoglycemia in Inpatients Receiving Insulin</t>
  </si>
  <si>
    <t>American Society of Health Systems Pharmacist Safe Use of Insulin</t>
  </si>
  <si>
    <t>All patients with hypoglycemia (blood glucose of 50mg per dl or less)</t>
  </si>
  <si>
    <t>In hospital fall with hip fracture (secondary diagnosis) per 1,000 discharges for patients ages 18 years and older. Excludes cases that were admitted because of conditions that make them susceptible to falling (seizure disorder, syncope, stroke, occlusion of arteries, coma, cardiac arrest, poisoning, trauma, delirium or other psychoses, anoxic brain injury), have conditions associated with fragile bone (metastatic cancer, lymphoid malignancy, bone malignancy), cases with a principal diagnosis of hip fracture, cases with a secondary diagnosis of hip fracture present on admission, and obstetric cases</t>
  </si>
  <si>
    <t>Initiation of Pharmacotherapy upon New Episode of Opioid Dependence</t>
  </si>
  <si>
    <t>Washington Circle Group</t>
  </si>
  <si>
    <t>Numerator: Number of individuals who initiate pharmacotherapy with at least 1 prescription for an opioid treatment medication within 30 days following index visit with a diagnosis of opioid dependence.
Denominator: Number of individuals with index visit associated with an opioid dependence diagnosis after 60-day clean period with no SUD claims.</t>
  </si>
  <si>
    <t>Inpatient Hospital Utilization</t>
  </si>
  <si>
    <t>For members 18 years of age and older, the risk-adjusted ratio of observed to expected acute inpatient discharges during the measurement year reported by Surgery, Medicine and Total.</t>
  </si>
  <si>
    <t>Inpatient Utilization</t>
  </si>
  <si>
    <t>Rate of acute inpatient care and services (total, maternity, mental and behavioral disorders, surgery, and medicine) per 1,000 enrollee months among Health Home enrollees</t>
  </si>
  <si>
    <t>International Prostate Symptom Score (IPSS) or American Urological Association-Symptom Index (AUA-SI) Change 6-12 Months After Diagnosis of Benign Prostatic Hyperplasia</t>
  </si>
  <si>
    <t>Large Urology Group Practice Association</t>
  </si>
  <si>
    <t>476</t>
  </si>
  <si>
    <t>CMS771v1</t>
  </si>
  <si>
    <t>Percentage of patients with an office visit within the measurement period and with a new diagnosis of clinically significant Benign Prostatic Hyperplasia who have International Prostate Symptoms Score (IPSS) or American Urological Association (AUA) Symptom Index (SI) documented at time of diagnosis and again 6-12 months later with an improvement of 3 points</t>
  </si>
  <si>
    <t>BV-699</t>
  </si>
  <si>
    <t>Unplanned Anterior Vitrectomy (ASC-14)</t>
  </si>
  <si>
    <t>Percentage of cataract surgeries that have an unplanned anterior vitrectomy</t>
  </si>
  <si>
    <t>BV-700</t>
  </si>
  <si>
    <t>BV-701</t>
  </si>
  <si>
    <t>Laminectomy or Spinal Fusion Rate  (IQI-29)</t>
  </si>
  <si>
    <t>Laminectomies or spinal fusion discharges per 100,000 population, ages 18 years and older.</t>
  </si>
  <si>
    <t>BV-702</t>
  </si>
  <si>
    <t>BV-703</t>
  </si>
  <si>
    <t>BV-704</t>
  </si>
  <si>
    <t>Leg Pain After Lumbar Discectomy / Laminotomy</t>
  </si>
  <si>
    <t>For patients 18 years of age or older who had a lumbar discectomy/laminectomy procedure, leg pain is rated by the patient as less than or equal to 3.0 OR an improvement of 5.0 points or greater on the VAS Pain scale at three months (6 to 20 weeks) postoperatively</t>
  </si>
  <si>
    <t>BV-705</t>
  </si>
  <si>
    <t>Leg Pain After Lumbar Fusion</t>
  </si>
  <si>
    <t>473</t>
  </si>
  <si>
    <t>For patients 18 years of age or older who had a lumbar fusion procedure, leg pain is rated by the patient as less than or equal to 3.0 OR an improvement of 5.0 points or greater on the Visual Analog Scale (VAS) Pain* scale at one year (9 to 15 months) postoperatively. * hereafter referred to as VAS Pain</t>
  </si>
  <si>
    <t>BV-706</t>
  </si>
  <si>
    <t>Low-Risk Cesarean Delivery (LRCD-CH)</t>
  </si>
  <si>
    <t>Percentage of cesarean deliveries among nulliparous (first birth), term (37 or more completed weeks based on the obstetric estimate), singleton (one fetus), and cephalic (head-first) births</t>
  </si>
  <si>
    <t>BV-707</t>
  </si>
  <si>
    <t>BV-708</t>
  </si>
  <si>
    <t>BV-709</t>
  </si>
  <si>
    <t>Percentage of patients aged 18 years and older who had an unplanned hospital readmission within 30 days of principal procedure</t>
  </si>
  <si>
    <t>Outpatients who had a follow-up mammogram, ultrasound, or MRI of the breast within 45 days after a screening mammogram</t>
  </si>
  <si>
    <t>BV-710</t>
  </si>
  <si>
    <t>BV-711</t>
  </si>
  <si>
    <t>BV-712</t>
  </si>
  <si>
    <t>BV-713</t>
  </si>
  <si>
    <t>Meaningful Access to Health Care Services for Persons with Limited English Proficiency</t>
  </si>
  <si>
    <t>Component 1: CCO language access self-assessment survey_x000D_
Component 2: percent of member visits with interpreter need in which interpreter services were provided_x000D_
_x000D_
https://www.oregon.gov/oha/HPA/ANALYTICS/CCOMetrics/2021-2023-specs-(Health-Equity-Meaningful-Access)-20201229.pdf</t>
  </si>
  <si>
    <t>BV-714</t>
  </si>
  <si>
    <t>BV-715</t>
  </si>
  <si>
    <t>BV-716</t>
  </si>
  <si>
    <t>Medicaid Meaningful Use of EHR Technology - Coordination of Care</t>
  </si>
  <si>
    <t>Measure 1: More than 5 percent of all unique patients (or their authorized representatives) seen by the eligible professional (EP) actively engage with the EHR made accessible by the EP and either— (1) View, download, or transmit to a third party their health information; or (2) Access their health information through the use of an Application Programming Interface (API) that can be used by applications chosen by the patient and configured to the API in the EP’s CEHRT; or(3) A combination of (1) and (2)
Measure 2: For more than 5 percent of all unique patients seen by the EP during the EHR reporting period, a secure message was sent using the electronic messaging function of CEHRT to the patient (or the patient-authorized representative), or in response to a secure message sent by the patient or their authorized representative.
Measure 3: Patient generated health data or data from a nonclinical setting is incorporated into the CEHRT for more than 5 percent of all unique patients seen by the EP during the EHR
reporting period.</t>
  </si>
  <si>
    <t>BV-717</t>
  </si>
  <si>
    <t>Medicaid Meaningful Use of EHR Technology - Health Information Exchange</t>
  </si>
  <si>
    <t>Measure 1: For more than 50 percent of transitions of care and referrals, the EP that transitions or refers their patient to another setting of care or provider of care: (1) Creates a summary of care record using CEHRT; and (2) Electronically exchanges the summary of care record
Measure 2: For more than 40 percent of transitions or referrals received and patient encounters in which the EP has never before encountered the patient, he/she incorporates into the patient’s EHR an electronic summary of care document.
Measure 3: For more than 80 percent of transitions or referrals received and patient encounters in which the EP has never before encountered the patient, he/she performs a clinical information reconciliation. The EP must implement clinical information reconciliation for the following three clinical information sets: (1) Medication. Review of the patient’s medication, including the name, dosage, frequency, and route of each medication. (2) Medication allergy. Review of the patient’s known medication allergies</t>
  </si>
  <si>
    <t>BV-718</t>
  </si>
  <si>
    <t>BV-719</t>
  </si>
  <si>
    <t>BV-720</t>
  </si>
  <si>
    <t>2014 Evidence-Based Hospital Referral (EBHR) Standards
Each hospital fulfilling one or more of the high-risk surgical standards: 
1. For aortic valve replacement (AVR), participates in and scores better than the group average for participating hospitals in its ratio of observed-to-expected mortality in a national performance measurement system1, or in a regional performance measurement system2, and achieves the favorable volume characteristic: 120 or more patients/year for the hospital. 
or 
2. For AVR, abdominal aortic aneurysm repair (AAA), pancreatic resection, and esophagectomy, places in the best quartile for the predicted mortality composite measure for the procedure, as compared to a national sample of hospitals</t>
  </si>
  <si>
    <t>BV-721</t>
  </si>
  <si>
    <t>BV-722</t>
  </si>
  <si>
    <t>BV-723</t>
  </si>
  <si>
    <t>Members Receiving any Dental Services</t>
  </si>
  <si>
    <t>Percentage of children (ages 0-18) and adults (ages 19 and older) who received any dental service during the measurement year</t>
  </si>
  <si>
    <t>BV-724</t>
  </si>
  <si>
    <t>Members Receiving Preventive Dental Services</t>
  </si>
  <si>
    <t>Percentage of enrolled children (ages 0-18) and adults (ages 19 and older) who received a preventive dental service during the measurement year.</t>
  </si>
  <si>
    <t>BV-725</t>
  </si>
  <si>
    <t>Percentage of enrolled children ages 1-5 (kindergarten readiness) and 6-14 who received a preventive service during the measurement year</t>
  </si>
  <si>
    <t>BV-726</t>
  </si>
  <si>
    <t>BV-727</t>
  </si>
  <si>
    <t>BV-728</t>
  </si>
  <si>
    <t>BV-729</t>
  </si>
  <si>
    <t>Multimodal Pain Management</t>
  </si>
  <si>
    <t>477</t>
  </si>
  <si>
    <t>Percentage of patients, aged 18 years and older, undergoing selected surgical procedures that were managed with multimodal pain medicine</t>
  </si>
  <si>
    <t>BV-730</t>
  </si>
  <si>
    <t>BV-731</t>
  </si>
  <si>
    <t>National Core Indicators Survey</t>
  </si>
  <si>
    <t>National Association of State Directors of Developmental Disabilities Services/Human Services Research Institute</t>
  </si>
  <si>
    <t>A survey to help states answer fundamental questions on individual outcomes; health, welfare, and rights; staff stability and competency; family outcomes; and system performance.  For more information, see: https://www.nasddds.org/projects/national-core-indicators/</t>
  </si>
  <si>
    <t>BV-732</t>
  </si>
  <si>
    <t>BV-733</t>
  </si>
  <si>
    <t>BV-734</t>
  </si>
  <si>
    <t>BV-735</t>
  </si>
  <si>
    <t>BV-736</t>
  </si>
  <si>
    <t>BV-737</t>
  </si>
  <si>
    <t>BV-738</t>
  </si>
  <si>
    <t>Obese: Students Who Were &gt;=95th Percentile for BMI (Based on 2000 CDC Growth Charts)</t>
  </si>
  <si>
    <t>BV-739</t>
  </si>
  <si>
    <t>Obstetric Trauma: Vaginal Delivery with Instrument (PSI-18)</t>
  </si>
  <si>
    <t>The rate per 1,000 vaginal deliveries with instrument assistance (3rd or 4th degree lacerations)</t>
  </si>
  <si>
    <t>Obstetric Trauma: Vaginal Delivery without Instrument (PSI-19)</t>
  </si>
  <si>
    <t>The rate per 1,000 vaginal deliveries without instrument assistance (3rd or 4th degree lacerations)</t>
  </si>
  <si>
    <t>BV-740</t>
  </si>
  <si>
    <t>Patient-Reported Experience of Care</t>
  </si>
  <si>
    <t>A patient experience survey used by CMS for its Oncology Care Model that draws from the CAHPS for Cancer Care field test report and other validated instruments (e.g., CanCORS)</t>
  </si>
  <si>
    <t>BV-741</t>
  </si>
  <si>
    <t>BV-742</t>
  </si>
  <si>
    <t>Patients ages 5-50 (pediatrics ages 5-17) whose asthma is well-controlled as demonstrated by one of three age appropriate patient reported outcome tools
More information can be found here: http://www.health.state.mn.us/healthreform/measurement/measures/index.html</t>
  </si>
  <si>
    <t>BV-743</t>
  </si>
  <si>
    <t>Optimal Asthma Control  - Pediatrics</t>
  </si>
  <si>
    <t>Patients ages 5-17 whose asthma is well-controlled as demonstrated by one of three age appropriate patient reported outcome tools
More information can be found here: http://www.health.state.mn.us/healthreform/measurement/measures/index.html</t>
  </si>
  <si>
    <t>BV-744</t>
  </si>
  <si>
    <t>Optimal Asthma Control - Adult</t>
  </si>
  <si>
    <t>Patients ages 18-50 whose asthma is well-controlled as demonstrated by one of three age appropriate patient reported outcome tools
More information can be found here: http://www.health.state.mn.us/healthreform/measurement/measures/index.html</t>
  </si>
  <si>
    <t>BV-745</t>
  </si>
  <si>
    <t>Optimal Diabetes Care: Combination (HbA1c Control, Eye Exam, BP Control, Med Attn. Nephropathy)</t>
  </si>
  <si>
    <t>The Optimal Diabetes Care Combination Rate measure comprises four process and outcome indicators; “all or none”
criterion is used to qualify for each combination rate. The indicators are HbA1c Control (&lt;8.0%), Medical Attention for Nephropathy, BP Control (&lt;140/90 mm Hg) and Eye Exam (Retinal) Performed.</t>
  </si>
  <si>
    <t>BV-746</t>
  </si>
  <si>
    <t>BV-747</t>
  </si>
  <si>
    <t>BV-748</t>
  </si>
  <si>
    <t>BV-749</t>
  </si>
  <si>
    <t>BV-750</t>
  </si>
  <si>
    <t>BV-751</t>
  </si>
  <si>
    <t>Oral Evaluation for Adults with Diabetes</t>
  </si>
  <si>
    <t>Percentage of members 18 years and older  with diabetes  who received a comprehensive, periodic or periodontal oral evaluation in the measurement year.
For more information, see: http://www.oregon.gov/OHA/HPA/ANALYTICS/Pages/CCO-Baseline-Data.aspx</t>
  </si>
  <si>
    <t>BV-752</t>
  </si>
  <si>
    <t>Oral Health Assessments in Primary Care for Children</t>
  </si>
  <si>
    <t>Percentage of oral health assessments for children ages 0-6 that were provided by a medical practitioner</t>
  </si>
  <si>
    <t>BV-753</t>
  </si>
  <si>
    <t>Oral Health Evaluation for Patients with Periodontitis</t>
  </si>
  <si>
    <t>Percentage of CCO-enrolled adults (ages 18 and older) treated for periodontitis (serious gum infection) who received at least two comprehensive oral evaluations within the reporting year</t>
  </si>
  <si>
    <t>BV-754</t>
  </si>
  <si>
    <t>BV-755</t>
  </si>
  <si>
    <t>Osteoporosis Screening in Older Women</t>
  </si>
  <si>
    <t>Percentage of women 65–75 years of age who received osteoporosis screening</t>
  </si>
  <si>
    <t>BV-756</t>
  </si>
  <si>
    <t>Outpatient Procedures Utilization - Percentage Done in Preferred Facility</t>
  </si>
  <si>
    <t>Percentage of outpatient procedures performed in a preferred facility (by plan).</t>
  </si>
  <si>
    <t>BV-757</t>
  </si>
  <si>
    <t>BV-758</t>
  </si>
  <si>
    <t>Overuse of Neuroimaging for Patients with Primary Headache</t>
  </si>
  <si>
    <t>Percentage of patients for whom imaging of the head (CT or MRI) is obtained for the evaluation of primary headache when clinical indications are not present</t>
  </si>
  <si>
    <t>BV-759</t>
  </si>
  <si>
    <t>BV-760</t>
  </si>
  <si>
    <t>BV-761</t>
  </si>
  <si>
    <t>BV-762</t>
  </si>
  <si>
    <t>BV-763</t>
  </si>
  <si>
    <t>BV-764</t>
  </si>
  <si>
    <t>BV-765</t>
  </si>
  <si>
    <t>BV-766</t>
  </si>
  <si>
    <t>BV-767</t>
  </si>
  <si>
    <t>BV-768</t>
  </si>
  <si>
    <t>BV-769</t>
  </si>
  <si>
    <t>Participation in an Alerting Exchange System</t>
  </si>
  <si>
    <t>Minnesota Department of Human Services</t>
  </si>
  <si>
    <t>Participation directly with DHS’s system or through an alternative health information exchange routing admission, discharge and transfer (ADT) feeds to the Encounter Alert System. This is a pass or fail measure.</t>
  </si>
  <si>
    <t>Tobacco Use</t>
  </si>
  <si>
    <t>BV-770</t>
  </si>
  <si>
    <t>BV-771</t>
  </si>
  <si>
    <t>Patient Electronic Access</t>
  </si>
  <si>
    <t>Eligible Physicians (EP) must satisfy both measures in order to meet this objective:
- Measure 1: More than 50 percent of all unique patients seen by the EP during the EHR reporting period are provided timely access to view online, download, and transmit to a third party their health information subject to the EP's discretion to withhold certain information. 
- Measure 2: For an EHR reporting period in 2017, more than 5 percent of unique patients seen by the EP during the EHR reporting period (or his or her authorized representatives) view, download or transmit to a third party their health information during the EHR reporting period.</t>
  </si>
  <si>
    <t>BV-772</t>
  </si>
  <si>
    <t>Patient Perceptions of Integrated Care (PPIC)</t>
  </si>
  <si>
    <t>Harvard School of Public Health</t>
  </si>
  <si>
    <t>Provider Knowledge of Patient
Staff Knowledge of Patient’s History
Specialist Knowledge of Patient’s History
Provider’s Support for Patient’s Self-Directed Care
Provider Support for Patients’ Medication Adherence/Health Home Management
Test Result Communication</t>
  </si>
  <si>
    <t>BV-773</t>
  </si>
  <si>
    <t>ICU Physician Staffing (IPS) Standard
1) Does your hospital operate any adult or pediatric general medical and/or surgical ICUs or neuro ICUs31? 
2) Are all patients in these ICUs managed or co-managed by one or more physicians who are certified in critical care medicine?
3) Is one or more of these physicians ordinarily present in each of these ICUs during daytime hours for at least 8 hours per day, 7 days per week, and do they provide clinical care exclusively in one ICU during these hours?
4) When these physicians are not present in these ICUs on-site or via telemedicine, do they return more than 95% of calls/pages from these units within five minutes, based on a quantified analysis of notification device response time? 
5) When these physicians are not present on-site in the ICU or not able to reach an ICU patient within 5 minutes, can they rely on a physician, 
physician assistant, nurse practitioner, or FCCS-certified nurse “effector who is in the hospital and able to reach these ICU patients within five 
minutes in more than 95% of the cases, based on a quantified analysis of notification device response time? 
6) Are all patients in these ICUs managed or co-managed by one or more physicians certified in critical care medicine who are: 
    • ordinarily present on-site in these units; 
    • for at least 8 hours per day, 4 days per week or 4 hours per day, 7 
days per week, and 
    • providing clinical care exclusively in one ICU during these hours
7) Are all patients in these ICUs managed or co-managed by one or more physicians certified in critical care medicine who are: 
    • present via telemedicine for 24 hours per day, 7 days per week 
    • meet modified Leapfrog ICU requirements for intensivist presence in the ICU via telemedicine (More Information33) 
    • supported in the establishment and revision of daily care planning for each ICU patient by an on-site intensivist, hospitalist, anesthesiologist, or physician trained in emergency medicine 
8) Are all patients in these ICUs managed or co-managed by one or more physicians certified in critical care medicine who are: 
    • on-site at least 4 days per week to establish or revise daily care plans for each ICU patient? 
9) If not all patients are managed or co-managed by physicians certified in critical care medicine, are some patients managed by these physicians? 
10) Does your hospital have a board-approved budget that is adequate to meet this commitment? 
11) Does a clinical pharmacist make daily rounds on patients in these ICUs 7 days per week?
12) Does a physician certified in critical care medicine lead daily multi-disciplinary rounds on-site on patients in these ICUs 7 days per week?
13) When certified physicians are on-site in these ICUs, do they have responsibility for all ICU admission and discharge decisions?</t>
  </si>
  <si>
    <t>BV-774</t>
  </si>
  <si>
    <t>Managing Serious Errors
1. Has agreed to implement the five principles of Leapfrog’s Never Events policy if a never event occurs within their facility. 
2. Has a standardized infection ratio of zero for patients in the ICU, as measured by dividing the number 
of observed CLABSI events by the “expected” number of events. 
3. Has a standardized infection ratio of less than 0.293 for patients in the ICU, as measured by dividing the number of observed UTI events by the “expected” number of events. 
4. Has a rate of 0.000 per 1,000 patient discharges for hospital-acquired stage III or IV pressure ulcers. 
5. Has a rate less than or equal to 0.16 per 1,000 patient discharges for hospital-acquired injuries.</t>
  </si>
  <si>
    <t>BV-775</t>
  </si>
  <si>
    <t>Section 2: Computerized Physician Order Entry (CPOE) Standard
1) Does your hospital have a functioning CPOE system in at least one inpatient unit of the hospital? 
2) What percent of your hospital’s total inpatient medication orders (including orders made in units which do NOT have a functioning CPOE) do prescribers enter via a CPOE system that: 
    • includes decision support software to reduce prescribing errors; and, 
    • is linked13 to pharmacy, laboratory, and admitting-discharge-transfer (ADT) information in your hospital 
3) What was your hospital’s score when it tested its CPOE system using the Leapfrog CPOE Evaluation Tool?</t>
  </si>
  <si>
    <t>BV-776</t>
  </si>
  <si>
    <t>BV-777</t>
  </si>
  <si>
    <t>BV-778</t>
  </si>
  <si>
    <t>BV-779</t>
  </si>
  <si>
    <t>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The On Track system allows providers access to validated assessment tools for patient completion as well as outcome data based on administration of these assessments to inform a patient’s progress in treatment.</t>
  </si>
  <si>
    <t>BV-780</t>
  </si>
  <si>
    <t>BV-781</t>
  </si>
  <si>
    <t>Pediatric Integrated Care Survey (PICS)</t>
  </si>
  <si>
    <t>Boston Children's Hospital</t>
  </si>
  <si>
    <t>Access to Care
Communication with Care Team Members
Family Impact
Care Goal Creation/Planning
Team Functioning/Quality</t>
  </si>
  <si>
    <t>BV-782</t>
  </si>
  <si>
    <t>Pediatric Kidney Disease: Adequacy of Volume Management</t>
  </si>
  <si>
    <t>Percentage of calendar months within a 12-month period during which patients aged 17 years and younger with a diagnosis of End Stage Renal Disease (ESRD) undergoing maintenance hemodialysis in an outpatient dialysis facility have an assessment of the adequacy of volume management from a nephrologist</t>
  </si>
  <si>
    <t>BV-783</t>
  </si>
  <si>
    <t>Percentage of patients 12-17 years of age who were screened for mental health
and/or depression
More information can be found here: http://www.health.state.mn.us/healthreform/measurement/measures/index.html</t>
  </si>
  <si>
    <t>BV-784</t>
  </si>
  <si>
    <t>Pediatric Preventive Care: Overweight Counseling</t>
  </si>
  <si>
    <t>Percentage of patients 3-17 years of age with a BMI percentile greater than or equal to 85 who had evidence of counseling for nutrition and physical activity
More information can be found here: http://www.health.state.mn.us/healthreform/measurement/measures/index.html</t>
  </si>
  <si>
    <t>BV-785</t>
  </si>
  <si>
    <t>Pelvic Organ Prolapse: Preoperative Assessment of Occult Stress Urinary Incontinence</t>
  </si>
  <si>
    <t>BV-786</t>
  </si>
  <si>
    <t>Pelvic Organ Prolapse: Preoperative Screening for Uterine Malignancy</t>
  </si>
  <si>
    <t>BV-787</t>
  </si>
  <si>
    <t>BV-788</t>
  </si>
  <si>
    <t>BV-789</t>
  </si>
  <si>
    <t>BV-790</t>
  </si>
  <si>
    <t>BV-791</t>
  </si>
  <si>
    <t>BV-792</t>
  </si>
  <si>
    <t>Pharmacotherapy for Opioid Use Disorder</t>
  </si>
  <si>
    <t>Percentage of new opioid use disorder (OUD) pharmacotherapy events with OUD pharmacotherapy for 180 or more days among members age 16 and older with a diagnosis of OUD</t>
  </si>
  <si>
    <t>BV-793</t>
  </si>
  <si>
    <t>BV-794</t>
  </si>
  <si>
    <t>BV-795</t>
  </si>
  <si>
    <t>BV-796</t>
  </si>
  <si>
    <t>BV-797</t>
  </si>
  <si>
    <t>BV-798</t>
  </si>
  <si>
    <t>BV-799</t>
  </si>
  <si>
    <t>Postoperative acute kidney failure requiring dialysis per 1,000 elective surgical discharges for patients ages 18 years and older. Excludes cases with principal diagnosis of acute kidney failure; cases with secondary diagnosis of acute kidney failure present on admission; cases with secondary diagnosis of acute kidney failure and dialysis procedure before or on the same day as the first operating room procedure; cases with acute kidney failure, cardiac arrest, severe cardiac dysrhythmia, cardiac shock, chronic kidney failure; a principal diagnosis of urinary tract obstruction and obstetric
cases</t>
  </si>
  <si>
    <t>BV-800</t>
  </si>
  <si>
    <t>Utilization of the PHQ-9 to Monitor Depression Symptoms for Adolescents and Adults</t>
  </si>
  <si>
    <t>BV-801</t>
  </si>
  <si>
    <t>BV-802</t>
  </si>
  <si>
    <t>BV-803</t>
  </si>
  <si>
    <t>BV-804</t>
  </si>
  <si>
    <t>BV-805</t>
  </si>
  <si>
    <t>BV-806</t>
  </si>
  <si>
    <t>Pregnant Women that had HBsAg Testing</t>
  </si>
  <si>
    <t>This measure identifies pregnant women who had a HBsAg (hepatitis B) test during their pregnancy</t>
  </si>
  <si>
    <t>BV-807</t>
  </si>
  <si>
    <t>BV-808</t>
  </si>
  <si>
    <t>Varicose Vein Treatment with Saphenous Ablation: Outcome Survey</t>
  </si>
  <si>
    <t>BV-809</t>
  </si>
  <si>
    <t>Prenatal Immunization Status</t>
  </si>
  <si>
    <t>Percentage of deliveries in the measurement period in which women received influenza and tetanus, diphtheria toxoids and acellular pertussis (Tdap) vaccinations</t>
  </si>
  <si>
    <t>BV-810</t>
  </si>
  <si>
    <t>BV-811</t>
  </si>
  <si>
    <t>BV-812</t>
  </si>
  <si>
    <t>BV-813</t>
  </si>
  <si>
    <t>Prevention Quality Overall Composite (PQI-90)</t>
  </si>
  <si>
    <t>Prevention Quality Indicators (PQI) overall composite per 100,000 population, ages 18 years and older. Includes admissions for one of the following conditions: diabetes with short-term complications, diabetes with long-term complications, uncontrolled diabetes without complications, diabetes with lower-extremity amputation, chronic obstructive pulmonary disease, asthma, hypertension, heart failure, bacterial  pneumonia, or urinary tract infection.</t>
  </si>
  <si>
    <t>BV-814</t>
  </si>
  <si>
    <t>BV-815</t>
  </si>
  <si>
    <t>BV-816</t>
  </si>
  <si>
    <t>CMS22v8</t>
  </si>
  <si>
    <t>BV-817</t>
  </si>
  <si>
    <t>BV-818</t>
  </si>
  <si>
    <t>BV-819</t>
  </si>
  <si>
    <t>CMS74v9</t>
  </si>
  <si>
    <t>Zoster (Shingles) Vaccination</t>
  </si>
  <si>
    <t>PPRNet</t>
  </si>
  <si>
    <t>474</t>
  </si>
  <si>
    <t>Percentage of patients 50 years of age and older who have a Varicella Zoster (shingles) vaccination</t>
  </si>
  <si>
    <t>Percentage of males 21–75 years of age and females 40–75 years of age during the measurement year, who were identified as having clinical atherosclerotic cardiovascular disease (ASCVD) and were dispensed at least moderate-intensity statin therapy that they remained on for at least 80 percent of the treatment period. Two rates are reported:
1. Received Statin Therapy. The percentage of members who were identified as having clinical ASCVD and were dispensed at least moderate intensity statin therapy during the measurement year.
2. Statin Adherence 80 percent. The percentage of members who were identified as having clinical ASCVD and were dispensed at least moderate-intensity statin therapy that they remained on for at least 80 percent of the treatment period.</t>
  </si>
  <si>
    <t>CMS347v3</t>
  </si>
  <si>
    <t>Psoriasis: Tuberculosis Prevention for Psoriasis, Psoriatic Arthritis and Rheumatoid Arthritis Patients on a Biological Immune Response Modifier</t>
  </si>
  <si>
    <t>Questions from CAHPS Children with Chronic Conditions Item Set</t>
  </si>
  <si>
    <t>From a supplemental item set for CAHPS 5.0H:
CC18. In the last 6 months, did anyone from your child’s
health plan, doctor’s office, or clinic help coordinate your
child’s care among these different providers or services?</t>
  </si>
  <si>
    <t>Rate of Surgical Conversion from Lower Extremity Endovascular Revascularization Procedure</t>
  </si>
  <si>
    <t>Primary Cesarean Delivery Rate, Uncomplicated (IQI-33)</t>
  </si>
  <si>
    <t>First-time Cesarean deliveries without a hysterectomy procedure per 1,000 deliveries. Excludes deliveries with complications (abnormal presentation, preterm delivery, fetal death, multiple gestation diagnoses, or breech procedure)</t>
  </si>
  <si>
    <r>
      <t xml:space="preserve">CMMI Comprehensive Primary Care Plus (CPC+)
</t>
    </r>
    <r>
      <rPr>
        <b/>
        <sz val="14"/>
        <color rgb="FFC5D9F1"/>
        <rFont val="Arimo"/>
        <family val="2"/>
      </rPr>
      <t>Version Date: CY 2021</t>
    </r>
  </si>
  <si>
    <r>
      <t xml:space="preserve">CMS Core Set of Children’s Health Care Quality Measures for Medicaid and CHIP (Child Core Set)
</t>
    </r>
    <r>
      <rPr>
        <sz val="14"/>
        <color rgb="FFC5D9F1"/>
        <rFont val="Arimo"/>
        <family val="2"/>
      </rPr>
      <t>Version Date: CY 2021</t>
    </r>
  </si>
  <si>
    <r>
      <t xml:space="preserve">CMS Core Set of Health Care Quality Measures for Adults Enrolled in Medicaid (Medicaid Adult Core Set)
</t>
    </r>
    <r>
      <rPr>
        <sz val="14"/>
        <color rgb="FFC5D9F1"/>
        <rFont val="Arimo"/>
      </rPr>
      <t>Version Date: CY 2021</t>
    </r>
  </si>
  <si>
    <r>
      <t xml:space="preserve">CMS Electronic Clinical Quality Measures (eCQMs) for Eligible Professionals (EP)/Eligible Clinicians
</t>
    </r>
    <r>
      <rPr>
        <sz val="14"/>
        <color rgb="FFC5D9F1"/>
        <rFont val="Arimo"/>
      </rPr>
      <t>Version Date: CY 2021</t>
    </r>
  </si>
  <si>
    <r>
      <t xml:space="preserve">CMS Health Home Measure Set 
</t>
    </r>
    <r>
      <rPr>
        <sz val="14"/>
        <color rgb="FFC5D9F1"/>
        <rFont val="Arimo"/>
        <family val="2"/>
      </rPr>
      <t>Version Date: FY 2020</t>
    </r>
  </si>
  <si>
    <r>
      <t xml:space="preserve">CMS Medicare Part C &amp; D Star Ratings Measures
</t>
    </r>
    <r>
      <rPr>
        <sz val="14"/>
        <color rgb="FFC5D9F1"/>
        <rFont val="Arimo"/>
      </rPr>
      <t>Version Date: Contract Year 2021</t>
    </r>
  </si>
  <si>
    <r>
      <t xml:space="preserve">CMS Medicare Shared Savings Program (MSSP) ACO and Next Generation ACO
</t>
    </r>
    <r>
      <rPr>
        <sz val="14"/>
        <color rgb="FFC5D9F1"/>
        <rFont val="Arimo"/>
        <family val="2"/>
      </rPr>
      <t>Version Date: CY 2021</t>
    </r>
  </si>
  <si>
    <r>
      <t>CMS Merit-based Incentive Payment System (MIPS)</t>
    </r>
    <r>
      <rPr>
        <sz val="15"/>
        <color rgb="FFFF0000"/>
        <rFont val="Arimo"/>
        <family val="2"/>
      </rPr>
      <t xml:space="preserve">
</t>
    </r>
    <r>
      <rPr>
        <b/>
        <sz val="14"/>
        <color rgb="FFC5D9F1"/>
        <rFont val="Arimo"/>
      </rPr>
      <t>Version Date: CY 2021</t>
    </r>
  </si>
  <si>
    <r>
      <t xml:space="preserve">Core Quality Measures Collaborative Core Sets
</t>
    </r>
    <r>
      <rPr>
        <sz val="14"/>
        <color rgb="FFC5D9F1"/>
        <rFont val="Arimo"/>
        <family val="2"/>
      </rPr>
      <t>Version Date: October 2020</t>
    </r>
  </si>
  <si>
    <r>
      <t xml:space="preserve">CMS Hospital Value-Based Purchasing
</t>
    </r>
    <r>
      <rPr>
        <sz val="14"/>
        <color rgb="FFC5D9F1"/>
        <rFont val="Arimo"/>
        <family val="2"/>
      </rPr>
      <t>Version Date: FY 2021</t>
    </r>
  </si>
  <si>
    <r>
      <t>CMS Medicare Hospital Compare</t>
    </r>
    <r>
      <rPr>
        <b/>
        <sz val="15"/>
        <color rgb="FFFF0000"/>
        <rFont val="Arimo"/>
        <family val="2"/>
      </rPr>
      <t xml:space="preserve">
</t>
    </r>
    <r>
      <rPr>
        <b/>
        <sz val="15"/>
        <color theme="0"/>
        <rFont val="Arimo"/>
        <family val="2"/>
      </rPr>
      <t xml:space="preserve">
</t>
    </r>
    <r>
      <rPr>
        <b/>
        <sz val="14"/>
        <color rgb="FFC5D9F1"/>
        <rFont val="Arimo"/>
        <family val="2"/>
      </rPr>
      <t>Version Date: January 2021</t>
    </r>
  </si>
  <si>
    <r>
      <t xml:space="preserve">Joint Commission Performance  Measure List
</t>
    </r>
    <r>
      <rPr>
        <sz val="14"/>
        <color rgb="FFC5D9F1"/>
        <rFont val="Arimo"/>
        <family val="2"/>
      </rPr>
      <t>Version Date: CY 2021</t>
    </r>
  </si>
  <si>
    <r>
      <t xml:space="preserve">Catalyst for Payment Reform Employer-Purchaser Measure Set
</t>
    </r>
    <r>
      <rPr>
        <b/>
        <sz val="14"/>
        <color rgb="FFC5D9F1"/>
        <rFont val="Arimo"/>
      </rPr>
      <t>Version Date: October 2015</t>
    </r>
  </si>
  <si>
    <r>
      <t xml:space="preserve">California AMP Commercial ACO Measure Set
</t>
    </r>
    <r>
      <rPr>
        <sz val="14"/>
        <color rgb="FFC5D9F1"/>
        <rFont val="Arimo"/>
        <family val="2"/>
      </rPr>
      <t>Version Date: CY 2021</t>
    </r>
  </si>
  <si>
    <r>
      <t xml:space="preserve">California AMP Medi-Cal Managed Care Measure Set
</t>
    </r>
    <r>
      <rPr>
        <b/>
        <sz val="14"/>
        <color rgb="FFC5D9F1"/>
        <rFont val="Arimo"/>
      </rPr>
      <t>Version Date: CY 2021</t>
    </r>
  </si>
  <si>
    <r>
      <t xml:space="preserve">Minnesota Integrated Health Partnership Measures
</t>
    </r>
    <r>
      <rPr>
        <sz val="14"/>
        <color rgb="FFC5D9F1"/>
        <rFont val="Arimo"/>
        <family val="2"/>
      </rPr>
      <t>Version Date: CY 2021</t>
    </r>
  </si>
  <si>
    <r>
      <t xml:space="preserve">Oregon CCO Incentive Measures 
</t>
    </r>
    <r>
      <rPr>
        <b/>
        <sz val="14"/>
        <color rgb="FFC5D9F1"/>
        <rFont val="Arimo"/>
        <family val="2"/>
      </rPr>
      <t>Version Date: CY 2021</t>
    </r>
  </si>
  <si>
    <r>
      <t xml:space="preserve">Rhode Island OHIC Aligned Measure Set for ACOs
</t>
    </r>
    <r>
      <rPr>
        <sz val="14"/>
        <color rgb="FFC5D9F1"/>
        <rFont val="Arimo"/>
        <family val="2"/>
      </rPr>
      <t>Version Date: CY 2021</t>
    </r>
  </si>
  <si>
    <r>
      <t xml:space="preserve">Washington State Common Measure Set for Health Care Quality and Cost
</t>
    </r>
    <r>
      <rPr>
        <b/>
        <sz val="14"/>
        <color rgb="FFDCE6F1"/>
        <rFont val="Arimo"/>
      </rPr>
      <t>Version Date: CY 2021</t>
    </r>
  </si>
  <si>
    <t>Yes (Pediatric)</t>
  </si>
  <si>
    <t>Yes [Behavioral Health Core Set Measure]</t>
  </si>
  <si>
    <t>Yes
ACO-1 (NQF #0005):  Getting Timely Care, Appointments, and Information 
ACO-2 (NQF #0005):  How Well Your Providers Communicate 
ACO-3 (NQF #0005):  Patient Rating of Provider 
ACO-4 (NQF NA):  Access to Specialist 
ACO-5 (NQF NA):  Health Promotion and Education 
ACO-6 (NQF NA):  Shared Decision Making 
ACO-7 (NQF #0006):  Health Status/Functional Status
ACO-34 (NQF NA):  Stewardship of Patient Resources
ACO-45 (NQF NA):  Courteous &amp; Helpful Office Staff</t>
  </si>
  <si>
    <t>Yes (Pediatric (Child version), ACO and PCMH/Primary Care, Neurology)</t>
  </si>
  <si>
    <t>Yes (Access, Office Staff, Provider Communication, Overall Ratings of Care)</t>
  </si>
  <si>
    <t>Yes (Timely Apts, Provider Communication, Helpful Office Staff, Coordinate Care Composite, Provider Rating 9 or 10)</t>
  </si>
  <si>
    <t>Yes [C21 (GNC); C22 (GCQ); C23 (CS); C24 (Rating Health Care Quality); C25 (Rating of Health Plan)]</t>
  </si>
  <si>
    <t>Yes (0018e)</t>
  </si>
  <si>
    <t>Yes (ACO-28)</t>
  </si>
  <si>
    <t>Yes (0022e)</t>
  </si>
  <si>
    <t>Yes (0028e)</t>
  </si>
  <si>
    <t>Yes (ACO-17)</t>
  </si>
  <si>
    <t>Yes (ACO and PCMH/Primary Care, Behavioral Health, Cardiovascular) (0028e)</t>
  </si>
  <si>
    <t>Yes (Ages 16-20)</t>
  </si>
  <si>
    <t>Yes (Ages 21 - 24)</t>
  </si>
  <si>
    <t>Yes (Pediatric, OB/GYN)</t>
  </si>
  <si>
    <t>Yes (ACO-19)</t>
  </si>
  <si>
    <t>Yes (Menu - Combo 10)</t>
  </si>
  <si>
    <t>Yes (0041e)</t>
  </si>
  <si>
    <t>Yes (ACO-14)</t>
  </si>
  <si>
    <t>Yes (ACO-27)</t>
  </si>
  <si>
    <t>Yes (0070e)</t>
  </si>
  <si>
    <t>Yes (Cardiovascular) (0070e)</t>
  </si>
  <si>
    <t>Yes (0081e)</t>
  </si>
  <si>
    <t>Yes (Cardiovascular) (0081e)</t>
  </si>
  <si>
    <t>Yes (0083e)</t>
  </si>
  <si>
    <t>Yes (Cardiovascular) (0083e)</t>
  </si>
  <si>
    <t>Yes (0086e)</t>
  </si>
  <si>
    <t>Yes (0089e)</t>
  </si>
  <si>
    <t>Yes (ACO and PCMH/Primary Care and Neurology)</t>
  </si>
  <si>
    <t>Yes (Screening)</t>
  </si>
  <si>
    <t>Yes - Screening for Future Fall Risk (ACO-13)</t>
  </si>
  <si>
    <t>Yes (0104e)</t>
  </si>
  <si>
    <t>Yes (Behavioral Health)</t>
  </si>
  <si>
    <t>Yes (HAI-2)</t>
  </si>
  <si>
    <t>Yes (HAI-1)</t>
  </si>
  <si>
    <t>Yes (HCAHPS)</t>
  </si>
  <si>
    <t>Yes (Communication w/Nurses, Communication w/Physicians, Responsiveness of Hosp Staff, Communication about Meds, Cleanliness of Hosp. Environment, Quietness of Hosp Environment, Discharge Education, Care Transitions, Overall Hosp rating, Recommend 9 or10)</t>
  </si>
  <si>
    <t>Yes (OP-3b)</t>
  </si>
  <si>
    <t>Yes (Menu - CMS Version)</t>
  </si>
  <si>
    <t>Yes (READM-30-HF-HRRP)</t>
  </si>
  <si>
    <t>Yes (VTE-6) (optional)</t>
  </si>
  <si>
    <t>Yes (0384e)</t>
  </si>
  <si>
    <t>Yes (Oncology) (0384e)</t>
  </si>
  <si>
    <t>Yes (0389e)</t>
  </si>
  <si>
    <t>Yes (Oncology) (0389e)</t>
  </si>
  <si>
    <t>Yes (0418e - ages 12-17) [Behavioral Health Core Set Measure]</t>
  </si>
  <si>
    <t>Yes (0418e - ages 18+) [Behavioral Health Core Set Measure]</t>
  </si>
  <si>
    <t>Yes (ACO-18)</t>
  </si>
  <si>
    <t>Yes (Pediatric - ACO and PCMH/Primary Care, Behavioral Health, OB/GYN, Oncology (0418e))</t>
  </si>
  <si>
    <t>Yes (Testing)</t>
  </si>
  <si>
    <t>Yes (0419e)</t>
  </si>
  <si>
    <t>Yes (0421e)</t>
  </si>
  <si>
    <t>(C07) in 2020 HEDIS ABA</t>
  </si>
  <si>
    <t>Yes (ACO and PCMH/Primary Care) (0421e)</t>
  </si>
  <si>
    <t>Yes (ASC-13)</t>
  </si>
  <si>
    <t>Yes (updated cohort)</t>
  </si>
  <si>
    <t>Yes (0469e) [Maternity Core Set Measure]</t>
  </si>
  <si>
    <t>Yes (PC-02 and ePC-02)</t>
  </si>
  <si>
    <t>Yes (PC-05 and ePC-05)</t>
  </si>
  <si>
    <t>Yes (ED-1 and eED-1) (optional)</t>
  </si>
  <si>
    <t>Yes (OP-18b and OP-18c)</t>
  </si>
  <si>
    <t>Yes (SEP-1)</t>
  </si>
  <si>
    <t>Yes (READM-30-AMI-HRRP)</t>
  </si>
  <si>
    <t>Yes (READM-30-PN-HRRP)</t>
  </si>
  <si>
    <t>Yes (PSI-90)</t>
  </si>
  <si>
    <t>Yes [D10 (Diabetes), D11 (Hypertension), D12 (Cholesterol)]</t>
  </si>
  <si>
    <t>Yes (Renin Angiotensin System Antagonists, Statins, Oral Diabetes Medications)</t>
  </si>
  <si>
    <t>Yes (HBIPS-5)</t>
  </si>
  <si>
    <t>Yes [Maternity Core Set Measure]</t>
  </si>
  <si>
    <t>Yes (0565e)</t>
  </si>
  <si>
    <t>Yes (Ages 6-17) [Behavioral Health Core Set Measure]</t>
  </si>
  <si>
    <t>Yes (Ages 18+) [Behavioral Health Core Set Measure]</t>
  </si>
  <si>
    <t>Yes (FUH-30 and FUH-7)</t>
  </si>
  <si>
    <t>Yes (HBIPS-2)</t>
  </si>
  <si>
    <t>Yes (HBIPS-3)</t>
  </si>
  <si>
    <t>Yes (TR2)</t>
  </si>
  <si>
    <t>Yes (TR1)</t>
  </si>
  <si>
    <t>Yes (OP-23)</t>
  </si>
  <si>
    <t>Yes (0710e)</t>
  </si>
  <si>
    <t>Yes (ACO-40)</t>
  </si>
  <si>
    <t>Yes (PC-06 and ePC-06)</t>
  </si>
  <si>
    <t>Yes (PCH-06 and PCH-07)</t>
  </si>
  <si>
    <t>Yes (1365e)</t>
  </si>
  <si>
    <t>Yes (Adults and Children)</t>
  </si>
  <si>
    <t>Yes (Menu - Combo 2)</t>
  </si>
  <si>
    <t>Yes (Timeliness of Prenatal Care) [Maternity Core Set Measure]</t>
  </si>
  <si>
    <t>Yes (Postpartum Care Rate) [Maternity Core Set Measure]</t>
  </si>
  <si>
    <t>Yes (1st Year)</t>
  </si>
  <si>
    <t>Yes (Menu - Postpartum Care Rate)</t>
  </si>
  <si>
    <t>Yes (READM-30-HIP-KNEE-HRRP)</t>
  </si>
  <si>
    <t>Yes (IMM-2) (optional)</t>
  </si>
  <si>
    <t>Yes (PCH-27)</t>
  </si>
  <si>
    <t>Yes (PCH-26)</t>
  </si>
  <si>
    <t>Yes (DCM24)</t>
  </si>
  <si>
    <t>Yes (Menu - ACO Only)</t>
  </si>
  <si>
    <t>Yes (READM-30-IPF &amp; READ-30-HOSPWIDE)</t>
  </si>
  <si>
    <t>Yes (Pediatric - ACO, ACO and PCMH/Primary Care)</t>
  </si>
  <si>
    <t>Yes (OP-33)</t>
  </si>
  <si>
    <t>Yes (ACO and PCMH/Primary Care and Behavioral Health)</t>
  </si>
  <si>
    <t>Yes (READM-30-COPD-HRRP)</t>
  </si>
  <si>
    <t>Yes (MORT-30-COPD)</t>
  </si>
  <si>
    <t>Yes (HBIPS-1)</t>
  </si>
  <si>
    <t>Yes (HIV/Hepatitis C)  (3209e reporting option)</t>
  </si>
  <si>
    <t>Yes (3210e)</t>
  </si>
  <si>
    <t>Yes (HIV/Hepatitis C) (3210e reporting option)</t>
  </si>
  <si>
    <t>Yes (ACO-20)</t>
  </si>
  <si>
    <t>Yes (READM-30-CABG-HRRP)</t>
  </si>
  <si>
    <t>Yes (Info only)</t>
  </si>
  <si>
    <t>Yes (2872e)</t>
  </si>
  <si>
    <t>Yes (EDAC-30-HF)</t>
  </si>
  <si>
    <t>Yes (EDAC-30-AMI)</t>
  </si>
  <si>
    <t>Yes (EDAC-30-PN)</t>
  </si>
  <si>
    <t>Yes (Ages 15-20) [Maternity Core Set Measure]</t>
  </si>
  <si>
    <t>Yes (Ages 21-44) [Maternity Core Set Measure]</t>
  </si>
  <si>
    <t>Yes (ACO and PCMH/Primary Care(0359e), Gastroenterology, HIV/Hepatitis C (0359e))</t>
  </si>
  <si>
    <t>Yes (3316e)</t>
  </si>
  <si>
    <t>Yes (Developmental)</t>
  </si>
  <si>
    <t>Yes (OP-25 and SM-SS-CHECK)</t>
  </si>
  <si>
    <t>Yes (Medicaid version)</t>
  </si>
  <si>
    <t>Yes (C32)
Yes (D01)</t>
  </si>
  <si>
    <t>Yes (C26)</t>
  </si>
  <si>
    <t>ACO-46: Care Coordination</t>
  </si>
  <si>
    <t>Yes (Menu - Adolescent Age Ranges Only)</t>
  </si>
  <si>
    <t>Yes (D06)</t>
  </si>
  <si>
    <t>Yes (EDV-1)</t>
  </si>
  <si>
    <t>Yes (info only)</t>
  </si>
  <si>
    <t>Yes (C29)</t>
  </si>
  <si>
    <t>Yes (OB/GYN and HIV/Hepatitis C)</t>
  </si>
  <si>
    <t>Yes (OP-22)</t>
  </si>
  <si>
    <t>Yes (D13)</t>
  </si>
  <si>
    <t>Yes (C28)
Yes (D05)</t>
  </si>
  <si>
    <t>Yes (C30)</t>
  </si>
  <si>
    <t>Yes (ACO-42)</t>
  </si>
  <si>
    <t>Version Date (as of  March 2021)</t>
  </si>
  <si>
    <t>Catalyst for Payment Reform’s (CPR) goal is to create parsimony in measurement in ways that meet the needs of employers and other health care purchasers. CPR did not create any new measures, but identified available measures that might be the most useful to purchasers at this time. Understandably, purchasers are particularly concerned about the areas where they spend the most and want to identify the best quality measures for improvement and transparency purposes in these areas. 
The measure set was last accessed in March 2020 in which Buying Value confirmed the version date was still October 2015.</t>
  </si>
  <si>
    <t>https://www.catalyze.org/product/quality-measures-matter-2/</t>
  </si>
  <si>
    <t>https://www.catalyze.org/product/cpr-employer-purchaser-guide-quality-measure-selection/</t>
  </si>
  <si>
    <t>CY 2021</t>
  </si>
  <si>
    <t>Comprehensive Primary Care Plus (CPC+) is a national advanced primary care medical home model that aims to strengthen primary care through a regionally-based multi-payer payment reform and care delivery transformation. CPC+ will include two primary care practice tracks with incrementally advanced care delivery requirements and payment options to meet the diverse needs of primary care practices in the United States (U.S.). CPC+ is a five-year model that began in January 2017.</t>
  </si>
  <si>
    <t>https://innovation.cms.gov/media/document/cpc-plus-payment-methodology-cy2021</t>
  </si>
  <si>
    <t>The Children's Health Insurance Program Reauthorization Act of 2009 (CHIPRA) included provisions to strengthen the quality of care provided and health outcomes of children in Medicaid and CHIP. CHIPRA required HHS to identify and publish an initial core measure set of children’s health care quality measures for voluntary use by State Medicaid and CHIP programs.  
The Centers for Medicare &amp; Medicaid Services (CMS) released the 2021 Child Core Set in a November 2020 CMS Informational Bulletin. The core set includes a range of children’s quality measures encompassing both physical and mental health, including chronic conditions, such as asthma and diabetes.
The Behavioral Health Core Set and the Maternity Core Set were established as subsets of the CMS Medicaid Child and Adult Core Sets in 2018 to support CMS' efforts to improve behavioral health and maternal and perinatal health-focused efforts in Medicaid and CHIP. The Behavioral Health Core Set consists of five measures from the Child Core Set and 13 measures from the Adult Core Set. The Maternity Core Set consists of seven measures from the Child Core Set and four measures from the Adult Core Set.</t>
  </si>
  <si>
    <t>https://www.medicaid.gov/medicaid/quality-of-care/performance-measurement/adult-and-child-health-care-quality-measures/childrens-health-care-quality-measures/index.html</t>
  </si>
  <si>
    <t>https://www.medicaid.gov/medicaid/quality-of-care/downloads/2021-child-core-set.pdf</t>
  </si>
  <si>
    <t>The Affordable Care Act (Section 1139B) requires the Secretary of HHS to identify and publish a core set of  health care quality measures for adult Medicaid enrollees. The law requires that measures designated for the core set be currently in use. To aid in the assessment of the quality of care for Medicaid-eligible adults, the law calls for HHS to:
1. Develop a standardized reporting format for the core set of measures:  
2. Establish an adult quality measurement program;
3. Issue an annual report by the Secretary on the reporting of adult Medicaid quality information;
4. Publish updates to the initial core set of adult health quality measures that reflect new or enhanced quality measures.   
The 2021 Adult Core Set was released in November 2020 through an Informational Bulletin. Section 1139B of the Social Security Act, as amended by Section 2701 of the Affordable Care Act, notes that the Secretary shall issue updates to the Adult Core Set beginning in January 2014 and annually thereafter. CMS worked with the National Quality Forum's (NQF) Measures Application Partnership (MAP) to review the Adult Core Set and to identify ways to improve it. 
The Behavioral Health Core Set and the Maternity Core Set were established as subsets of the CMS Medicaid Child and Adult Core Sets in 2018 to support CMS' efforts to improve behavioral health and maternal and perinatal health-focused efforts in Medicaid and CHIP. The Behavioral Health Core Set consists of five measures from the Child Core Set and 13 measures from the Adult Core Set. The Maternity Core Set consists of seven measures from the Child Core Set and four measures from the Adult Core Set.</t>
  </si>
  <si>
    <t>https://www.medicaid.gov/medicaid/quality-of-care/performance-measurement/adult-and-child-health-care-quality-measures/adult-core-set/index.html</t>
  </si>
  <si>
    <t>https://www.medicaid.gov/medicaid/quality-of-care/downloads/2021-adult-core-set.pdf</t>
  </si>
  <si>
    <t>CMS Electronic Clinical Quality Measures (eCQMs) for Eligible Professionals (EP)/Eligible Clinicians</t>
  </si>
  <si>
    <t>Each year, CMS makes updates to the electronic specifications of the Clinical Quality Measures approved for submission in CMS programs. These electronic specifications are fully developed and represent the electronic Clinical Quality Measures (eCQMs) for the ambulatory and inpatient hospital quality reporting programs. The Buying Value Tool only includes measures from the first set of eCQMs for Eligible Professionals (EP)/Eligible Clinicians.  There is one additional set for Eligible Hospitals (EH)/Critical Access Hospitals (CAH).</t>
  </si>
  <si>
    <t>https://www.cms.gov/Regulations-and-Guidance/Legislation/EHRIncentivePrograms/eCQM_Library.html</t>
  </si>
  <si>
    <t>https://ecqi.healthit.gov/sites/default/files/EP-EC-MeasuresTable-2020-05-v2.pdf</t>
  </si>
  <si>
    <t>FY 2020</t>
  </si>
  <si>
    <t>The health home provision authorized by section 2703 of the Affordable Care Act provides an opportunity to build a person-centered care delivery model that focuses on improving outcomes and disease management for beneficiaries with chronic conditions and obtaining better value for state Medicaid programs. As part of this care improvement effort and after extensive consultation with states and other stakeholders, CMS is sharing a recommended core set of health care quality measures for assessing the health home service delivery model that CMS intends to promulgate in the rulemaking process.</t>
  </si>
  <si>
    <t>https://www.medicaid.gov/resources-for-states/medicaid-state-technical-assistance/health-home-information-resource-center/health-home-quality-reporting/index.html</t>
  </si>
  <si>
    <t>https://www.medicaid.gov/state-resource-center/medicaid-state-technical-assistance/health-home-information-resource-center/downloads/2020-health-home-core-set.pdf</t>
  </si>
  <si>
    <t>FY 2021</t>
  </si>
  <si>
    <t>Hospital VBP, authorized by section 1886(o) of the Social Security Act, is part of CMS’ long-standing effort to link Medicare’s payment system to improve healthcare quality, including the quality of care provided in the inpatient hospital setting.
The program will implement value-based purchasing to the payment system that accounts for the largest share of Medicare spending, affecting payment for inpatient stays in over 3,500 hospitals across the country.
Hospitals will be paid for inpatient acute care services based on the quality of care, not just quantity of the services they provide. Measures that Buying Value does not consider to be clinical quality measures (e.g., Medicare Spending per Beneficiary) are excluded from the Buying Value Tool.</t>
  </si>
  <si>
    <t>https://www.qualitynet.org/inpatient/hvbp</t>
  </si>
  <si>
    <t>https://www.qualitynet.org/inpatient/hvbp/measures</t>
  </si>
  <si>
    <t>January 2021</t>
  </si>
  <si>
    <t>Hospital Compare is a consumer-oriented website that provides information on how well hospitals provide recommended care to their patients. This information can help consumers make informed decisions about where to go for health care. Hospital Compare allows consumers to select multiple hospitals and directly compare performance measure information related to heart attack, heart failure, pneumonia, surgery and other conditions.  As of 2021, Hospital Compare is now accessible through Medicare's new compare site - Care Compare.
Hospital Compare was created through the efforts of Medicare and the Hospital Quality Alliance (HQA). The HQA was a public-private collaboration established in December 2002 to promote reporting on hospital quality of care. The HQA consisted of organizations that represented consumers, hospitals, providers, employers, accrediting organizations, and federal agencies. The HQA effort was intended to make it easier for consumers to make informed health care decisions and to support efforts to improve quality in U.S. hospitals. Since it's inception, many new measures and topics have been displayed in the site.  
CMS continues to evolve the website with additional measures over time. Measures that Buying Value does not consider to be clinical quality measures are excluded from the Buying Value Tool.</t>
  </si>
  <si>
    <t>https://data.cms.gov/provider-data/sites/default/files/data_dictionaries/HospitalCompare-DataDictionary.pdf</t>
  </si>
  <si>
    <t>Contract Year 2021</t>
  </si>
  <si>
    <t>Medicare uses information from member satisfaction surveys, plans, and health care providers to give overall performance star ratings to plans. A plan can get a rating between one and five stars. A 5-star rating is considered excellent. These ratings help members compare plans based on quality and performance.  Medicare updates these ratings each fall for the following year. These ratings can change each year.
Measures that Buying Value does not consider to be clinical quality measures are excluded from the Buying Value Tool.</t>
  </si>
  <si>
    <t>https://www.cms.gov/files/document/2021technotes20201001.pdf-0</t>
  </si>
  <si>
    <t>CMS Medicare Shared Savings Program (MSSP) ACO and Next Generation ACO</t>
  </si>
  <si>
    <t>On November 2, 2011, CMS finalized new rules under the Patient Protection and Affordable Care Act (Affordable Care Act) to help doctors, hospitals, and other health care providers better coordinate care for Medicare patients through ACOs. ACOs create incentives for health care providers to work together to treat an individual patient across care settings—including doctor’s offices, hospitals, and long-term care facilities. 
The Medicare Shared Savings Program (Shared Savings Program) will reward ACOs that lower their growth in health care costs while meeting performance standards on quality of care and putting patients first. The Next Generation ACO Model builds upon experience from the Shared Savings Program and offers an opportunity in accountable care - one that sets predictable financial targets, enables providers and beneficiaries greater opportunities to coordinate care, and aims to attain the highest quality standards of care. Participation in an ACO is purely voluntary.</t>
  </si>
  <si>
    <t>https://www.cms.gov/files/document/20202021-quality-benchmarks.pdf</t>
  </si>
  <si>
    <t>CMS Merit-based Incentive Payment System (MIPS)</t>
  </si>
  <si>
    <t>On October 14, 2016, CMS finalized the Medicare Access and CHIP Reauthorization Act of 2015 (MACRA), which amends title XVIII of the Social Security Act to repeal the Sustainable Growth Rate, reauthorize the Children's Health Insurance Program, and strengthen Medicare access by improving physician and other clinician payments and making other improvements. The MACRA, landmark bipartisan legislation, advances a forward-looking, coordinated framework for health care providers to take part in the CMS Quality Payment Program that rewards value and outcomes in one of two ways: (1) Advanced Alternative Payment Models or (2) Merit-based Incentive Payment System (MIPS). 
MIPS is a program that will make payment adjustments based on performance on quality, cost and other measures, and will consolidate components of three existing programs—the Physician Quality Reporting System (PQRS), the Physician Value-based Payment Modifier, and the Medicare Electronic Health Record (EHR) Incentive Program for eligible professionals. As prescribed by Congress, MIPS will focus on: quality; cost; and use of certified EHR technology (CEHRT). 
The initial development period of the Quality Payment Program implementation allowed physicians to pick their pace of participation for the first performance period that began January 1, 2017. The first payment year began in 2019.</t>
  </si>
  <si>
    <t>https://qpp.cms.gov/about/qpp-overview</t>
  </si>
  <si>
    <t>https://qpp-cm-prod-content.s3.amazonaws.com/uploads/1246/2021%20MIPS%20Quality%20Measures%20List.xlsx</t>
  </si>
  <si>
    <t>Core Quality Measures Collaborative Core Sets</t>
  </si>
  <si>
    <t>October 2020</t>
  </si>
  <si>
    <t>The Core Quality Measure Collaborative, led by the America’s Health Insurance Plans (AHIP) and its member plans’ Chief Medical Officers, leaders from CMS and the National Quality Forum (NQF), as well as national physician organizations, employers and consumers, worked hard to reach consensus on core performance measures. Through the use of a multi-stakeholder process, the Collaborative promotes alignment and harmonization of measure use and collection across payers in both the public and private sectors. 
There are ten measure sets in total. The first seven measure sets were released in February 2016.  The final two measure sets were released in 2020 when the existing measure sets were updated.
1. Accountable Care Organizations (ACOs), Patient Centered Medical Homes (PCMH), and Primary Care
2. Behavioral Health (added in 2020)
3. Cardiology
4. Gastroenterology
5. HIV and Hepatitis C
6. Medical Oncology
7. Neurology (added in 2020)
8. Obstetrics and Gynecology
9. Orthopedics
10. Pediatric (added in July 2017)</t>
  </si>
  <si>
    <t>https://www.qualityforum.org/CQMC_Core_Sets.aspx</t>
  </si>
  <si>
    <r>
      <rPr>
        <sz val="14"/>
        <color rgb="FF595959"/>
        <rFont val="Arimo"/>
      </rPr>
      <t xml:space="preserve">-ACO and PCMH/Primary Care: </t>
    </r>
    <r>
      <rPr>
        <u/>
        <sz val="12"/>
        <color rgb="FF595959"/>
        <rFont val="Arimo"/>
      </rPr>
      <t>https://www.qualityforum.org/WorkArea/linkit.aspx?LinkIdentifier=id&amp;ItemID=88907</t>
    </r>
    <r>
      <rPr>
        <u/>
        <sz val="10"/>
        <color rgb="FF595959"/>
        <rFont val="Arimo"/>
      </rPr>
      <t xml:space="preserve">
</t>
    </r>
    <r>
      <rPr>
        <sz val="14"/>
        <color rgb="FF595959"/>
        <rFont val="Arimo"/>
      </rPr>
      <t xml:space="preserve">-Behavioral Health: </t>
    </r>
    <r>
      <rPr>
        <u/>
        <sz val="12"/>
        <color rgb="FF595959"/>
        <rFont val="Arimo"/>
      </rPr>
      <t>https://www.qualityforum.org/WorkArea/linkit.aspx?LinkIdentifier=id&amp;ItemID=94322</t>
    </r>
    <r>
      <rPr>
        <sz val="14"/>
        <color rgb="FF595959"/>
        <rFont val="Arimo"/>
      </rPr>
      <t xml:space="preserve">
-Cardiology: </t>
    </r>
    <r>
      <rPr>
        <u/>
        <sz val="12"/>
        <color rgb="FF595959"/>
        <rFont val="Arimo"/>
      </rPr>
      <t>https://www.qualityforum.org/WorkArea/linkit.aspx?LinkIdentifier=id&amp;ItemID=88908</t>
    </r>
    <r>
      <rPr>
        <u/>
        <sz val="10"/>
        <color rgb="FF595959"/>
        <rFont val="Arimo"/>
      </rPr>
      <t xml:space="preserve">
</t>
    </r>
    <r>
      <rPr>
        <sz val="14"/>
        <color rgb="FF595959"/>
        <rFont val="Arimo"/>
      </rPr>
      <t>-Gastroenterology:</t>
    </r>
    <r>
      <rPr>
        <sz val="12"/>
        <color rgb="FF595959"/>
        <rFont val="Arimo"/>
      </rPr>
      <t xml:space="preserve"> </t>
    </r>
    <r>
      <rPr>
        <u/>
        <sz val="12"/>
        <color rgb="FF595959"/>
        <rFont val="Arimo"/>
      </rPr>
      <t>https://www.qualityforum.org/WorkArea/linkit.aspx?LinkIdentifier=id&amp;ItemID=88909</t>
    </r>
    <r>
      <rPr>
        <u/>
        <sz val="10"/>
        <color rgb="FF595959"/>
        <rFont val="Arimo"/>
      </rPr>
      <t xml:space="preserve">
</t>
    </r>
    <r>
      <rPr>
        <sz val="14"/>
        <color rgb="FF595959"/>
        <rFont val="Arimo"/>
      </rPr>
      <t xml:space="preserve">-HIV/Hep C: </t>
    </r>
    <r>
      <rPr>
        <u/>
        <sz val="12"/>
        <color rgb="FF595959"/>
        <rFont val="Arimo"/>
      </rPr>
      <t>https://www.qualityforum.org/WorkArea/linkit.aspx?LinkIdentifier=id&amp;ItemID=88910</t>
    </r>
    <r>
      <rPr>
        <u/>
        <sz val="10"/>
        <color rgb="FF595959"/>
        <rFont val="Arimo"/>
      </rPr>
      <t xml:space="preserve">
</t>
    </r>
    <r>
      <rPr>
        <sz val="14"/>
        <color rgb="FF595959"/>
        <rFont val="Arimo"/>
      </rPr>
      <t xml:space="preserve">-Medical Oncology: </t>
    </r>
    <r>
      <rPr>
        <u/>
        <sz val="12"/>
        <color rgb="FF595959"/>
        <rFont val="Arimo"/>
      </rPr>
      <t>https://www.qualityforum.org/WorkArea/linkit.aspx?LinkIdentifier=id&amp;ItemID=88911</t>
    </r>
    <r>
      <rPr>
        <u/>
        <sz val="10"/>
        <color rgb="FF595959"/>
        <rFont val="Arimo"/>
      </rPr>
      <t xml:space="preserve">
</t>
    </r>
    <r>
      <rPr>
        <sz val="14"/>
        <color rgb="FF595959"/>
        <rFont val="Arimo"/>
      </rPr>
      <t xml:space="preserve">-Neurology: </t>
    </r>
    <r>
      <rPr>
        <u/>
        <sz val="12"/>
        <color rgb="FF595959"/>
        <rFont val="Arimo"/>
      </rPr>
      <t>https://www.qualityforum.org/WorkArea/linkit.aspx?LinkIdentifier=id&amp;ItemID=94323</t>
    </r>
    <r>
      <rPr>
        <sz val="14"/>
        <color rgb="FF595959"/>
        <rFont val="Arimo"/>
      </rPr>
      <t xml:space="preserve">
-OB/GYN: </t>
    </r>
    <r>
      <rPr>
        <u/>
        <sz val="12"/>
        <color rgb="FF595959"/>
        <rFont val="Arimo"/>
      </rPr>
      <t>https://www.qualityforum.org/WorkArea/linkit.aspx?LinkIdentifier=id&amp;ItemID=88912</t>
    </r>
    <r>
      <rPr>
        <u/>
        <sz val="10"/>
        <color rgb="FF595959"/>
        <rFont val="Arimo"/>
      </rPr>
      <t xml:space="preserve">
</t>
    </r>
    <r>
      <rPr>
        <sz val="14"/>
        <color rgb="FF595959"/>
        <rFont val="Arimo"/>
      </rPr>
      <t xml:space="preserve">-Orthopedic: </t>
    </r>
    <r>
      <rPr>
        <u/>
        <sz val="12"/>
        <color rgb="FF595959"/>
        <rFont val="Arimo"/>
      </rPr>
      <t>https://www.qualityforum.org/WorkArea/linkit.aspx?LinkIdentifier=id&amp;ItemID=88913</t>
    </r>
    <r>
      <rPr>
        <u/>
        <sz val="10"/>
        <color rgb="FF595959"/>
        <rFont val="Arimo"/>
      </rPr>
      <t xml:space="preserve">
</t>
    </r>
    <r>
      <rPr>
        <sz val="14"/>
        <color rgb="FF595959"/>
        <rFont val="Arimo"/>
      </rPr>
      <t xml:space="preserve">-Pediatric: </t>
    </r>
    <r>
      <rPr>
        <u/>
        <sz val="12"/>
        <color rgb="FF595959"/>
        <rFont val="Arimo"/>
      </rPr>
      <t>https://www.qualityforum.org/WorkArea/linkit.aspx?LinkIdentifier=id&amp;ItemID=88914</t>
    </r>
  </si>
  <si>
    <t>Joint Commission Performance Measures</t>
  </si>
  <si>
    <t>The Joint Commission selected a set of performance measures and associated benchmarks that hospitals must meet in order to receive accreditation. These performance measures are determined to promote excellence in hospitals' delivery of care and maximize health outcomes when hospitals demonstrate improvement on them. The Joint Commission selects measures based on its experience implementing and evaluating the outcomes of quality measures for more than a decade.  The Buying Value Tool only incudes performance measures, sometimes referred to as measures for accreditation, rather than accountability measures, sometimes referred to as measures for certification.</t>
  </si>
  <si>
    <t>https://www.jointcommission.org/measurement/measures/</t>
  </si>
  <si>
    <t>https://www.jointcommission.org/-/media/tjc/documents/measurement/oryx/cy2021-oryx-reporting-requirements-oct2020.pdf</t>
  </si>
  <si>
    <t>California AMP Commercial ACO Measure Set</t>
  </si>
  <si>
    <r>
      <t>To make performance measurement more meaningful and less burdensome, the Integrated Healthcare Association (IHA) and the Pacific Business Group on Health (PBGH) have partnered to develop a standardized performance measurement and benchmarking program for commercial ACOs in California and potentially across the nation. The Align. Measure. Perform. (AMP) Commercial ACO Measure Set builds on IHA’s successful Value Based P4P (VBP4P) and Medicare Advantage (MA) Stars performance measurement programs for physician organizations participating, respectively, in commercial HMO and MA provider networks.
The goal of the IHA-PBGH partnership is to develop and implement a standard measure set for commercial ACOs that meets the needs of participating purchasers, health plans, and providers while advancing national efforts for coordinated, meaningful performance measurement that promotes high-quality, affordable, patient-centered care—or high-value care. Measures that Buying V</t>
    </r>
    <r>
      <rPr>
        <sz val="14"/>
        <color rgb="FF595959"/>
        <rFont val="Arimo"/>
      </rPr>
      <t>alue does not consider to be clinical quality measures (e.g., Medicare Spending per Beneficiary, Encounter Timeliness</t>
    </r>
    <r>
      <rPr>
        <sz val="14"/>
        <color rgb="FF595959"/>
        <rFont val="Arimo"/>
        <family val="2"/>
      </rPr>
      <t>) are excluded from the Buying Value Tool.</t>
    </r>
  </si>
  <si>
    <t>https://www.iha.org/performance-measurement/amp-program/measure-set/</t>
  </si>
  <si>
    <t>https://www.iha.org/wp-content/uploads/2020/11/MY-2021-AMP-Measure-Set-Individuals-20201201_final.pdf</t>
  </si>
  <si>
    <t>California AMP Medi-Cal Managed Care Measure Set</t>
  </si>
  <si>
    <t>IHA is leading an effort among California Medicaid (Medi-Cal) plans and provider organizations to create a standardized measure set for all Medi-Cal P4P programs. The voluntary effort aims to amplify the performance signal for providers, reduce reporting burden, improve data quality, and allow providers to focus on improving care instead of contending with multiple measures and reporting systems. The Align. Measure. Perform. (AMP) Medi-Cal Managed Care measure set incorporates domains of clinical quality, patient experience, resource use, and cost; however, the measure set is tailored to the specific needs of the Medi-Cal Managed Care population. 
AMP Medi-Cal Managed Care builds on the foundation established by DHCS and the 2015 Core Set to provide a common measure set and value-based incentive design for use by participating health plans and physician organizations serving Medi-Cal Managed Care enrollees. AMP Medi-Cal Managed Care leverages the same rigorous validation processes, stakeholder leadership, and data collection and aggregation infrastructure developed through IHA’s suite of AMP programs. Measures that Buying Value does not consider to be clinical quality measures (e.g., Medicare Spending per Beneficiary, Encounter Timeliness) are excluded from the Buying Value Tool.</t>
  </si>
  <si>
    <t>Minnesota Integrated Health Partnership Measures</t>
  </si>
  <si>
    <t>The goal of the Minnesota Integrated Health Partnership (IHP) program is to improve the quality and value of the care provided to the citizens served by public health care programs. The “Integrated Health Partnership” structure allows provider organizations to voluntarily contract with the Minnesota Department of Humans Services (DHS) to care for Minnesota Health Care Programs (MHCP) members in both fee-for-service (FFS) and managed care under a payment model that holds these organizations accountable for the total cost of care and quality of services provided to this population. Within this structure, DHS seeks to expand the program in different geographic regions of the state and across different models of care delivery that will integrate health care with chemical and mental health services, safety net providers, and social service agencies. The projects will include clear incentives for quality of care and targeted savings, and will result in increased competition in the marketplace through direct contracting with providers . 
Section 62U.02 of the Minnesota Statues dictates that no more than six statewide measures shall be required for single-specialty physician practices and no more than ten statewide measures shall be required for multi-specialty physician practices, measures must be selected from the MIPS measure set unless the stakeholders determine that a diagnosis, procedure, condition or service are not reflected among any available MIPS measures, and that the IHP core set of measures will remain in alignment with the Minnesota Statewide Quality Reporting Measure Set.</t>
  </si>
  <si>
    <t xml:space="preserve">https://mn.gov/dhs/partners-and-providers/grants-rfps/integrated-health-partnerships/ </t>
  </si>
  <si>
    <t>https://mn.gov/dhs/assets/ihp-sample-contract-template_tcm1053-327867.pdf
(pages 59-64)</t>
  </si>
  <si>
    <t>Since 2012 the Oregon Health Authority (OHA) has contracted with Coordinated Care Organizations (CCOs) to serve Medicaid beneficiaries. CCOs are regional networks of physical, behavioral, and oral health care providers.  CCOs are eligible for incentive dollars based on their achievement relative to a common set of performance measures (“Incentive Metrics”).</t>
  </si>
  <si>
    <t>https://www.oregon.gov/oha/HPA/ANALYTICS/Pages/CCO-Metrics.aspx</t>
  </si>
  <si>
    <t>https://www.oregon.gov/oha/HPA/ANALYTICS/CCOMetrics/2021-CCO-incentive-measures-updated-10.2020.pdf</t>
  </si>
  <si>
    <t>Rhode Island OHIC Aligned Measure Set for ACOs</t>
  </si>
  <si>
    <t>In 2015, the Rhode Island State Innovation Model (SIM) Test Grant supported the initial Measure Alignment process by convening a work group composed of stakeholders representing insurers, providers, and consumers to create the first Aligned Measure Sets for use in primary care, ACO, and hospital contracts. The work group met again in 2016 to review the measure sets and develop additional measure sets for Behavioral Health and Maternity. In 2017, the Measure Alignment function transitioned to the Office of the Health Insurance Commissioner (OHIC), which will convene the work group annually to review quality measures and make changes to the Aligned Measure Sets as necessary. 
The Buying Value Measure Selection Tool only includes the Rhode Island OHIC Aligned Measure for ACOs (Core and Menu Set).</t>
  </si>
  <si>
    <t>http://www.ohic.ri.gov/ohic-measure%20alignment.php</t>
  </si>
  <si>
    <t>http://www.ohic.ri.gov/documents/2020/September/30/OHIC%20Aligned%20Measure%20Sets%20-%20CY%202021.pdf</t>
  </si>
  <si>
    <t>Proposed changes for the standard statewide measures of health performance starting January 1, 2021. It is intended that use of these measures will enable a common way of tracking health and health care performance as well as inform public and private health care purchasers. Use of the measures is expected to start with the State as “first mover;” the State’s Health Innovation Plan calls for eventual alignment of measurement across public and private payers, using the core measure set as the basic set to which other measures may be added. Three measures that Buying Value does not consider to be clinical quality measures are excluded from the Buying Value Tool.</t>
  </si>
  <si>
    <t>https://www.hca.wa.gov/assets/program/pmcc-list-of-proposed-changes-2021.pdf</t>
  </si>
  <si>
    <t>Kidney Health Evaluation for Patients with Diabetes</t>
  </si>
  <si>
    <t>-Buying Value identified this to be a "disparities-sensitive measure" using NQF's 2017 Disparities Project Final Report (NQF, 2017).
-No evidence of disparities found during review. Lack of available data is not correlated with lack of disparities.</t>
  </si>
  <si>
    <t>Sources: Equity Assessment (April-May, 2021)</t>
  </si>
  <si>
    <t>State disparity and MA ACO research, 2021.</t>
  </si>
  <si>
    <t>State disparity research.</t>
  </si>
  <si>
    <t>https://www.ahrq.gov/sites/default/files/wysiwyg/research/findings/nhqrdr/chartbooks/healthyliving/qdr2015-chartbook-healthyliving.pdf.</t>
  </si>
  <si>
    <t>Agency for Healthcare Research and Quality (AHRQ).  “Chartbook on Healthy Living.”  2016.</t>
  </si>
  <si>
    <t>Agency for Healthcare Research and Quality (AHRQ).  “Metabolic Monitoring for Children and Adolescents on Antipsychotics.”  2018.</t>
  </si>
  <si>
    <t>https://www.ahrq.gov/sites/default/files/wysiwyg/pqmp/measures/chronic/chipra-150-fullreport.pdf.</t>
  </si>
  <si>
    <t>Agency for Healthcare Research and Quality (AHRQ).  Chartbook on Care Coordination.  2016.</t>
  </si>
  <si>
    <t>Agency for Healthcare Research and Quality (AHRQ).  National Healthcare Quality and Disparities Reports.  2018.</t>
  </si>
  <si>
    <t>https://nhqrnet.ahrq.gov/inhqrdr/data/query.</t>
  </si>
  <si>
    <t>Alegria et al., 2008.</t>
  </si>
  <si>
    <t>https://www.ncbi.nlm.nih.gov/pmc/articles/PMC2668139/.</t>
  </si>
  <si>
    <t>American Cancer Society.  “Breast Cancer Facts &amp; Figures 2019-2020.”  2019.</t>
  </si>
  <si>
    <t>https://www.cancer.org/content/dam/cancer-org/research/cancer-facts-and-statistics/breast-cancer-facts-and-figures/breast-cancer-facts-and-figures-2019-2020.pdf.</t>
  </si>
  <si>
    <t>American Hospital Directory.  Individual Hospital Statistics for Rhode Island.  2021.</t>
  </si>
  <si>
    <t xml:space="preserve">https://www.ahd.com/states/hospital_RI.html.  </t>
  </si>
  <si>
    <t>America's Health Rankings.  "Annual Report: Rhode Island."  2020.</t>
  </si>
  <si>
    <t>https://www.americashealthrankings.org/explore/annual/measure/Overall_a/state/RI.</t>
  </si>
  <si>
    <t>https://www.ahrq.gov/research/findings/nhqrdr/chartbooks/carecoordination/measure1.html.</t>
  </si>
  <si>
    <t>Argamany et al., 2016.</t>
  </si>
  <si>
    <t>https://www.ncbi.nlm.nih.gov/pmc/articles/PMC5002147/.</t>
  </si>
  <si>
    <t>Beauregard et al., 2019.</t>
  </si>
  <si>
    <t>https://www.cdc.gov/mmwr/volumes/68/wr/mm6834a3.htm.</t>
  </si>
  <si>
    <t>Bromley et al., 2012.</t>
  </si>
  <si>
    <t>https://pubmed.ncbi.nlm.nih.gov/21769588/.</t>
  </si>
  <si>
    <t>Brophy et al., 2018.</t>
  </si>
  <si>
    <t>https://www.ncbi.nlm.nih.gov/pmc/articles/PMC5905863/.</t>
  </si>
  <si>
    <t>Carr, 2012.</t>
  </si>
  <si>
    <t>http://sites.bu.edu/deborahcarr/files/2018/01/carr_jah2012.pdf.</t>
  </si>
  <si>
    <t>Carson et al., 2014.</t>
  </si>
  <si>
    <t>https://pubmed.ncbi.nlm.nih.gov/24686538/.</t>
  </si>
  <si>
    <t>CDC, 2021.</t>
  </si>
  <si>
    <t>https://www.cdc.gov/mmwr/volumes/70/wr/mm7008a1.htm#T1_down.</t>
  </si>
  <si>
    <t>Centers for Disease Control and Prevention (CDC).  "Disability and Health in the United States, 2002-2005."</t>
  </si>
  <si>
    <t>Centers for Disease Control and Prevention. “Emergency Department Visit Rates by Selected Characteristics.”  2021.</t>
  </si>
  <si>
    <t>https://www.cdc.gov/nchs/products/databriefs/db401.htm.</t>
  </si>
  <si>
    <t>Centers for Disease Control and Prevention. “Prevalence of Obesity Among Adults and Youth: United States, 2015-2016.”  2017.</t>
  </si>
  <si>
    <t>https://www.cdc.gov/nchs/data/databriefs/db288.pdf.</t>
  </si>
  <si>
    <t>Centers for Medicare &amp; Medicaid Services, Office of Minority Health.  “How Does Disability Affect Access to Health Care for Dual Eligible Beneficiaries?”  2019.</t>
  </si>
  <si>
    <t>https://www.cms.gov/About-CMS/Agency-Information/OMH/Downloads/Data-Highlight_How-Does-Disability-Affect-Access-to-Health-Care-for-Dual-Eligible-Beneficiaries.pdf.</t>
  </si>
  <si>
    <t>Clark et al., 2018.</t>
  </si>
  <si>
    <t>https://pubmed.ncbi.nlm.nih.gov/29658817/.</t>
  </si>
  <si>
    <t>Cori et al., 2019.</t>
  </si>
  <si>
    <t>https://www.healthaffairs.org/doi/abs/10.1377/hlthaff.2018.05381?journalCode=hlthaff.</t>
  </si>
  <si>
    <t>Croake et al., 2017.</t>
  </si>
  <si>
    <t>DeSantis et al., 2017.</t>
  </si>
  <si>
    <t>DiMeglio et al., 2018.</t>
  </si>
  <si>
    <t>https://www.ncbi.nlm.nih.gov/pmc/articles/PMC6315577/.</t>
  </si>
  <si>
    <t>Dorsch et al., 2019.</t>
  </si>
  <si>
    <t>https://www.ahajournals.org/doi/10.1161/JAHA.119.014709.</t>
  </si>
  <si>
    <t>Eack et al., 2012.</t>
  </si>
  <si>
    <t>https://www.ncbi.nlm.nih.gov/pmc/articles/PMC3774052/.</t>
  </si>
  <si>
    <t>Fontanella et al., 2020.</t>
  </si>
  <si>
    <t>Hahm et al., 2015.</t>
  </si>
  <si>
    <t>https://www.ncbi.nlm.nih.gov/pmc/articles/PMC4408551/.</t>
  </si>
  <si>
    <t>Healthy People 2030.  Social Determinants of Health.</t>
  </si>
  <si>
    <t>https://health.gov/healthypeople/objectives-and-data/social-determinants-health.</t>
  </si>
  <si>
    <t>Hill et al., 2020.</t>
  </si>
  <si>
    <t>https://www.cdc.gov/mmwr/volumes/69/wr/mm6942a1.htm.</t>
  </si>
  <si>
    <t>Hirai et al., 2018.</t>
  </si>
  <si>
    <t>Jeffrey et al., 2019.</t>
  </si>
  <si>
    <t>Johnson et al., 2021.</t>
  </si>
  <si>
    <t>https://pubmed.ncbi.nlm.nih.gov/32516053/.</t>
  </si>
  <si>
    <t>Jung et al., 2014.</t>
  </si>
  <si>
    <t>https://ps.psychiatryonline.org/doi/full/10.1176/appi.ps.201300182.</t>
  </si>
  <si>
    <t>King and Liu, 2020.</t>
  </si>
  <si>
    <t>https://pubmed.ncbi.nlm.nih.gov/32675613/.</t>
  </si>
  <si>
    <t>Let’s Get Healthy California. “Healthy Beginnings/Reducing Cesarean Births.”  2021.</t>
  </si>
  <si>
    <t>https://letsgethealthy.ca.gov/goals/healthy-beginnings/reducing-first-birth-cesarean-birth-rate-ntsv/.</t>
  </si>
  <si>
    <t>Leys et al., 2020.</t>
  </si>
  <si>
    <t>Lunsky et al, 2010.</t>
  </si>
  <si>
    <t>https://journals.sagepub.com/doi/pdf/10.1177/070674371005501106.</t>
  </si>
  <si>
    <t>March of Dimes.  “Peristats: Rhode Island.”  2021.</t>
  </si>
  <si>
    <t>https://www.marchofdimes.org/Peristats/ViewSubtopic.aspx?reg=44&amp;top=8&amp;stop=356&amp;lev=1&amp;slev=4&amp;obj=1.</t>
  </si>
  <si>
    <t>March of Dimes.  A Profile of Prematurity in Rhode Island.  2021.</t>
  </si>
  <si>
    <t>https://www.marchofdimes.org/peristats/tools/prematurityprofile.aspx?reg=44.</t>
  </si>
  <si>
    <t>Martino et al., 2019.</t>
  </si>
  <si>
    <t>https://pubmed.ncbi.nlm.nih.gov/30628052/.</t>
  </si>
  <si>
    <t>Massachusetts Office of Health Equity.  MA Health System Health Equity Quality Dashboard, December 2020.</t>
  </si>
  <si>
    <t>McKnight-Eily et al., 2020.</t>
  </si>
  <si>
    <t>https://www.cdc.gov/mmwr/volumes/69/wr/mm6910a3.htm#T1_down.</t>
  </si>
  <si>
    <t>Meyer et al, 2014.</t>
  </si>
  <si>
    <t>https://www.ncbi.nlm.nih.gov/pmc/articles/PMC4450928/.</t>
  </si>
  <si>
    <t>Morrato et al., 2010.</t>
  </si>
  <si>
    <t>https://pubmed.ncbi.nlm.nih.gov/20048219/.</t>
  </si>
  <si>
    <t>Mulia et al., 2014.</t>
  </si>
  <si>
    <t>https://www.ncbi.nlm.nih.gov/pmc/articles/PMC4008705/.</t>
  </si>
  <si>
    <t>National Quality Forum (NQF).  Disparities Project Final Report.  2017.</t>
  </si>
  <si>
    <t>http://www.qualityforum.org/Publications/2017/09/A_Roadmap_for_Promoting_Health_Equity_and_Eliminating_Disparities__The_Four_I_s_for_Health_Equity.aspx.</t>
  </si>
  <si>
    <t>Phillips et al., 2015.</t>
  </si>
  <si>
    <t xml:space="preserve">Prevent Overdose RI.  Race &amp; Ethnicity.  2020. </t>
  </si>
  <si>
    <t>https://preventoverdoseri.org/race-ethnicity-data/.</t>
  </si>
  <si>
    <t>Price et al., 2004.</t>
  </si>
  <si>
    <t>Prokup et al., 2017.</t>
  </si>
  <si>
    <t>https://www.annfammed.org/content/15/5/471.</t>
  </si>
  <si>
    <t>Qi et al., 2019.</t>
  </si>
  <si>
    <t>https://jamanetwork.com/journals/jamanetworkopen/fullarticle/2752082.</t>
  </si>
  <si>
    <t>Rasch et al., 2013.</t>
  </si>
  <si>
    <t>https://www.ncbi.nlm.nih.gov/pmc/articles/PMC3724353/.</t>
  </si>
  <si>
    <t>Reichard et al., 2010.</t>
  </si>
  <si>
    <t>https://meridian.allenpress.com/idd/article-abstract/49/3/141/1536/Diabetes-Among-Adults-With-Cognitive-Limitations?redirectedFrom=fulltext.</t>
  </si>
  <si>
    <t>Rhode Island Breastfeeding Strategic Plan, 2015-2020.</t>
  </si>
  <si>
    <t>https://health.ri.gov/publications/strategicplans/2015-2020BreastfeedingStrategicPlan.pdf.</t>
  </si>
  <si>
    <t>Rhode Island Cancer Registry.  2017.</t>
  </si>
  <si>
    <t>https://health.ri.gov/data/cancer/.</t>
  </si>
  <si>
    <t>Rhode Island Department of Behavioral Healthcare Developmental Disabilities &amp; Hospitals. “Behavioral Health in Rhode Island (2019): State Epidemiological Profile.”  2019.</t>
  </si>
  <si>
    <t>https://www.riprc.org/wp-content/uploads/2020/01/2019-State-Epidemiological-Report_final_electronic.pdf.</t>
  </si>
  <si>
    <t>Rhode Island Department of Health (RIDOH).  "Rhode Island's Health Assessment and Health Improvement Plan."  January 2014.</t>
  </si>
  <si>
    <t>http://assets.thehcn.net/content/sites/hari/RIHealthAssessmentandImprovementPlan_FINAL.pdf.</t>
  </si>
  <si>
    <t>Rhode Island Department of Health (RIDOH).  “2015 Statewide Health Inventory Utilization and Capacity Study.”  2015.</t>
  </si>
  <si>
    <t>https://health.ri.gov/publications/reports/2015HealthInventory.pdf#page=49.</t>
  </si>
  <si>
    <t>Rhode Island Department of Health (RIDOH).  “Pregnancy Risk Assessment Monitoring System Data Book.”  2018.</t>
  </si>
  <si>
    <t>https://health.ri.gov/publications/databooks/2018PregnancyRiskAssessmentMonitoringSystem.pdf.</t>
  </si>
  <si>
    <t>Rhode Island Department of Health (RIDOH).  High Blood Pressure Data.  2017.</t>
  </si>
  <si>
    <t>https://health.ri.gov/data/highbloodpressure/.</t>
  </si>
  <si>
    <t>Rhode Island Department of Health (RIDOH). “HIV, Sexually Transmitted Diseases, Viral Hepatitis, and Tuberculosis Surveillance Report.”  2019.</t>
  </si>
  <si>
    <t xml:space="preserve">https://health.ri.gov/publications/surveillance/2019/HIVSTD.pdf.  </t>
  </si>
  <si>
    <t>Rhode Island KIDS COUNT. “2020 Rhode Island Kids Count Factbook.”  2020.</t>
  </si>
  <si>
    <t>http://www.rikidscount.org/Portals/0/Uploads/Documents/Factbook%202020/RIKCFactbook2020.pdf?ver=2020-04-03-124327-163.</t>
  </si>
  <si>
    <t>Rhode Island Oral Health Program.  “The Burden of Oral Diseases in Rhode Island.”  2011.</t>
  </si>
  <si>
    <t>https://health.ri.gov/publications/burdendocuments/2011OralHealth.pdf.</t>
  </si>
  <si>
    <t>https://health.ri.gov/publications/reports/2012OralHealthOfRhodeIslandChildren.pdf.</t>
  </si>
  <si>
    <t>Rhode Island Oral Health Program.  “The Oral Health of Rhode Island’s Children.”  2012.</t>
  </si>
  <si>
    <t>Rhode Island State Innovation Model.  “Rhode Island State Health Improvement Plan.”  2017.</t>
  </si>
  <si>
    <t>Rhode Island Task Force on Premature Births. “2010 Progress Report.”  2010.</t>
  </si>
  <si>
    <t>https://health.ri.gov/publications/progressreports/2010RITaskForcePrematureBirths.pdf.</t>
  </si>
  <si>
    <t>Rhode Island Youth Risk Behavior Survey.  2019.</t>
  </si>
  <si>
    <t>https://health.ri.gov/data/adolescenthealth/.</t>
  </si>
  <si>
    <t>Rodrigues et al., 2016.</t>
  </si>
  <si>
    <t>https://pubmed.ncbi.nlm.nih.gov/26724180/.</t>
  </si>
  <si>
    <t>Safo, 2012.</t>
  </si>
  <si>
    <t>Saloner et al., 2013.</t>
  </si>
  <si>
    <t>https://www.ncbi.nlm.nih.gov/pmc/articles/PMC3570982/.</t>
  </si>
  <si>
    <t>SAMHSA, 2013.</t>
  </si>
  <si>
    <t>https://store.samhsa.gov/sites/default/files/d7/priv/sma13-4780.pdf.</t>
  </si>
  <si>
    <t>Sannicandro et al., 2017.</t>
  </si>
  <si>
    <t>https://pubmed.ncbi.nlm.nih.gov/27469109/.</t>
  </si>
  <si>
    <t>Schnitzer et al., 2020.</t>
  </si>
  <si>
    <t>https://onlinelibrary.wiley.com/doi/10.1111/acem.14092.</t>
  </si>
  <si>
    <t>Shen et al., 2017.</t>
  </si>
  <si>
    <t>https://www.ncbi.nlm.nih.gov/pmc/articles/PMC5376337/.</t>
  </si>
  <si>
    <t>Shraim et al., 2017.</t>
  </si>
  <si>
    <t>Sidebottom et al., 2021.</t>
  </si>
  <si>
    <t>Stone et al., 2021.</t>
  </si>
  <si>
    <t>https://www.cdc.gov/mmwr/volumes/70/wr/mm7008a1.htm.</t>
  </si>
  <si>
    <t>Suero-Abreu et al., 2020.</t>
  </si>
  <si>
    <t>https://www.medrxiv.org/content/10.1101/2020.08.14.20174185v1.</t>
  </si>
  <si>
    <t>US Census Bureau.  2010 Census &amp; 2000 Census.</t>
  </si>
  <si>
    <t xml:space="preserve">https://dlt.ri.gov/documents/pdf/lmi/ethnic.pdf.  </t>
  </si>
  <si>
    <t>Wallis et al., 2021.</t>
  </si>
  <si>
    <t>https://pubmed.ncbi.nlm.nih.gov/32909974/.</t>
  </si>
  <si>
    <t>White, et al., “Preterm Births Among Rhode Island Mothers, 2012-2015.”</t>
  </si>
  <si>
    <t>https://health.ri.gov/publications/issuebriefs/2012-2015PretermBirth.pdf.</t>
  </si>
  <si>
    <t>Yoon et al., 2015.</t>
  </si>
  <si>
    <t>https://www.cdc.gov/nchs/data/databriefs/db220.pdf.</t>
  </si>
  <si>
    <r>
      <t xml:space="preserve">-Buying Value identified this to be a "disparities-sensitive measure" using NQF's 2017 Disparities Project Final Report (NQF, 2017).
-In RI, 33.0% of people have high blood pressure.  Rates are </t>
    </r>
    <r>
      <rPr>
        <b/>
        <sz val="11"/>
        <rFont val="Arial"/>
        <family val="2"/>
      </rPr>
      <t>highest among multiracial individuals (53.0%), followed by Other (45.6%),</t>
    </r>
    <r>
      <rPr>
        <sz val="11"/>
        <rFont val="Arial"/>
        <family val="2"/>
      </rPr>
      <t xml:space="preserve"> Black (35.7%), White (34.3%), Hispanic (26.0%) and Asian (15.2%).  High Blood Pressure is </t>
    </r>
    <r>
      <rPr>
        <b/>
        <sz val="11"/>
        <rFont val="Arial"/>
        <family val="2"/>
      </rPr>
      <t xml:space="preserve">most common among individuals who are low income </t>
    </r>
    <r>
      <rPr>
        <sz val="11"/>
        <rFont val="Arial"/>
        <family val="2"/>
      </rPr>
      <t xml:space="preserve">(44.5% among adults making &lt;$25k vs. 30.2% among those making &gt;$75k) and have a </t>
    </r>
    <r>
      <rPr>
        <b/>
        <sz val="11"/>
        <rFont val="Arial"/>
        <family val="2"/>
      </rPr>
      <t xml:space="preserve">lower education level </t>
    </r>
    <r>
      <rPr>
        <sz val="11"/>
        <rFont val="Arial"/>
        <family val="2"/>
      </rPr>
      <t xml:space="preserve">(43.6% among adults with less than a high school degree vs. 27.7% among college graduates) (America's Health Rankings, 2020).
-The Medicaid managed care performance on this measure was </t>
    </r>
    <r>
      <rPr>
        <b/>
        <sz val="11"/>
        <rFont val="Arial"/>
        <family val="2"/>
      </rPr>
      <t xml:space="preserve">higher for Whites than for Blacks </t>
    </r>
    <r>
      <rPr>
        <sz val="11"/>
        <rFont val="Arial"/>
        <family val="2"/>
      </rPr>
      <t xml:space="preserve">by 4% in California and 9% in Minnesota, as well as for a MA ACO (state disparity and MA ACO research, 2021).
</t>
    </r>
    <r>
      <rPr>
        <b/>
        <sz val="11"/>
        <rFont val="Arial"/>
        <family val="2"/>
      </rPr>
      <t>-Individuals with physical disabilities and cognitive disabilities experienced more blood pressure than those without</t>
    </r>
    <r>
      <rPr>
        <sz val="11"/>
        <rFont val="Arial"/>
        <family val="2"/>
      </rPr>
      <t>.  Age-adjusted prevalence rates of high blood pressure (per 1,000) without disabilities: 16.1%; cognitive limitations: 27.5%; physical disabilities: 67.3% (Reichard et al., 2010).</t>
    </r>
  </si>
  <si>
    <r>
      <t xml:space="preserve">-White children are more likely to be referred to early intervention before developmental screening and non-White children are more likely to be referred at the time of a positive screen, suggesting that </t>
    </r>
    <r>
      <rPr>
        <b/>
        <sz val="11"/>
        <color theme="1"/>
        <rFont val="Arial"/>
        <family val="2"/>
      </rPr>
      <t xml:space="preserve">screening decreases disparities in accessing services by race/ethnicity </t>
    </r>
    <r>
      <rPr>
        <sz val="11"/>
        <color theme="1"/>
        <rFont val="Arial"/>
        <family val="2"/>
      </rPr>
      <t xml:space="preserve">(Wallis et al., 2021).
-Children from </t>
    </r>
    <r>
      <rPr>
        <b/>
        <sz val="11"/>
        <color theme="1"/>
        <rFont val="Arial"/>
        <family val="2"/>
      </rPr>
      <t xml:space="preserve">non-English and non-Spanish speaking families have lower odds of receiving developmental surveillance </t>
    </r>
    <r>
      <rPr>
        <sz val="11"/>
        <color theme="1"/>
        <rFont val="Arial"/>
        <family val="2"/>
      </rPr>
      <t xml:space="preserve">at 100% of well child visits and of being screened with a standardized developmental screening tool (Rodrigues et al., 2016).
-Children with </t>
    </r>
    <r>
      <rPr>
        <b/>
        <sz val="11"/>
        <color theme="1"/>
        <rFont val="Arial"/>
        <family val="2"/>
      </rPr>
      <t xml:space="preserve">severe disabilities are at a greater risk for receiving less than optimal health care </t>
    </r>
    <r>
      <rPr>
        <sz val="11"/>
        <color theme="1"/>
        <rFont val="Arial"/>
        <family val="2"/>
      </rPr>
      <t xml:space="preserve">than children with less debilitating conditions (Sannicandro et al., 2017). 
-Children with </t>
    </r>
    <r>
      <rPr>
        <b/>
        <sz val="11"/>
        <color theme="1"/>
        <rFont val="Arial"/>
        <family val="2"/>
      </rPr>
      <t xml:space="preserve">developmental disabilities have the most profound inequality </t>
    </r>
    <r>
      <rPr>
        <sz val="11"/>
        <color theme="1"/>
        <rFont val="Arial"/>
        <family val="2"/>
      </rPr>
      <t xml:space="preserve">in their health care experiences (Prokup et al., 2017). </t>
    </r>
  </si>
  <si>
    <r>
      <t xml:space="preserve">-35% of children in RI are considered overweight or obese.  </t>
    </r>
    <r>
      <rPr>
        <b/>
        <sz val="11"/>
        <color theme="1"/>
        <rFont val="Arial"/>
        <family val="2"/>
      </rPr>
      <t xml:space="preserve">Hispanic children </t>
    </r>
    <r>
      <rPr>
        <sz val="11"/>
        <color theme="1"/>
        <rFont val="Arial"/>
        <family val="2"/>
      </rPr>
      <t xml:space="preserve">have the highest rates of overweight/obesity, followed by </t>
    </r>
    <r>
      <rPr>
        <b/>
        <sz val="11"/>
        <color theme="1"/>
        <rFont val="Arial"/>
        <family val="2"/>
      </rPr>
      <t>non-Hispanic Black children</t>
    </r>
    <r>
      <rPr>
        <sz val="11"/>
        <color theme="1"/>
        <rFont val="Arial"/>
        <family val="2"/>
      </rPr>
      <t xml:space="preserve">.  Boys have higher rates of obesity in every age group among all race/ethnicities except for non-Hispanic Black girls who have slightly higher rates of obesity than non-Hispanic Black boys (RI Kids Count, 2019).
-Among youth aged 2-19 in 2015-2016, the </t>
    </r>
    <r>
      <rPr>
        <b/>
        <sz val="11"/>
        <color theme="1"/>
        <rFont val="Arial"/>
        <family val="2"/>
      </rPr>
      <t xml:space="preserve">prevalence of obesity is higher among Black and Hispanic youth </t>
    </r>
    <r>
      <rPr>
        <sz val="11"/>
        <color theme="1"/>
        <rFont val="Arial"/>
        <family val="2"/>
      </rPr>
      <t xml:space="preserve">compared to Whites and Asian youth for both girls and boys (CDC: https://www.cdc.gov/nchs/data/databriefs/db288.pdf). 
-BMI has been found to </t>
    </r>
    <r>
      <rPr>
        <b/>
        <sz val="11"/>
        <color theme="1"/>
        <rFont val="Arial"/>
        <family val="2"/>
      </rPr>
      <t xml:space="preserve">underestimate body fatness in South Asian children and to overestimate body fat composition in African American children </t>
    </r>
    <r>
      <rPr>
        <sz val="11"/>
        <color theme="1"/>
        <rFont val="Arial"/>
        <family val="2"/>
      </rPr>
      <t xml:space="preserve">(Byrd et al., 2018).
-Obesity among children with </t>
    </r>
    <r>
      <rPr>
        <b/>
        <sz val="11"/>
        <color theme="1"/>
        <rFont val="Arial"/>
        <family val="2"/>
      </rPr>
      <t xml:space="preserve">developmental disabilities (29.7%) and autism (30.4%) also appears significantly higher compared </t>
    </r>
    <r>
      <rPr>
        <sz val="11"/>
        <color theme="1"/>
        <rFont val="Arial"/>
        <family val="2"/>
      </rPr>
      <t>with children in the general population (Fox et al., 2014).</t>
    </r>
  </si>
  <si>
    <r>
      <rPr>
        <b/>
        <sz val="11"/>
        <color theme="1" tint="0.34998626667073579"/>
        <rFont val="Arial"/>
        <family val="2"/>
      </rPr>
      <t>Instructions:</t>
    </r>
    <r>
      <rPr>
        <sz val="11"/>
        <color theme="1" tint="0.34998626667073579"/>
        <rFont val="Arial"/>
        <family val="2"/>
      </rPr>
      <t xml:space="preserve">
• Enter Measures for Consideration in Columns A through J.
• Begin with entering known NQF number in Column C (note: you must enter a 4-digit number (e.g., 0002 not 2 or 02)).
• 'Measure Name', 'Steward', 'CMS Number', 'Description, and 'Data Source' will auto-populate for measures that have a known NQF number and are currently included in the Measure Crosswalk tab. 
• Enter all remaining information manually.
</t>
    </r>
  </si>
  <si>
    <r>
      <rPr>
        <u/>
        <sz val="11"/>
        <color rgb="FF595959"/>
        <rFont val="Arial"/>
        <family val="2"/>
      </rPr>
      <t xml:space="preserve">2019 Annual Review
</t>
    </r>
    <r>
      <rPr>
        <sz val="11"/>
        <color rgb="FF595959"/>
        <rFont val="Arial"/>
        <family val="2"/>
      </rPr>
      <t>This measure is not currently used by Medicaid. Remove.</t>
    </r>
    <r>
      <rPr>
        <u/>
        <sz val="11"/>
        <color rgb="FF595959"/>
        <rFont val="Arial"/>
        <family val="2"/>
      </rPr>
      <t xml:space="preserve">
2016 Behavioral Health Measures Work Group Discussion</t>
    </r>
    <r>
      <rPr>
        <sz val="11"/>
        <color rgb="FF595959"/>
        <rFont val="Arial"/>
        <family val="2"/>
      </rPr>
      <t xml:space="preserve">
• Meaningful opportunity for performance improvement . 
• Should be applied at both ACO and provider levels.
• Consensus to adopt PQRS measure in lieu of HEDIS (could be included in MIPS)</t>
    </r>
  </si>
  <si>
    <r>
      <rPr>
        <u/>
        <sz val="11"/>
        <color rgb="FF595959"/>
        <rFont val="Arial"/>
        <family val="2"/>
      </rPr>
      <t>2018 Annual Review:</t>
    </r>
    <r>
      <rPr>
        <sz val="11"/>
        <color rgb="FF595959"/>
        <rFont val="Arial"/>
        <family val="2"/>
      </rPr>
      <t xml:space="preserve">
●The DOH was interested in this concept but others noted this is difficult for pediatricians receiving reports that say the patient is no longer part of the practice or in between pediatric and adult settings. This is also complicated to implement because of transitions such as going to college.
●The Work Group is not aware of any existing measures of this type and decided not to recommend addition.</t>
    </r>
  </si>
  <si>
    <r>
      <rPr>
        <u/>
        <sz val="11"/>
        <color rgb="FF595959"/>
        <rFont val="Arial"/>
        <family val="2"/>
      </rPr>
      <t xml:space="preserve">2020 Annual Review
</t>
    </r>
    <r>
      <rPr>
        <sz val="11"/>
        <color rgb="FF595959"/>
        <rFont val="Arial"/>
        <family val="2"/>
      </rPr>
      <t>NCQA combined the Adolescent Well Care measure with the Well-Child Visits in the Third, Fourth, Fifth and Sixth Years of Life measure to create a new Child and Adolescent Well-Care Visits measure.  This new measure only has administrative specifications.
Adopting the adolescent age stratifications for the new Child and Adolescent Well-Care Visits measure is the closest replacement to the previous Adolescent Well-Care Visit measure.</t>
    </r>
    <r>
      <rPr>
        <u/>
        <sz val="11"/>
        <color rgb="FF595959"/>
        <rFont val="Arial"/>
        <family val="2"/>
      </rPr>
      <t xml:space="preserve">
2017 Annual Review</t>
    </r>
    <r>
      <rPr>
        <sz val="11"/>
        <color rgb="FF595959"/>
        <rFont val="Arial"/>
        <family val="2"/>
      </rPr>
      <t xml:space="preserve">
• The age range extends to 21, which could be problematic. However, some practices use this age range to help place adolescents into adult practices.
• Could overlap with "Weight Assessment and Counseling for Nutrition and Physical Activity for Children/Adolescents," but the latter does not necessarily a wellness visit (an acute care visit can satisfy the requirement).
</t>
    </r>
    <r>
      <rPr>
        <u/>
        <sz val="11"/>
        <color rgb="FF595959"/>
        <rFont val="Arial"/>
        <family val="2"/>
      </rPr>
      <t>2015-2016 Work Group Discussions</t>
    </r>
    <r>
      <rPr>
        <sz val="11"/>
        <color rgb="FF595959"/>
        <rFont val="Arial"/>
        <family val="2"/>
      </rPr>
      <t xml:space="preserve">
• Absolute rate is low </t>
    </r>
  </si>
  <si>
    <r>
      <rPr>
        <u/>
        <sz val="11"/>
        <color rgb="FF595959"/>
        <rFont val="Arial"/>
        <family val="2"/>
      </rPr>
      <t>2019 Annual Review - 2/4/2020 PCMH Work Group Meeting
-</t>
    </r>
    <r>
      <rPr>
        <sz val="11"/>
        <color rgb="FF595959"/>
        <rFont val="Arial"/>
        <family val="2"/>
      </rPr>
      <t xml:space="preserve">During a Measure Alignment Subgroup meeting at the end of January, OHIC and BCBSRI expressed interest in working towards implementing the ECDS version of the measure.
-Andrea expressed concern that practices will be using different versions of the measure specifications, which can raise data validity issues.  Patty agreed with Andrea.
-Susanne asked if the group could recommend using one set of specifications where follow-up includes a PHQ-9 so that practices can retain focus on the measure.  Andrea noted this will not address the issue around practices using different specifications.
-Michael recommended removing the measure for a year and consider how to move towards using the ECDS measure.  He added that the group can provide more specific guidance for practices for the 2021 measure set.
-Jay noted that the largest barrier with the ECDS measure is that practices will likely not be immediately able to connect with plans to share clinical data directly until after 2021.  Michael said the group may be able to provide some advice for self-reporting practices, since OHIC gathers performance rates for PCMH recognition from the practices and not from the insurers.
-Sheila shared that BCBSRI likely will not be able to meet ECDS reporting requirements for at least two years.  In the interim, the group could maybe develop supplemental standard file formats to get these data.
</t>
    </r>
    <r>
      <rPr>
        <u/>
        <sz val="11"/>
        <color rgb="FF595959"/>
        <rFont val="Arial"/>
        <family val="2"/>
      </rPr>
      <t xml:space="preserve">
2019 Annual Review
</t>
    </r>
    <r>
      <rPr>
        <sz val="11"/>
        <color rgb="FF595959"/>
        <rFont val="Arial"/>
        <family val="2"/>
      </rPr>
      <t>Elevate to core - substantive change to measure specifications and potential opportunity for improvement.  The new follow-up requirements are aligned with the Work Group's interests.</t>
    </r>
    <r>
      <rPr>
        <u/>
        <sz val="11"/>
        <color rgb="FF595959"/>
        <rFont val="Arial"/>
        <family val="2"/>
      </rPr>
      <t xml:space="preserve">
2017 Annual Review</t>
    </r>
    <r>
      <rPr>
        <sz val="11"/>
        <color rgb="FF595959"/>
        <rFont val="Arial"/>
        <family val="2"/>
      </rPr>
      <t xml:space="preserve">
• Moved to menu during 2017 annual review because there is a better HEDIS measure available, but the latter is too new to adopt as a core measure.  The HEDIS measure is slated to move to the core set beginning in 2019.
• Moved to menu to also reduce unnecessary work - select plans would have had to core the measure for one year only.
</t>
    </r>
    <r>
      <rPr>
        <u/>
        <sz val="11"/>
        <color rgb="FF595959"/>
        <rFont val="Arial"/>
        <family val="2"/>
      </rPr>
      <t>2015-2016 Work Group Discussion</t>
    </r>
    <r>
      <rPr>
        <sz val="11"/>
        <color rgb="FF595959"/>
        <rFont val="Arial"/>
        <family val="2"/>
      </rPr>
      <t xml:space="preserve">
• Concern that specification does not specify the content of the follow-up plan.
• Initially practices score low on this, but they frequently improve dramatically once they begin reporting on it.
• One member indicated that there should be a core measure that is focused on improving behavioral health.</t>
    </r>
  </si>
  <si>
    <r>
      <rPr>
        <u/>
        <sz val="11"/>
        <color rgb="FF595959"/>
        <rFont val="Arial"/>
        <family val="2"/>
      </rPr>
      <t>For the OHIC PCMH Performance Improvement Requirement</t>
    </r>
    <r>
      <rPr>
        <sz val="11"/>
        <color rgb="FF595959"/>
        <rFont val="Arial"/>
        <family val="2"/>
      </rPr>
      <t xml:space="preserve">: Insurers should use the codes included in the HEDIS Outpatient Value set for the denominator for the OHIC Aligned Measure Set “Screening for Clinical Depression and Follow-Up Plan” and “Tobacco Use: Screening and Cessation Intervention” measures.  However, if a practice is submitting aggregate practice data and a payer does not provide any information on which patients are to be included in the practice’s denominator, use the clinical data specifications developed by CTC-RI.  </t>
    </r>
  </si>
  <si>
    <r>
      <rPr>
        <u/>
        <sz val="11"/>
        <color rgb="FF595959"/>
        <rFont val="Arial"/>
        <family val="2"/>
      </rPr>
      <t xml:space="preserve">2020 Annual Review
</t>
    </r>
    <r>
      <rPr>
        <sz val="11"/>
        <color rgb="FF595959"/>
        <rFont val="Arial"/>
        <family val="2"/>
      </rPr>
      <t>NCQA retired this measure because (a) the measure is less relevant with EHRs automatically calculating BMI, (b) changes to ICD-10 coding guidelines increases burden for reporting the measure and (c) average performance is nearly topped out.</t>
    </r>
    <r>
      <rPr>
        <u/>
        <sz val="11"/>
        <color rgb="FF595959"/>
        <rFont val="Arial"/>
        <family val="2"/>
      </rPr>
      <t xml:space="preserve">
2019 Annual Review
</t>
    </r>
    <r>
      <rPr>
        <sz val="11"/>
        <color rgb="FF595959"/>
        <rFont val="Arial"/>
        <family val="2"/>
      </rPr>
      <t xml:space="preserve">Move to Menu as a first step to phase out the measure from the Aligned Measure Sets.  .
</t>
    </r>
    <r>
      <rPr>
        <u/>
        <sz val="11"/>
        <color rgb="FF595959"/>
        <rFont val="Arial"/>
        <family val="2"/>
      </rPr>
      <t>2017 Annual Review</t>
    </r>
    <r>
      <rPr>
        <sz val="11"/>
        <color rgb="FF595959"/>
        <rFont val="Arial"/>
        <family val="2"/>
      </rPr>
      <t xml:space="preserve">
• Obesity is an important health issue
• Discussion initially about removing this measure because assessment alone is not enough to impact obesity
• Decided to keep the measure because there were no better alternatives and a poor measure is better than no measure
</t>
    </r>
    <r>
      <rPr>
        <u/>
        <sz val="11"/>
        <color rgb="FF595959"/>
        <rFont val="Arial"/>
        <family val="2"/>
      </rPr>
      <t>2015-2016 Work Group Discussions</t>
    </r>
    <r>
      <rPr>
        <sz val="11"/>
        <color rgb="FF595959"/>
        <rFont val="Arial"/>
        <family val="2"/>
      </rPr>
      <t xml:space="preserve">
• In use by BCBSRI &amp; Tufts and included in Medicare Adv. 5 Star
• Alignment with NQF #0421 is not currently on CMS’ radar 
• Follow-up component to BMI screening was clinically important.
• HEDIS NCQA is easier report and more appropriate for commercially insured populations because frail elderly are not included.
• Agreement to review measure options again in the future</t>
    </r>
  </si>
  <si>
    <r>
      <rPr>
        <u/>
        <sz val="11"/>
        <color rgb="FF595959"/>
        <rFont val="Arial"/>
        <family val="2"/>
      </rPr>
      <t>2019 Annual Review</t>
    </r>
    <r>
      <rPr>
        <sz val="11"/>
        <color rgb="FF595959"/>
        <rFont val="Arial"/>
        <family val="2"/>
      </rPr>
      <t xml:space="preserve">
Add to the ACO Set. participant expressed interest in including the measure because he would like to use it in their Medicare Advantage contracts.  Another participant noted that often the OHIC Aligned Measure Sets are being used not only in commercial but also in Medicare Advantage contracts.  [Note: OHIC’s regulations regarding the Aligned Measure Set do not pertain to Medicare Advantage contracts.]
-A payer participant noted that his organization was required to report on Care for Older Adults – Advance Care Plan for the plan’s duals product.  The participant advocated for indicating the measure as an option for commercial only, as he did not want to have two different Advance Care Plan measures for the Medicaid population. 
-Another payer agreed noted that her plan did not have access to the measure through her HEDIS vendor.
-A payer noted that only 3.89% of total plan commercial membership is age 65+. 
-A participant noted that it is not harmful to include the measure in the Menu if some participants are in favor of it.
-Two providers note that they already use this measure for their internal incentives for complex patients.</t>
    </r>
  </si>
  <si>
    <r>
      <rPr>
        <u/>
        <sz val="11"/>
        <color rgb="FF595959"/>
        <rFont val="Arial"/>
        <family val="2"/>
      </rPr>
      <t>2018 Annual Review</t>
    </r>
    <r>
      <rPr>
        <sz val="11"/>
        <color rgb="FF595959"/>
        <rFont val="Arial"/>
        <family val="2"/>
      </rPr>
      <t xml:space="preserve">
● The Work Group decided its end goal would be to report on "Unhealthy Alcohol Use Screening and Follow-up" and decided not to prioritize the measure for Development.</t>
    </r>
  </si>
  <si>
    <r>
      <rPr>
        <u/>
        <sz val="11"/>
        <color rgb="FF595959"/>
        <rFont val="Arial"/>
        <family val="2"/>
      </rPr>
      <t>2016 Annual Review</t>
    </r>
    <r>
      <rPr>
        <sz val="11"/>
        <color rgb="FF595959"/>
        <rFont val="Arial"/>
        <family val="2"/>
      </rPr>
      <t xml:space="preserve">
• Removed in 2016 because it is Medicaid-specific
</t>
    </r>
    <r>
      <rPr>
        <u/>
        <sz val="11"/>
        <color rgb="FF595959"/>
        <rFont val="Arial"/>
        <family val="2"/>
      </rPr>
      <t>2015-2016 Work Group Discussions</t>
    </r>
    <r>
      <rPr>
        <sz val="11"/>
        <color rgb="FF595959"/>
        <rFont val="Arial"/>
        <family val="2"/>
      </rPr>
      <t xml:space="preserve">
• Adopting the measure will motivate ACOs to think about oral health for children in a way that they might not otherwise. 
• A pediatrician does have a role in this measure.</t>
    </r>
  </si>
  <si>
    <r>
      <rPr>
        <u/>
        <sz val="11"/>
        <color rgb="FF595959"/>
        <rFont val="Arial"/>
        <family val="2"/>
      </rPr>
      <t xml:space="preserve">2019 Annual Review
</t>
    </r>
    <r>
      <rPr>
        <sz val="11"/>
        <color rgb="FF595959"/>
        <rFont val="Arial"/>
        <family val="2"/>
      </rPr>
      <t xml:space="preserve">Remove CAHPS® Survey for Accountable Care Organizations (ACOs) Participating in Medicare Initiatives, CAHPS® Clinician/Group Surveys - (Adult Primary Care, Pediatric Care, and Specialist Care Surveys), and PCMH CAHPS Survey (for Primary Care) - Questions Not Specified from the ACO Set.  
Next step: A subgroup will meet to discuss measures of patient engagement in light of the recommendation to drop all of the CAHPS surveys.
- One participant observed that the Work Group never clearly defined what elements in CAHPS should be used.
- Another participant said these are not commercial payment measures.
- Another participant said the measures are being used for CTC and for PCMHs.
- A participant noted that Medicare ACOs use these measures, so there are available ACO data on performance. 
- A participant noted that CMS is viewing patient engagement as very important. 
- Another participant said there is the problem of survey fatigue. 
- A participant noted that removal of patient engagement measures may send the wrong message. 
</t>
    </r>
    <r>
      <rPr>
        <u/>
        <sz val="11"/>
        <color rgb="FF595959"/>
        <rFont val="Arial"/>
        <family val="2"/>
      </rPr>
      <t>2017 Annual Review</t>
    </r>
    <r>
      <rPr>
        <sz val="11"/>
        <color rgb="FF595959"/>
        <rFont val="Arial"/>
        <family val="2"/>
      </rPr>
      <t xml:space="preserve">
• Surveys are valuable, but potential overlap with ACO and CG-CAHPS.  Allow for a choice in order to reduce administrative cost and burden and pursue discussions for a multi-payer survey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</si>
  <si>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2016 Maternity Care Measures Work Group Discussions</t>
    </r>
    <r>
      <rPr>
        <sz val="11"/>
        <color rgb="FF595959"/>
        <rFont val="Arial"/>
        <family val="2"/>
      </rPr>
      <t xml:space="preserve">
• In use by W&amp;I
• Difficult to implement at physician level</t>
    </r>
  </si>
  <si>
    <r>
      <rPr>
        <u/>
        <sz val="11"/>
        <color rgb="FF595959"/>
        <rFont val="Arial"/>
        <family val="2"/>
      </rPr>
      <t>2017 Annual Review</t>
    </r>
    <r>
      <rPr>
        <sz val="11"/>
        <color rgb="FF595959"/>
        <rFont val="Arial"/>
        <family val="2"/>
      </rPr>
      <t xml:space="preserve">
• Redundant with "Controlling High Blood Pressure"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</si>
  <si>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2019 Annual Review
</t>
    </r>
    <r>
      <rPr>
        <sz val="11"/>
        <color rgb="FF595959"/>
        <rFont val="Arial"/>
        <family val="2"/>
      </rPr>
      <t xml:space="preserve">- Participants said the measure is not used in commercial contacts.
- The measure is duplicative with the Core measure CDC: HbA1c Control (&lt;8.0%).
</t>
    </r>
    <r>
      <rPr>
        <u/>
        <sz val="11"/>
        <color rgb="FF595959"/>
        <rFont val="Arial"/>
        <family val="2"/>
      </rPr>
      <t>2015-2016 Work Group Discussions</t>
    </r>
    <r>
      <rPr>
        <sz val="11"/>
        <color rgb="FF595959"/>
        <rFont val="Arial"/>
        <family val="2"/>
      </rPr>
      <t xml:space="preserve">
• Preferred over #0027 because it is an outcome measure
• Safer measure for pts than A1c &lt;8 (#0575)
• HbA1c poor control (&gt;9.0%) is going be emphasized less by HEDIS in the future and is targeted towards an older patient demographic, not the target population (commercial insurance/Medicaid patients).</t>
    </r>
  </si>
  <si>
    <r>
      <rPr>
        <u/>
        <sz val="11"/>
        <color rgb="FF595959"/>
        <rFont val="Arial"/>
        <family val="2"/>
      </rPr>
      <t xml:space="preserve">2020 Annual Review
</t>
    </r>
    <r>
      <rPr>
        <sz val="11"/>
        <color rgb="FF595959"/>
        <rFont val="Arial"/>
        <family val="2"/>
      </rPr>
      <t xml:space="preserve">NCQA designed this measure as a replacement for the retired Comprehensive Diabetes Care: Medical Attention for Nephropathy measure.  The measure assesses the percentage of members 18–75 years of age with diabetes who received a kidney health evaluation (i.e., an estimated glomerular filtration rate (eGFR) and a urine albumin-creatinine ratio (uACR)) during the measurement year.
The National Kidney Foundation notes that this measure can more consistently identify and treat chronic kidney disease among patients with diabetes, a high-risk population, using recommended clinical practice guidelines.  Performance of eGFR and uACR tests, however, is low and may be improved through this measure.
</t>
    </r>
    <r>
      <rPr>
        <u/>
        <sz val="11"/>
        <color rgb="FF595959"/>
        <rFont val="Arial"/>
        <family val="2"/>
      </rPr>
      <t xml:space="preserve">
2019 Annual Review
</t>
    </r>
    <r>
      <rPr>
        <sz val="11"/>
        <color rgb="FF595959"/>
        <rFont val="Arial"/>
        <family val="2"/>
      </rPr>
      <t xml:space="preserve">No consensus was reached.
- A provider noted that there is not administrative burden associated with the measure, but that performance is topped out.  Another provider said that even if they prescribe ACE inhibitors, they cannot incent patients to pick them up.
- Two payers recommended keeping the measure, as it is an accreditation measure. 
</t>
    </r>
    <r>
      <rPr>
        <u/>
        <sz val="11"/>
        <color rgb="FF595959"/>
        <rFont val="Arial"/>
        <family val="2"/>
      </rPr>
      <t>2015-2016 Work Group Discussions</t>
    </r>
    <r>
      <rPr>
        <sz val="11"/>
        <color rgb="FF595959"/>
        <rFont val="Arial"/>
        <family val="2"/>
      </rPr>
      <t xml:space="preserve">
• Baseline performance is lower than national &amp; NE 90th percentile rates</t>
    </r>
  </si>
  <si>
    <r>
      <rPr>
        <u/>
        <sz val="11"/>
        <color rgb="FF595959"/>
        <rFont val="Arial"/>
        <family val="2"/>
      </rPr>
      <t>2016 Maternity Care Measures Work Group Discussions</t>
    </r>
    <r>
      <rPr>
        <sz val="11"/>
        <color rgb="FF595959"/>
        <rFont val="Arial"/>
        <family val="2"/>
      </rPr>
      <t xml:space="preserve">
• Adopt in addition to W&amp;I individual measures
• Important to measure holistic care and also have the ability to set individual targets</t>
    </r>
  </si>
  <si>
    <r>
      <rPr>
        <u/>
        <sz val="11"/>
        <color rgb="FF595959"/>
        <rFont val="Arial"/>
        <family val="2"/>
      </rPr>
      <t xml:space="preserve">2018 Annual Review
</t>
    </r>
    <r>
      <rPr>
        <sz val="11"/>
        <color rgb="FF595959"/>
        <rFont val="Arial"/>
        <family val="2"/>
      </rPr>
      <t>• Remove the CMS version of specifications. This measure was added last year since the Work Group thought this version could yield larger denominator sizes, but that does not appear to be true.</t>
    </r>
    <r>
      <rPr>
        <u/>
        <sz val="11"/>
        <color rgb="FF595959"/>
        <rFont val="Arial"/>
        <family val="2"/>
      </rPr>
      <t xml:space="preserve">
2017 Annual Review</t>
    </r>
    <r>
      <rPr>
        <sz val="11"/>
        <color rgb="FF595959"/>
        <rFont val="Arial"/>
        <family val="2"/>
      </rPr>
      <t xml:space="preserve">
• Not applicable for primary care because (1) specifications do not accept a follow-up visit with a PCP and (2) PCP is not necessarily notified if a follow-up is performed by a behavioral health provider
</t>
    </r>
    <r>
      <rPr>
        <u/>
        <sz val="11"/>
        <color rgb="FF595959"/>
        <rFont val="Arial"/>
        <family val="2"/>
      </rPr>
      <t>2015-2016 Work Group Discussions</t>
    </r>
    <r>
      <rPr>
        <sz val="11"/>
        <color rgb="FF595959"/>
        <rFont val="Arial"/>
        <family val="2"/>
      </rPr>
      <t xml:space="preserve">
• The plans are looking at 7 days or less. For some 7 days seemed too short, while 30 days seemed too long.
• Concerns about claims not picking up follow-up activity, e.g., with a health home care manager.
• Concern that only follow-up with MH providers are counted and not PCP follow-up.</t>
    </r>
  </si>
  <si>
    <r>
      <rPr>
        <u/>
        <sz val="11"/>
        <color rgb="FF595959"/>
        <rFont val="Arial"/>
        <family val="2"/>
      </rPr>
      <t xml:space="preserve">2019 Annual Review
</t>
    </r>
    <r>
      <rPr>
        <sz val="11"/>
        <color rgb="FF595959"/>
        <rFont val="Arial"/>
        <family val="2"/>
      </rPr>
      <t xml:space="preserve">Remove since intermittent use of ADHD medication is clinically appropriate.
</t>
    </r>
    <r>
      <rPr>
        <u/>
        <sz val="11"/>
        <color rgb="FF595959"/>
        <rFont val="Arial"/>
        <family val="2"/>
      </rPr>
      <t>2016 Annual Review/Behavioral Health Measures Work Group Discussion</t>
    </r>
    <r>
      <rPr>
        <sz val="11"/>
        <color rgb="FF595959"/>
        <rFont val="Arial"/>
        <family val="2"/>
      </rPr>
      <t xml:space="preserve">
• Room for improvement
• Beneficial to include because measure is a requirement for HEDIS</t>
    </r>
  </si>
  <si>
    <r>
      <rPr>
        <u/>
        <sz val="11"/>
        <color rgb="FF595959"/>
        <rFont val="Arial"/>
        <family val="2"/>
      </rPr>
      <t>2017 Annual Review</t>
    </r>
    <r>
      <rPr>
        <sz val="11"/>
        <color rgb="FF595959"/>
        <rFont val="Arial"/>
        <family val="2"/>
      </rPr>
      <t xml:space="preserve">
• Consensus to remove the measure because NCQA and Medicaid also removed the measure (some plans are required to report the rate to Medicaid)
</t>
    </r>
    <r>
      <rPr>
        <u/>
        <sz val="11"/>
        <color rgb="FF595959"/>
        <rFont val="Arial"/>
        <family val="2"/>
      </rPr>
      <t>2016 Maternity Measures Work Group Discussions</t>
    </r>
    <r>
      <rPr>
        <sz val="11"/>
        <color rgb="FF595959"/>
        <rFont val="Arial"/>
        <family val="2"/>
      </rPr>
      <t xml:space="preserve">
• Medicaid measure
• Agreed that prenatal care measures should be included
</t>
    </r>
    <r>
      <rPr>
        <u/>
        <sz val="11"/>
        <color rgb="FF595959"/>
        <rFont val="Arial"/>
        <family val="2"/>
      </rPr>
      <t>2015-2016 Work Group Discussions</t>
    </r>
    <r>
      <rPr>
        <sz val="11"/>
        <color rgb="FF595959"/>
        <rFont val="Arial"/>
        <family val="2"/>
      </rPr>
      <t xml:space="preserve">
• In absolute terms there is room for improvement, but relative to benchmarks we are high. </t>
    </r>
  </si>
  <si>
    <r>
      <rPr>
        <u/>
        <sz val="11"/>
        <color rgb="FF595959"/>
        <rFont val="Arial"/>
        <family val="2"/>
      </rPr>
      <t xml:space="preserve">2019 Annual Review
</t>
    </r>
    <r>
      <rPr>
        <sz val="11"/>
        <color rgb="FF595959"/>
        <rFont val="Arial"/>
        <family val="2"/>
      </rPr>
      <t xml:space="preserve">Remove the condition-specific readmission measures from the Hospital Set. 
- A participant said that inclusion of Hospital-wide Readmit (READM-30-HOSP-WIDE) is sufficient.
</t>
    </r>
    <r>
      <rPr>
        <u/>
        <sz val="11"/>
        <color rgb="FF595959"/>
        <rFont val="Arial"/>
        <family val="2"/>
      </rPr>
      <t>2015-2016 Work Group Discussions</t>
    </r>
    <r>
      <rPr>
        <sz val="11"/>
        <color rgb="FF595959"/>
        <rFont val="Arial"/>
        <family val="2"/>
      </rPr>
      <t xml:space="preserve">
• RI same as national average - about 17%
• Easier to risk-adjust than #1789</t>
    </r>
  </si>
  <si>
    <r>
      <rPr>
        <u/>
        <sz val="11"/>
        <color rgb="FF595959"/>
        <rFont val="Arial"/>
        <family val="2"/>
      </rPr>
      <t xml:space="preserve">2019 Annual Review
</t>
    </r>
    <r>
      <rPr>
        <sz val="11"/>
        <color rgb="FF595959"/>
        <rFont val="Arial"/>
        <family val="2"/>
      </rPr>
      <t xml:space="preserve">Remove the condition-specific readmission measures from the Hospital Set. 
- A participant said that inclusion of Hospital-wide Readmit (READM-30-HOSP-WIDE) is sufficient.
</t>
    </r>
    <r>
      <rPr>
        <u/>
        <sz val="11"/>
        <color rgb="FF595959"/>
        <rFont val="Arial"/>
        <family val="2"/>
      </rPr>
      <t>2015-2016 Work Group Discussions</t>
    </r>
    <r>
      <rPr>
        <sz val="11"/>
        <color rgb="FF595959"/>
        <rFont val="Arial"/>
        <family val="2"/>
      </rPr>
      <t xml:space="preserve">
• RI same as national average - about 22%
• Easier to risk-adjust than #1789</t>
    </r>
  </si>
  <si>
    <r>
      <rPr>
        <u/>
        <sz val="11"/>
        <color rgb="FF595959"/>
        <rFont val="Arial"/>
        <family val="2"/>
      </rPr>
      <t xml:space="preserve">2019 Annual Review
</t>
    </r>
    <r>
      <rPr>
        <sz val="11"/>
        <color rgb="FF595959"/>
        <rFont val="Arial"/>
        <family val="2"/>
      </rPr>
      <t xml:space="preserve">Do not include.  One participant noted this would be a hard measure to use in a maternity episode contract. 
</t>
    </r>
    <r>
      <rPr>
        <u/>
        <sz val="11"/>
        <color rgb="FF595959"/>
        <rFont val="Arial"/>
        <family val="2"/>
      </rPr>
      <t>2016 Maternity Care Measures Work Group Discussions</t>
    </r>
    <r>
      <rPr>
        <sz val="11"/>
        <color rgb="FF595959"/>
        <rFont val="Arial"/>
        <family val="2"/>
      </rPr>
      <t xml:space="preserve">
• Currently in a BCBSRI/W&amp;I contract</t>
    </r>
  </si>
  <si>
    <r>
      <rPr>
        <u/>
        <sz val="11"/>
        <color rgb="FF595959"/>
        <rFont val="Arial"/>
        <family val="2"/>
      </rPr>
      <t>2017 Annual Review</t>
    </r>
    <r>
      <rPr>
        <sz val="11"/>
        <color rgb="FF595959"/>
        <rFont val="Arial"/>
        <family val="2"/>
      </rPr>
      <t xml:space="preserve">
• Group considered dropping the measure because it lost NQF endorsement in 2016
• Also identified several weaknesses of the measure, including the barriers to filling medications
• Decided to keep the measure because there were no better alternatives 
</t>
    </r>
    <r>
      <rPr>
        <u/>
        <sz val="11"/>
        <color rgb="FF595959"/>
        <rFont val="Arial"/>
        <family val="2"/>
      </rPr>
      <t>Previous Discussion</t>
    </r>
    <r>
      <rPr>
        <sz val="11"/>
        <color rgb="FF595959"/>
        <rFont val="Arial"/>
        <family val="2"/>
      </rPr>
      <t xml:space="preserve">
• NCQA recommended using as a replacement for measure 0036
• Denominator tricky and there will be a provider ICD code learning curve, but this is a good measure
• The fact that providers do not have easy access to this data is of concern, adopting this measure may improve provider access to payer Rx data</t>
    </r>
  </si>
  <si>
    <r>
      <rPr>
        <u/>
        <sz val="11"/>
        <color rgb="FF595959"/>
        <rFont val="Arial"/>
        <family val="2"/>
      </rPr>
      <t xml:space="preserve">2019 Annual Review
</t>
    </r>
    <r>
      <rPr>
        <sz val="11"/>
        <color rgb="FF595959"/>
        <rFont val="Arial"/>
        <family val="2"/>
      </rPr>
      <t xml:space="preserve">Remove, as primary care is not the appropriate unit of accountability and measurement.  There was also not interest in keeping the measures for use by ACOs.
-Two participants noted that the measure was of little value. 
</t>
    </r>
    <r>
      <rPr>
        <u/>
        <sz val="11"/>
        <color rgb="FF595959"/>
        <rFont val="Arial"/>
        <family val="2"/>
      </rPr>
      <t>2017 Annual Review</t>
    </r>
    <r>
      <rPr>
        <sz val="11"/>
        <color rgb="FF595959"/>
        <rFont val="Arial"/>
        <family val="2"/>
      </rPr>
      <t xml:space="preserve">
• Great potential impact for reducing readmissions
• Will be hard for practices who do not have a mechanism to know when a patient is discharged</t>
    </r>
  </si>
  <si>
    <r>
      <rPr>
        <u/>
        <sz val="11"/>
        <color rgb="FF595959"/>
        <rFont val="Arial"/>
        <family val="2"/>
      </rPr>
      <t xml:space="preserve">2018 Annual Review
</t>
    </r>
    <r>
      <rPr>
        <sz val="11"/>
        <color rgb="FF595959"/>
        <rFont val="Arial"/>
        <family val="2"/>
      </rPr>
      <t xml:space="preserve">•The Work Group thought this was one of the best current asthma measures but did not address all aspects of asthma care. The Group was unsure if this measure should take priority over other strategic priorities and in response to a request for vote, the majority of members voted against endorsement.
</t>
    </r>
    <r>
      <rPr>
        <u/>
        <sz val="11"/>
        <color rgb="FF595959"/>
        <rFont val="Arial"/>
        <family val="2"/>
      </rPr>
      <t xml:space="preserve">
2017 Annual Review</t>
    </r>
    <r>
      <rPr>
        <sz val="11"/>
        <color rgb="FF595959"/>
        <rFont val="Arial"/>
        <family val="2"/>
      </rPr>
      <t xml:space="preserve">
• Asthma is a priority measure for children, and current HEDIS measures are not the best measures
• Developmental because the asthma screening tool takes time to develop</t>
    </r>
  </si>
  <si>
    <r>
      <rPr>
        <u/>
        <sz val="11"/>
        <color rgb="FF595959"/>
        <rFont val="Arial"/>
        <family val="2"/>
      </rPr>
      <t xml:space="preserve">2018 Annual Review
</t>
    </r>
    <r>
      <rPr>
        <sz val="11"/>
        <color rgb="FF595959"/>
        <rFont val="Arial"/>
        <family val="2"/>
      </rPr>
      <t>• BCBSRI is no longer using the measure. The group decided to remove this if the steward is not utilizing the measure. One Work Group member recommended expanding the measure to include other patient-informed feedback surveys, but the group decided against broadening the tool because that would be more of a measure concept than a measure.</t>
    </r>
    <r>
      <rPr>
        <u/>
        <sz val="11"/>
        <color rgb="FF595959"/>
        <rFont val="Arial"/>
        <family val="2"/>
      </rPr>
      <t xml:space="preserve">
2017 Annual Review</t>
    </r>
    <r>
      <rPr>
        <sz val="11"/>
        <color rgb="FF595959"/>
        <rFont val="Arial"/>
        <family val="2"/>
      </rPr>
      <t xml:space="preserve">
• Consider including additional outcome-based tools that are applicable across multiple populations
</t>
    </r>
    <r>
      <rPr>
        <u/>
        <sz val="11"/>
        <color rgb="FF595959"/>
        <rFont val="Arial"/>
        <family val="2"/>
      </rPr>
      <t>2016 Behavioral Health Measures Work Group Discussion</t>
    </r>
    <r>
      <rPr>
        <sz val="11"/>
        <color rgb="FF595959"/>
        <rFont val="Arial"/>
        <family val="2"/>
      </rPr>
      <t xml:space="preserve">
• Include because of BCBSRI's investment.
• BCBSRI pay-for-process measure (would want to implement in contracts)</t>
    </r>
  </si>
  <si>
    <r>
      <rPr>
        <u/>
        <sz val="11"/>
        <color rgb="FF595959"/>
        <rFont val="Arial"/>
        <family val="2"/>
      </rPr>
      <t>2017 Annual Review</t>
    </r>
    <r>
      <rPr>
        <sz val="11"/>
        <color rgb="FF595959"/>
        <rFont val="Arial"/>
        <family val="2"/>
      </rPr>
      <t xml:space="preserve">
• Not useful for primary care practices or ACOs because they already have a financial incentive to do this even without use of a measure
• Measure is homegrown and therefore does not adhere to measure selection criteria
</t>
    </r>
    <r>
      <rPr>
        <u/>
        <sz val="11"/>
        <color rgb="FF595959"/>
        <rFont val="Arial"/>
        <family val="2"/>
      </rPr>
      <t>2015-2016 Work Group Discussions</t>
    </r>
    <r>
      <rPr>
        <sz val="11"/>
        <color rgb="FF595959"/>
        <rFont val="Arial"/>
        <family val="2"/>
      </rPr>
      <t xml:space="preserve">
• Small changes in this measure can have very large cost implications
• On a provider level, like providers should be analyzed together as in some specialties use of generics is less common.</t>
    </r>
  </si>
  <si>
    <r>
      <rPr>
        <u/>
        <sz val="11"/>
        <color rgb="FF595959"/>
        <rFont val="Arial"/>
        <family val="2"/>
      </rPr>
      <t xml:space="preserve">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2015-2016 Work Group Discussions</t>
    </r>
    <r>
      <rPr>
        <sz val="11"/>
        <color rgb="FF595959"/>
        <rFont val="Arial"/>
        <family val="2"/>
      </rPr>
      <t xml:space="preserve">
• Not a Hospital Performance Measure, but relevant for an ACO (with MSSP contracts) or SNF
• Concern AHCA has a proprietary risk-adjustment component of this Measure
• Concern that readmission measure more appropriate
• Methodology can be used by anyone, AHCA recommended that average or weighted average facility rates be used.</t>
    </r>
  </si>
  <si>
    <r>
      <rPr>
        <u/>
        <sz val="11"/>
        <color rgb="FF595959"/>
        <rFont val="Arial"/>
        <family val="2"/>
      </rPr>
      <t>2017 Annual Review</t>
    </r>
    <r>
      <rPr>
        <sz val="11"/>
        <color rgb="FF595959"/>
        <rFont val="Arial"/>
        <family val="2"/>
      </rPr>
      <t xml:space="preserve">
• Not appropriate for primary care practices
• There was uncertainty around how this could be applied to ACOs.  One member also noted that hospital-wide readmission was more helpful.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</si>
  <si>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2017 Annual Review</t>
    </r>
    <r>
      <rPr>
        <sz val="11"/>
        <color rgb="FF595959"/>
        <rFont val="Arial"/>
        <family val="2"/>
      </rPr>
      <t xml:space="preserve">
• Area of interest for OHIC Primary Care APM Work Group
• Developmental because specifications need to be refined and primary care capitation agreements are not very prevalent in the state yet
• Measure will be developed by Andrea, Peter, and a payer volunteer</t>
    </r>
  </si>
  <si>
    <r>
      <rPr>
        <u/>
        <sz val="11"/>
        <color rgb="FF595959"/>
        <rFont val="Arial"/>
        <family val="2"/>
      </rPr>
      <t xml:space="preserve">2019 Annual Review
</t>
    </r>
    <r>
      <rPr>
        <sz val="11"/>
        <color rgb="FF595959"/>
        <rFont val="Arial"/>
        <family val="2"/>
      </rPr>
      <t>-One participant recommended using PC-02 instead as data will be publicly available beginning in 2020.</t>
    </r>
    <r>
      <rPr>
        <u/>
        <sz val="11"/>
        <color rgb="FF595959"/>
        <rFont val="Arial"/>
        <family val="2"/>
      </rPr>
      <t xml:space="preserve">
2016 Maternity Care Measures Work Group Discussions</t>
    </r>
    <r>
      <rPr>
        <sz val="11"/>
        <color rgb="FF595959"/>
        <rFont val="Arial"/>
        <family val="2"/>
      </rPr>
      <t xml:space="preserve">
• In use by W&amp;I
• Difficult to implement at physician level</t>
    </r>
  </si>
  <si>
    <r>
      <rPr>
        <u/>
        <sz val="11"/>
        <color rgb="FF595959"/>
        <rFont val="Arial"/>
        <family val="2"/>
      </rPr>
      <t xml:space="preserve">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2015-2016 Work Group Discussions</t>
    </r>
    <r>
      <rPr>
        <sz val="11"/>
        <color rgb="FF595959"/>
        <rFont val="Arial"/>
        <family val="2"/>
      </rPr>
      <t xml:space="preserve">
• Because there is a paucity of post-acute care measures in the measure set, the group endorsed this measure.
• This measure should be applied at the ACO level only.</t>
    </r>
  </si>
  <si>
    <r>
      <rPr>
        <u/>
        <sz val="11"/>
        <color rgb="FF595959"/>
        <rFont val="Arial"/>
        <family val="2"/>
      </rPr>
      <t xml:space="preserve">2019 Annual Review
</t>
    </r>
    <r>
      <rPr>
        <sz val="11"/>
        <color rgb="FF595959"/>
        <rFont val="Arial"/>
        <family val="2"/>
      </rPr>
      <t>Remove from the Hospital Set.
- Work Group members did not express interest in retaining the measure.</t>
    </r>
    <r>
      <rPr>
        <u/>
        <sz val="11"/>
        <color rgb="FF595959"/>
        <rFont val="Arial"/>
        <family val="2"/>
      </rPr>
      <t xml:space="preserve"> 
2015-2016 Work Group Discussions</t>
    </r>
    <r>
      <rPr>
        <sz val="11"/>
        <color rgb="FF595959"/>
        <rFont val="Arial"/>
        <family val="2"/>
      </rPr>
      <t xml:space="preserve">
• Opportunity for improvement despite RI average (89%) above national average (79%) 
• Public health issue – very important care/treatment  </t>
    </r>
  </si>
  <si>
    <r>
      <rPr>
        <u/>
        <sz val="11"/>
        <color rgb="FF595959"/>
        <rFont val="Arial"/>
        <family val="2"/>
      </rPr>
      <t xml:space="preserve">2019 Annual Review
</t>
    </r>
    <r>
      <rPr>
        <sz val="11"/>
        <color rgb="FF595959"/>
        <rFont val="Arial"/>
        <family val="2"/>
      </rPr>
      <t>Remove.  While this is an important topic, screening is done nearly universally by practices and it is a poor quality measure.</t>
    </r>
    <r>
      <rPr>
        <u/>
        <sz val="11"/>
        <color rgb="FF595959"/>
        <rFont val="Arial"/>
        <family val="2"/>
      </rPr>
      <t xml:space="preserve">
2017 Annual Review</t>
    </r>
    <r>
      <rPr>
        <sz val="11"/>
        <color rgb="FF595959"/>
        <rFont val="Arial"/>
        <family val="2"/>
      </rPr>
      <t xml:space="preserve">
• Discussion about removing the measure because it is difficult to obtain data in some cases
• Decided to keep the measure because it addresses an important health issue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</si>
  <si>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2018 Annual Review</t>
    </r>
    <r>
      <rPr>
        <sz val="11"/>
        <color rgb="FF595959"/>
        <rFont val="Arial"/>
        <family val="2"/>
      </rPr>
      <t xml:space="preserve">
●Chose not to adopt because plans have difficulty calculating the measure. Reasons include: prescribing NPI data not in claims records and 42CFR. 
●Some Work Group members were unsure if the measure added additional value since RI legislation passed regulations to address the issue.</t>
    </r>
  </si>
  <si>
    <r>
      <rPr>
        <u/>
        <sz val="11"/>
        <color rgb="FF595959"/>
        <rFont val="Arial"/>
        <family val="2"/>
      </rPr>
      <t>2018 Annual Review</t>
    </r>
    <r>
      <rPr>
        <sz val="11"/>
        <color rgb="FF595959"/>
        <rFont val="Arial"/>
        <family val="2"/>
      </rPr>
      <t xml:space="preserve">
●Work Group members noted that it was challenging and not transformational to hold primary care providers accountable for the actions of other providers.
●Likely not viable at the practice level due to issues with small numbers.</t>
    </r>
  </si>
  <si>
    <r>
      <t xml:space="preserve">The OHIC PCMH Measure Set includes a modified version of this measures that looks at an all-or-nothing composite rate of the measure's three component rate:  BMI Assessment, Counseling for Nutrition, and Counseling for Physical Activity.  For more information, visit: </t>
    </r>
    <r>
      <rPr>
        <u/>
        <sz val="11"/>
        <color rgb="FF595959"/>
        <rFont val="Arial"/>
        <family val="2"/>
      </rPr>
      <t>https://tinyurl.com/CTC-RI-2018</t>
    </r>
  </si>
  <si>
    <r>
      <rPr>
        <u/>
        <sz val="11"/>
        <color rgb="FF595959"/>
        <rFont val="Arial"/>
        <family val="2"/>
      </rPr>
      <t>2019 Annual Review</t>
    </r>
    <r>
      <rPr>
        <sz val="11"/>
        <color rgb="FF595959"/>
        <rFont val="Arial"/>
        <family val="2"/>
      </rPr>
      <t xml:space="preserve">
Re-consider these measures during the 2020 annual review after obtaining information on 1) hospital volume and 2) baseline performance. 
-One participant noted patients in the NICU are carved out of the insurer’s contract for Medicaid.
-Another participant recommended better understanding volume and baseline performance before recommending use of the measure.
-Another participant noted that the measure is not generalizable as there is only one hospital for which these measures would apply. 
Post 8/20 conversation:
-A Women and Infants Hospital representative recommended including these measures. </t>
    </r>
  </si>
  <si>
    <t>This spreadsheet includes all five RI OHIC Aligned Measure Sets in aggregate, specifically the ACO, Acute Care Hospital, Behavioral Health Hospital, Behavioral Health, Maternity, and Primary Care Measure Sets.</t>
  </si>
  <si>
    <r>
      <rPr>
        <b/>
        <sz val="11"/>
        <color rgb="FF595959"/>
        <rFont val="Arial"/>
        <family val="2"/>
      </rPr>
      <t>-Latinos are less likely than Whites</t>
    </r>
    <r>
      <rPr>
        <sz val="11"/>
        <color rgb="FF595959"/>
        <rFont val="Arial"/>
        <family val="2"/>
      </rPr>
      <t xml:space="preserve"> to discuss preferences and to have a living will, although the latter gap is fully accounted for by education. </t>
    </r>
    <r>
      <rPr>
        <b/>
        <sz val="11"/>
        <color rgb="FF595959"/>
        <rFont val="Arial"/>
        <family val="2"/>
      </rPr>
      <t>Asians are less likely than Whites</t>
    </r>
    <r>
      <rPr>
        <sz val="11"/>
        <color rgb="FF595959"/>
        <rFont val="Arial"/>
        <family val="2"/>
      </rPr>
      <t xml:space="preserve"> to have discussions, but more likely to have living wills.</t>
    </r>
    <r>
      <rPr>
        <b/>
        <sz val="11"/>
        <color rgb="FF595959"/>
        <rFont val="Arial"/>
        <family val="2"/>
      </rPr>
      <t xml:space="preserve"> Black-White differences</t>
    </r>
    <r>
      <rPr>
        <sz val="11"/>
        <color rgb="FF595959"/>
        <rFont val="Arial"/>
        <family val="2"/>
      </rPr>
      <t xml:space="preserve"> emerge only among low SES (socioeconomic status) subgroups. Each group noted significant obstacles to planning (Carr, 2012).
-</t>
    </r>
    <r>
      <rPr>
        <b/>
        <sz val="11"/>
        <color rgb="FF595959"/>
        <rFont val="Arial"/>
        <family val="2"/>
      </rPr>
      <t>Non-Hispanic whites were more likely than Hispanics</t>
    </r>
    <r>
      <rPr>
        <sz val="11"/>
        <color rgb="FF595959"/>
        <rFont val="Arial"/>
        <family val="2"/>
      </rPr>
      <t xml:space="preserve"> (aOR = 0.5, 95% CI = 0.3-0.7), </t>
    </r>
    <r>
      <rPr>
        <b/>
        <sz val="11"/>
        <color rgb="FF595959"/>
        <rFont val="Arial"/>
        <family val="2"/>
      </rPr>
      <t xml:space="preserve">black/African Americans </t>
    </r>
    <r>
      <rPr>
        <sz val="11"/>
        <color rgb="FF595959"/>
        <rFont val="Arial"/>
        <family val="2"/>
      </rPr>
      <t xml:space="preserve">(aOR = 0.5, 95% CI = 0.3-0.9), and </t>
    </r>
    <r>
      <rPr>
        <b/>
        <sz val="11"/>
        <color rgb="FF595959"/>
        <rFont val="Arial"/>
        <family val="2"/>
      </rPr>
      <t>non-Hispanic others</t>
    </r>
    <r>
      <rPr>
        <sz val="11"/>
        <color rgb="FF595959"/>
        <rFont val="Arial"/>
        <family val="2"/>
      </rPr>
      <t xml:space="preserve"> (aOR = 0.7, 95% CI = 0.5-1.0) to report having had a conversation with a healthcare provider about their end-of-life care wishes (Clark et al., 2018).</t>
    </r>
  </si>
  <si>
    <r>
      <t xml:space="preserve">-In a cross-sectional study of 149,741 participants from multiple states, </t>
    </r>
    <r>
      <rPr>
        <b/>
        <sz val="11"/>
        <color rgb="FF595959"/>
        <rFont val="Arial"/>
        <family val="2"/>
      </rPr>
      <t>Medicaid insurance status and living in a low-income zip code</t>
    </r>
    <r>
      <rPr>
        <sz val="11"/>
        <color rgb="FF595959"/>
        <rFont val="Arial"/>
        <family val="2"/>
      </rPr>
      <t xml:space="preserve"> were associated with </t>
    </r>
    <r>
      <rPr>
        <b/>
        <sz val="11"/>
        <color rgb="FF595959"/>
        <rFont val="Arial"/>
        <family val="2"/>
      </rPr>
      <t>higher SSI rates after colectomy</t>
    </r>
    <r>
      <rPr>
        <sz val="11"/>
        <color rgb="FF595959"/>
        <rFont val="Arial"/>
        <family val="2"/>
      </rPr>
      <t>, even after adjusting for clinical risk. For hysterectomy, no social risk factors that were examined in this study had statistically significant associations with SSI after adjustment for clinical risk (Qi et al., 2019).</t>
    </r>
  </si>
  <si>
    <r>
      <t xml:space="preserve">-Buying Value identified this to be a "disparities-sensitive measure" using NQF's 2017 Disparities Project Final Report (NQF, 2017).
-RI's age-adjusted </t>
    </r>
    <r>
      <rPr>
        <b/>
        <sz val="11"/>
        <color rgb="FF595959"/>
        <rFont val="Arial"/>
        <family val="2"/>
      </rPr>
      <t>breast cancer mortality is 48% higher for African Americans than Whites</t>
    </r>
    <r>
      <rPr>
        <sz val="11"/>
        <color rgb="FF595959"/>
        <rFont val="Arial"/>
        <family val="2"/>
      </rPr>
      <t xml:space="preserve"> from 2006-2010 (RIDOH, 2014).
-RI's age-adjusted </t>
    </r>
    <r>
      <rPr>
        <b/>
        <sz val="11"/>
        <color rgb="FF595959"/>
        <rFont val="Arial"/>
        <family val="2"/>
      </rPr>
      <t>breast cancer mortality rate is higher for Non-Hispanic Black Women</t>
    </r>
    <r>
      <rPr>
        <sz val="11"/>
        <color rgb="FF595959"/>
        <rFont val="Arial"/>
        <family val="2"/>
      </rPr>
      <t xml:space="preserve"> (26.9 per 100,000)</t>
    </r>
    <r>
      <rPr>
        <b/>
        <sz val="11"/>
        <color rgb="FF595959"/>
        <rFont val="Arial"/>
        <family val="2"/>
      </rPr>
      <t xml:space="preserve"> than for Non-Hispanic White Women</t>
    </r>
    <r>
      <rPr>
        <sz val="11"/>
        <color rgb="FF595959"/>
        <rFont val="Arial"/>
        <family val="2"/>
      </rPr>
      <t xml:space="preserve"> (18.8 per 100,000) from 2010-2014. RI's</t>
    </r>
    <r>
      <rPr>
        <b/>
        <sz val="11"/>
        <color rgb="FF595959"/>
        <rFont val="Arial"/>
        <family val="2"/>
      </rPr>
      <t xml:space="preserve"> mammography rate</t>
    </r>
    <r>
      <rPr>
        <sz val="11"/>
        <color rgb="FF595959"/>
        <rFont val="Arial"/>
        <family val="2"/>
      </rPr>
      <t xml:space="preserve"> (mammogram in the past 2 years: ages &gt;= 40) is</t>
    </r>
    <r>
      <rPr>
        <b/>
        <sz val="11"/>
        <color rgb="FF595959"/>
        <rFont val="Arial"/>
        <family val="2"/>
      </rPr>
      <t xml:space="preserve"> lower for Non-Hispanic Black Women</t>
    </r>
    <r>
      <rPr>
        <sz val="11"/>
        <color rgb="FF595959"/>
        <rFont val="Arial"/>
        <family val="2"/>
      </rPr>
      <t xml:space="preserve"> (78 per 100,000)</t>
    </r>
    <r>
      <rPr>
        <b/>
        <sz val="11"/>
        <color rgb="FF595959"/>
        <rFont val="Arial"/>
        <family val="2"/>
      </rPr>
      <t xml:space="preserve"> than for Non-Hispanic White Women</t>
    </r>
    <r>
      <rPr>
        <sz val="11"/>
        <color rgb="FF595959"/>
        <rFont val="Arial"/>
        <family val="2"/>
      </rPr>
      <t xml:space="preserve"> (81 per 100,000) (DeSantis et al., 2017).
-In RI, between 2015-2017 the</t>
    </r>
    <r>
      <rPr>
        <b/>
        <sz val="11"/>
        <color rgb="FF595959"/>
        <rFont val="Arial"/>
        <family val="2"/>
      </rPr>
      <t xml:space="preserve"> incidence of breast cancer</t>
    </r>
    <r>
      <rPr>
        <sz val="11"/>
        <color rgb="FF595959"/>
        <rFont val="Arial"/>
        <family val="2"/>
      </rPr>
      <t xml:space="preserve"> was 142.5 per 100,000 among </t>
    </r>
    <r>
      <rPr>
        <b/>
        <sz val="11"/>
        <color rgb="FF595959"/>
        <rFont val="Arial"/>
        <family val="2"/>
      </rPr>
      <t>Non-Hispanic Whites</t>
    </r>
    <r>
      <rPr>
        <sz val="11"/>
        <color rgb="FF595959"/>
        <rFont val="Arial"/>
        <family val="2"/>
      </rPr>
      <t xml:space="preserve">, 118.3 per 100,000 among </t>
    </r>
    <r>
      <rPr>
        <b/>
        <sz val="11"/>
        <color rgb="FF595959"/>
        <rFont val="Arial"/>
        <family val="2"/>
      </rPr>
      <t>Non-Hispanic Blacks</t>
    </r>
    <r>
      <rPr>
        <sz val="11"/>
        <color rgb="FF595959"/>
        <rFont val="Arial"/>
        <family val="2"/>
      </rPr>
      <t xml:space="preserve">, and 112.8 per 100,000 among </t>
    </r>
    <r>
      <rPr>
        <b/>
        <sz val="11"/>
        <color rgb="FF595959"/>
        <rFont val="Arial"/>
        <family val="2"/>
      </rPr>
      <t>Hispanics</t>
    </r>
    <r>
      <rPr>
        <sz val="11"/>
        <color rgb="FF595959"/>
        <rFont val="Arial"/>
        <family val="2"/>
      </rPr>
      <t xml:space="preserve"> (Rhode Island Cancer Registry, 2017)
-MA Health System performance showed </t>
    </r>
    <r>
      <rPr>
        <b/>
        <sz val="11"/>
        <color rgb="FF595959"/>
        <rFont val="Arial"/>
        <family val="2"/>
      </rPr>
      <t>higher screening rate for White</t>
    </r>
    <r>
      <rPr>
        <sz val="11"/>
        <color rgb="FF595959"/>
        <rFont val="Arial"/>
        <family val="2"/>
      </rPr>
      <t xml:space="preserve"> (77%) than other race/multi-racial patients (67%) [MA Health System, 2020].
-The </t>
    </r>
    <r>
      <rPr>
        <b/>
        <sz val="11"/>
        <color rgb="FF595959"/>
        <rFont val="Arial"/>
        <family val="2"/>
      </rPr>
      <t>Medicaid managed care breast cancer screening rate</t>
    </r>
    <r>
      <rPr>
        <sz val="11"/>
        <color rgb="FF595959"/>
        <rFont val="Arial"/>
        <family val="2"/>
      </rPr>
      <t xml:space="preserve"> is 2.6 percentage points </t>
    </r>
    <r>
      <rPr>
        <b/>
        <sz val="11"/>
        <color rgb="FF595959"/>
        <rFont val="Arial"/>
        <family val="2"/>
      </rPr>
      <t>higher for Whites than for Blacks</t>
    </r>
    <r>
      <rPr>
        <sz val="11"/>
        <color rgb="FF595959"/>
        <rFont val="Arial"/>
        <family val="2"/>
      </rPr>
      <t xml:space="preserve"> in Michigan, and 6 percentage points higher in Minnesota (state disparity research).
-</t>
    </r>
    <r>
      <rPr>
        <b/>
        <sz val="11"/>
        <color rgb="FF595959"/>
        <rFont val="Arial"/>
        <family val="2"/>
      </rPr>
      <t>Mammography rates</t>
    </r>
    <r>
      <rPr>
        <sz val="11"/>
        <color rgb="FF595959"/>
        <rFont val="Arial"/>
        <family val="2"/>
      </rPr>
      <t xml:space="preserve"> for women aged 50+ were</t>
    </r>
    <r>
      <rPr>
        <b/>
        <sz val="11"/>
        <color rgb="FF595959"/>
        <rFont val="Arial"/>
        <family val="2"/>
      </rPr>
      <t xml:space="preserve"> higher for women without disability</t>
    </r>
    <r>
      <rPr>
        <sz val="11"/>
        <color rgb="FF595959"/>
        <rFont val="Arial"/>
        <family val="2"/>
      </rPr>
      <t xml:space="preserve"> (74%) than for women with </t>
    </r>
    <r>
      <rPr>
        <b/>
        <sz val="11"/>
        <color rgb="FF595959"/>
        <rFont val="Arial"/>
        <family val="2"/>
      </rPr>
      <t>basic actions difficulty</t>
    </r>
    <r>
      <rPr>
        <sz val="11"/>
        <color rgb="FF595959"/>
        <rFont val="Arial"/>
        <family val="2"/>
      </rPr>
      <t xml:space="preserve"> (67%) or </t>
    </r>
    <r>
      <rPr>
        <b/>
        <sz val="11"/>
        <color rgb="FF595959"/>
        <rFont val="Arial"/>
        <family val="2"/>
      </rPr>
      <t>complex activity limitation</t>
    </r>
    <r>
      <rPr>
        <sz val="11"/>
        <color rgb="FF595959"/>
        <rFont val="Arial"/>
        <family val="2"/>
      </rPr>
      <t xml:space="preserve"> (61%). The lowest mammography rates among women aged 50+ were seen in those with </t>
    </r>
    <r>
      <rPr>
        <b/>
        <sz val="11"/>
        <color rgb="FF595959"/>
        <rFont val="Arial"/>
        <family val="2"/>
      </rPr>
      <t xml:space="preserve">cognitive difficulties </t>
    </r>
    <r>
      <rPr>
        <sz val="11"/>
        <color rgb="FF595959"/>
        <rFont val="Arial"/>
        <family val="2"/>
      </rPr>
      <t xml:space="preserve">(52%) and those with ADL or IADL limitations (51%) [CDC, 2001-2005 Report].
-In the U.S. in 2018 the </t>
    </r>
    <r>
      <rPr>
        <b/>
        <sz val="11"/>
        <color rgb="FF595959"/>
        <rFont val="Arial"/>
        <family val="2"/>
      </rPr>
      <t xml:space="preserve">prevalence of up-to-date mammography </t>
    </r>
    <r>
      <rPr>
        <sz val="11"/>
        <color rgb="FF595959"/>
        <rFont val="Arial"/>
        <family val="2"/>
      </rPr>
      <t xml:space="preserve">according to the American Cancer Society recommendations was </t>
    </r>
    <r>
      <rPr>
        <b/>
        <sz val="11"/>
        <color rgb="FF595959"/>
        <rFont val="Arial"/>
        <family val="2"/>
      </rPr>
      <t>lower among Hispanic and Asian</t>
    </r>
    <r>
      <rPr>
        <sz val="11"/>
        <color rgb="FF595959"/>
        <rFont val="Arial"/>
        <family val="2"/>
      </rPr>
      <t xml:space="preserve"> (55%-60%) </t>
    </r>
    <r>
      <rPr>
        <b/>
        <sz val="11"/>
        <color rgb="FF595959"/>
        <rFont val="Arial"/>
        <family val="2"/>
      </rPr>
      <t>women</t>
    </r>
    <r>
      <rPr>
        <sz val="11"/>
        <color rgb="FF595959"/>
        <rFont val="Arial"/>
        <family val="2"/>
      </rPr>
      <t xml:space="preserve"> </t>
    </r>
    <r>
      <rPr>
        <b/>
        <sz val="11"/>
        <color rgb="FF595959"/>
        <rFont val="Arial"/>
        <family val="2"/>
      </rPr>
      <t xml:space="preserve">than Non-Hispanic Black </t>
    </r>
    <r>
      <rPr>
        <sz val="11"/>
        <color rgb="FF595959"/>
        <rFont val="Arial"/>
        <family val="2"/>
      </rPr>
      <t xml:space="preserve">(66%), </t>
    </r>
    <r>
      <rPr>
        <b/>
        <sz val="11"/>
        <color rgb="FF595959"/>
        <rFont val="Arial"/>
        <family val="2"/>
      </rPr>
      <t xml:space="preserve">Non-Hispanic White </t>
    </r>
    <r>
      <rPr>
        <sz val="11"/>
        <color rgb="FF595959"/>
        <rFont val="Arial"/>
        <family val="2"/>
      </rPr>
      <t xml:space="preserve">(64%) and </t>
    </r>
    <r>
      <rPr>
        <b/>
        <sz val="11"/>
        <color rgb="FF595959"/>
        <rFont val="Arial"/>
        <family val="2"/>
      </rPr>
      <t>Non-Hispanic American Indian and Alaska Naive</t>
    </r>
    <r>
      <rPr>
        <sz val="11"/>
        <color rgb="FF595959"/>
        <rFont val="Arial"/>
        <family val="2"/>
      </rPr>
      <t xml:space="preserve"> (64%) women. However, studies have documented that self-reported survey data overestimate mammography screening prevalence, particularly among black and Hispanic women. (American Cancer Society, 2019)
</t>
    </r>
  </si>
  <si>
    <r>
      <t xml:space="preserve">-A national analysis of National Inpatient Survey data for 2016-2017 found that, </t>
    </r>
    <r>
      <rPr>
        <b/>
        <sz val="11"/>
        <color rgb="FF595959"/>
        <rFont val="Arial"/>
        <family val="2"/>
      </rPr>
      <t>compared to White patients, the odds of the occurrence of healthcare-associated infections (including CAUTI) were 0.94 for Black, 0.93 for Hispanic, 0.93 for Asian/Pacific Islander, and 1.19 for Native Americans</t>
    </r>
    <r>
      <rPr>
        <sz val="11"/>
        <color rgb="FF595959"/>
        <rFont val="Arial"/>
        <family val="2"/>
      </rPr>
      <t xml:space="preserve">. All outcomes were statistically significant with p-values &lt;0.01. There was a statistically significant interaction between gender and race showing the most protective effect among female Asian/Pacific Islanders (Leys et al., 2020).
</t>
    </r>
  </si>
  <si>
    <r>
      <t xml:space="preserve">-Buying Value identified this to be a "disparities-sensitive measure" using NQF's 2017 Disparities Project Final Report (NQF, 2017).
-In RI during 2017-2019 </t>
    </r>
    <r>
      <rPr>
        <b/>
        <sz val="11"/>
        <color rgb="FF595959"/>
        <rFont val="Arial"/>
        <family val="2"/>
      </rPr>
      <t>cesarean delivery rates were highest for white infants</t>
    </r>
    <r>
      <rPr>
        <sz val="11"/>
        <color rgb="FF595959"/>
        <rFont val="Arial"/>
        <family val="2"/>
      </rPr>
      <t xml:space="preserve"> (32.5%), followed by </t>
    </r>
    <r>
      <rPr>
        <b/>
        <sz val="11"/>
        <color rgb="FF595959"/>
        <rFont val="Arial"/>
        <family val="2"/>
      </rPr>
      <t>blacks</t>
    </r>
    <r>
      <rPr>
        <sz val="11"/>
        <color rgb="FF595959"/>
        <rFont val="Arial"/>
        <family val="2"/>
      </rPr>
      <t xml:space="preserve"> (32.0%), </t>
    </r>
    <r>
      <rPr>
        <b/>
        <sz val="11"/>
        <color rgb="FF595959"/>
        <rFont val="Arial"/>
        <family val="2"/>
      </rPr>
      <t>Hispanics</t>
    </r>
    <r>
      <rPr>
        <sz val="11"/>
        <color rgb="FF595959"/>
        <rFont val="Arial"/>
        <family val="2"/>
      </rPr>
      <t xml:space="preserve"> (31.0%), </t>
    </r>
    <r>
      <rPr>
        <b/>
        <sz val="11"/>
        <color rgb="FF595959"/>
        <rFont val="Arial"/>
        <family val="2"/>
      </rPr>
      <t>American Indian/Alaska Natives</t>
    </r>
    <r>
      <rPr>
        <sz val="11"/>
        <color rgb="FF595959"/>
        <rFont val="Arial"/>
        <family val="2"/>
      </rPr>
      <t xml:space="preserve"> (30.9%) and </t>
    </r>
    <r>
      <rPr>
        <b/>
        <sz val="11"/>
        <color rgb="FF595959"/>
        <rFont val="Arial"/>
        <family val="2"/>
      </rPr>
      <t>Asian/Pacific Islanders</t>
    </r>
    <r>
      <rPr>
        <sz val="11"/>
        <color rgb="FF595959"/>
        <rFont val="Arial"/>
        <family val="2"/>
      </rPr>
      <t xml:space="preserve"> (30.2%) (March of Dimes, 2021).
-In California among Medi-Cal patients the</t>
    </r>
    <r>
      <rPr>
        <b/>
        <sz val="11"/>
        <color rgb="FF595959"/>
        <rFont val="Arial"/>
        <family val="2"/>
      </rPr>
      <t xml:space="preserve"> first-birth Cesarean rate is highest among African Americans</t>
    </r>
    <r>
      <rPr>
        <sz val="11"/>
        <color rgb="FF595959"/>
        <rFont val="Arial"/>
        <family val="2"/>
      </rPr>
      <t xml:space="preserve"> (29.8%), followed by </t>
    </r>
    <r>
      <rPr>
        <b/>
        <sz val="11"/>
        <color rgb="FF595959"/>
        <rFont val="Arial"/>
        <family val="2"/>
      </rPr>
      <t>Asian/Pacific Islanders</t>
    </r>
    <r>
      <rPr>
        <sz val="11"/>
        <color rgb="FF595959"/>
        <rFont val="Arial"/>
        <family val="2"/>
      </rPr>
      <t xml:space="preserve"> (25.6%). </t>
    </r>
    <r>
      <rPr>
        <b/>
        <sz val="11"/>
        <color rgb="FF595959"/>
        <rFont val="Arial"/>
        <family val="2"/>
      </rPr>
      <t>Hispanics</t>
    </r>
    <r>
      <rPr>
        <sz val="11"/>
        <color rgb="FF595959"/>
        <rFont val="Arial"/>
        <family val="2"/>
      </rPr>
      <t xml:space="preserve"> (23.8%) and </t>
    </r>
    <r>
      <rPr>
        <b/>
        <sz val="11"/>
        <color rgb="FF595959"/>
        <rFont val="Arial"/>
        <family val="2"/>
      </rPr>
      <t>Whites</t>
    </r>
    <r>
      <rPr>
        <sz val="11"/>
        <color rgb="FF595959"/>
        <rFont val="Arial"/>
        <family val="2"/>
      </rPr>
      <t xml:space="preserve"> (23.8%) had the lowest rates (Let's Get Healthy California, 2021).
</t>
    </r>
  </si>
  <si>
    <r>
      <t xml:space="preserve">-Buying Value identified this to be a "disparities-sensitive measure" using NQF's 2017 Disparities Project Final Report (NQF, 2017).
-In RI, rates of self-reported depression and suicidal ideation and suicide attempts among students are </t>
    </r>
    <r>
      <rPr>
        <b/>
        <sz val="11"/>
        <color rgb="FF595959"/>
        <rFont val="Arial"/>
        <family val="2"/>
      </rPr>
      <t>well above the national average</t>
    </r>
    <r>
      <rPr>
        <sz val="11"/>
        <color rgb="FF595959"/>
        <rFont val="Arial"/>
        <family val="2"/>
      </rPr>
      <t xml:space="preserve">. In a 2010-2014 survey, </t>
    </r>
    <r>
      <rPr>
        <b/>
        <sz val="11"/>
        <color rgb="FF595959"/>
        <rFont val="Arial"/>
        <family val="2"/>
      </rPr>
      <t>28% of middle school students reported depression, 36% reported recent suicide ideation, and 14.6% reported recent suicide attemp</t>
    </r>
    <r>
      <rPr>
        <sz val="11"/>
        <color rgb="FF595959"/>
        <rFont val="Arial"/>
        <family val="2"/>
      </rPr>
      <t xml:space="preserve">t. In the same survey, 28% of high school students reported depression, 41% reported recent suicide ideation, and 20% reported recent suicide attempt (RI State Innovation Model Health Assessment, 2017).
-In RI, according to the 2019 Youth Risk Behavior Survey, the percentage of high school students who seriously considered </t>
    </r>
    <r>
      <rPr>
        <b/>
        <sz val="11"/>
        <color rgb="FF595959"/>
        <rFont val="Arial"/>
        <family val="2"/>
      </rPr>
      <t>attempting suicide</t>
    </r>
    <r>
      <rPr>
        <sz val="11"/>
        <color rgb="FF595959"/>
        <rFont val="Arial"/>
        <family val="2"/>
      </rPr>
      <t xml:space="preserve"> during the 12 months before the survey was </t>
    </r>
    <r>
      <rPr>
        <b/>
        <sz val="11"/>
        <color rgb="FF595959"/>
        <rFont val="Arial"/>
        <family val="2"/>
      </rPr>
      <t>similar between Whites (13.3%) and Hispanics (13.4%) and lowest among Blacks (12.4%)</t>
    </r>
    <r>
      <rPr>
        <sz val="11"/>
        <color rgb="FF595959"/>
        <rFont val="Arial"/>
        <family val="2"/>
      </rPr>
      <t xml:space="preserve">. The percentage of students who </t>
    </r>
    <r>
      <rPr>
        <b/>
        <sz val="11"/>
        <color rgb="FF595959"/>
        <rFont val="Arial"/>
        <family val="2"/>
      </rPr>
      <t>made a plan about how they would attempt suicide</t>
    </r>
    <r>
      <rPr>
        <sz val="11"/>
        <color rgb="FF595959"/>
        <rFont val="Arial"/>
        <family val="2"/>
      </rPr>
      <t xml:space="preserve"> was</t>
    </r>
    <r>
      <rPr>
        <b/>
        <sz val="11"/>
        <color rgb="FF595959"/>
        <rFont val="Arial"/>
        <family val="2"/>
      </rPr>
      <t xml:space="preserve"> highest among Blacks (16.6%) and Hispanics (13.6%) and lowest among Whites (10.6%)</t>
    </r>
    <r>
      <rPr>
        <sz val="11"/>
        <color rgb="FF595959"/>
        <rFont val="Arial"/>
        <family val="2"/>
      </rPr>
      <t xml:space="preserve">. The percentage of students who </t>
    </r>
    <r>
      <rPr>
        <b/>
        <sz val="11"/>
        <color rgb="FF595959"/>
        <rFont val="Arial"/>
        <family val="2"/>
      </rPr>
      <t>attempted suicide</t>
    </r>
    <r>
      <rPr>
        <sz val="11"/>
        <color rgb="FF595959"/>
        <rFont val="Arial"/>
        <family val="2"/>
      </rPr>
      <t xml:space="preserve"> was</t>
    </r>
    <r>
      <rPr>
        <b/>
        <sz val="11"/>
        <color rgb="FF595959"/>
        <rFont val="Arial"/>
        <family val="2"/>
      </rPr>
      <t xml:space="preserve"> highest among Blacks (18.3%) and Hispanics (17.7%) and lowest among Whites (12.1%)</t>
    </r>
    <r>
      <rPr>
        <sz val="11"/>
        <color rgb="FF595959"/>
        <rFont val="Arial"/>
        <family val="2"/>
      </rPr>
      <t>. Among middle schoolers, the percentage of students who ever thought seriously about killing themselves was highest among Hispanics (19.6%) and Blacks (18.0%) and lowest among Whites (15.3%)  (Rhode Island Youth Risk Behavior Survey, 2019).</t>
    </r>
  </si>
  <si>
    <r>
      <t>-In RI, chlamydia diagnoses have steadily increased in the last 10 years and disproportionately affect the Black/African American population. In 2019,</t>
    </r>
    <r>
      <rPr>
        <b/>
        <sz val="11"/>
        <color rgb="FF595959"/>
        <rFont val="Arial"/>
        <family val="2"/>
      </rPr>
      <t xml:space="preserve"> chlamydia rates were nearly seven times higher among Blacks/African Americans as compared to whites</t>
    </r>
    <r>
      <rPr>
        <sz val="11"/>
        <color rgb="FF595959"/>
        <rFont val="Arial"/>
        <family val="2"/>
      </rPr>
      <t xml:space="preserve"> (1,331.2 compared to 196.0 cases per 100,000) (Rhode Island Department of Health, 2019).
-In RI, </t>
    </r>
    <r>
      <rPr>
        <b/>
        <sz val="11"/>
        <color rgb="FF595959"/>
        <rFont val="Arial"/>
        <family val="2"/>
      </rPr>
      <t>chlamydia incidence (number of new cases per 100,000 population) was highest among Black/African Americans (1,523.7 per 100,000) and Hispanic/Latinos (913.4), and lowest for Whites (250.4).</t>
    </r>
    <r>
      <rPr>
        <sz val="11"/>
        <color rgb="FF595959"/>
        <rFont val="Arial"/>
        <family val="2"/>
      </rPr>
      <t xml:space="preserve"> Other racial groups also had higher incidence than Whites - Native Hawaiian/PI (734.2), American Indian/Alaska Native (439.9), and Asian (331.1) (America's Health Rankings, 2020).</t>
    </r>
  </si>
  <si>
    <r>
      <t xml:space="preserve">-Buying Value identified this to be a "disparities-sensitive measure" using NQF's 2017 Disparities Project Final Report (NQF, 2017).
-A national analysis of National Inpatient Survey data for 2016-2017 found that, compared to White patients, the </t>
    </r>
    <r>
      <rPr>
        <b/>
        <sz val="11"/>
        <color rgb="FF595959"/>
        <rFont val="Arial"/>
        <family val="2"/>
      </rPr>
      <t>odds of the occurrence of healthcare-associated infections (including CLABSI) were 0.94 for Black, 0.93 for Hispanic, 0.93 for Asian/Pacific Islander, and 1.19 for Native Americans</t>
    </r>
    <r>
      <rPr>
        <sz val="11"/>
        <color rgb="FF595959"/>
        <rFont val="Arial"/>
        <family val="2"/>
      </rPr>
      <t>. All outcomes were statistically significant with p-values &lt;0.01. There was a statistically significant interaction between gender and race showing the most protective effect among female Asian/Pacific Islanders (Leys et al., 2020).</t>
    </r>
  </si>
  <si>
    <r>
      <t xml:space="preserve">-In RI, colorectal cancer screening rates are </t>
    </r>
    <r>
      <rPr>
        <b/>
        <sz val="11"/>
        <color rgb="FF595959"/>
        <rFont val="Arial"/>
        <family val="2"/>
      </rPr>
      <t>78.1% for Whites, 76.2% for Blacks, and 49.2% for Hispanics</t>
    </r>
    <r>
      <rPr>
        <sz val="11"/>
        <color rgb="FF595959"/>
        <rFont val="Arial"/>
        <family val="2"/>
      </rPr>
      <t xml:space="preserve"> (America's Health Rankings, 2020).
-In RI, colorectal cancer screening rates are </t>
    </r>
    <r>
      <rPr>
        <b/>
        <sz val="11"/>
        <color rgb="FF595959"/>
        <rFont val="Arial"/>
        <family val="2"/>
      </rPr>
      <t>82.2% for adults earning $75,000 or more and 64.1% for adults earning less than $25,000</t>
    </r>
    <r>
      <rPr>
        <sz val="11"/>
        <color rgb="FF595959"/>
        <rFont val="Arial"/>
        <family val="2"/>
      </rPr>
      <t xml:space="preserve"> (America's Health Rankings, 2020).
-In RI, colorectal cancer screening rates are </t>
    </r>
    <r>
      <rPr>
        <b/>
        <sz val="11"/>
        <color rgb="FF595959"/>
        <rFont val="Arial"/>
        <family val="2"/>
      </rPr>
      <t>83.6% for colleges graduates and 55.5% for adults with less than a high school degree</t>
    </r>
    <r>
      <rPr>
        <sz val="11"/>
        <color rgb="FF595959"/>
        <rFont val="Arial"/>
        <family val="2"/>
      </rPr>
      <t xml:space="preserve"> (America's Health Rankings, 2020).</t>
    </r>
  </si>
  <si>
    <r>
      <t xml:space="preserve">-Buying Value identified this to be a "disparities-sensitive measure" using NQF's 2017 Disparities Project Final Report (NQF, 2017).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-The Michigan Medicaid managed care performance on this measure was 6.4 percentage points </t>
    </r>
    <r>
      <rPr>
        <b/>
        <sz val="11"/>
        <color rgb="FF595959"/>
        <rFont val="Arial"/>
        <family val="2"/>
      </rPr>
      <t xml:space="preserve">higher for Whites than for Blacks </t>
    </r>
    <r>
      <rPr>
        <sz val="11"/>
        <color rgb="FF595959"/>
        <rFont val="Arial"/>
        <family val="2"/>
      </rPr>
      <t xml:space="preserve">(state disparity research).
-MA Health System performance showed eye exam </t>
    </r>
    <r>
      <rPr>
        <b/>
        <sz val="11"/>
        <color rgb="FF595959"/>
        <rFont val="Arial"/>
        <family val="2"/>
      </rPr>
      <t xml:space="preserve">rate of 39% for Black/African Americans and 32% for other race/multi-racial people </t>
    </r>
    <r>
      <rPr>
        <sz val="11"/>
        <color rgb="FF595959"/>
        <rFont val="Arial"/>
        <family val="2"/>
      </rPr>
      <t xml:space="preserve">(MA Health System, 2020).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</si>
  <si>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 xml:space="preserve">-Buying Value identified this to be a "disparities-sensitive measure" using NQF's 2017 Disparities Project Final Report (NQF, 2017).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diabetics in RI have disabilities)  (RIDOH, 2014).
-in RI, adults whose primary language is Spanish are diagnosed with diabetes two times more often than those whose first language is English (RIDOH, 2014).
-The Michigan Medicaid managed care performance on this measure was 6.4 percentage points </t>
    </r>
    <r>
      <rPr>
        <b/>
        <sz val="11"/>
        <color rgb="FF595959"/>
        <rFont val="Arial"/>
        <family val="2"/>
      </rPr>
      <t xml:space="preserve">higher for Whites than for Blacks </t>
    </r>
    <r>
      <rPr>
        <sz val="11"/>
        <color rgb="FF595959"/>
        <rFont val="Arial"/>
        <family val="2"/>
      </rPr>
      <t xml:space="preserve">(state disparity research).
-MA Health System performance showed eye exam rate of 39% for Black/African Americans and 32% for other race/multi-racial people (MA Health System, 2020).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</si>
  <si>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-Buying Value identified this to be a "disparities-sensitive measure" using NQF's 2017 Disparities Project Final Report (NQF, 2017).
-</t>
    </r>
    <r>
      <rPr>
        <b/>
        <sz val="11"/>
        <color rgb="FF595959"/>
        <rFont val="Arial"/>
        <family val="2"/>
      </rPr>
      <t>Blacks were less likely to be monitored on all metabolic components</t>
    </r>
    <r>
      <rPr>
        <sz val="11"/>
        <color rgb="FF595959"/>
        <rFont val="Arial"/>
        <family val="2"/>
      </rPr>
      <t xml:space="preserve">, whereas </t>
    </r>
    <r>
      <rPr>
        <b/>
        <sz val="11"/>
        <color rgb="FF595959"/>
        <rFont val="Arial"/>
        <family val="2"/>
      </rPr>
      <t xml:space="preserve">Hispanics were less likely to have glucose and high-density-lipoprotein cholesterol monitored </t>
    </r>
    <r>
      <rPr>
        <sz val="11"/>
        <color rgb="FF595959"/>
        <rFont val="Arial"/>
        <family val="2"/>
      </rPr>
      <t>but more likely to have triglycerides tested (Phillips et al., 2015).
-</t>
    </r>
    <r>
      <rPr>
        <b/>
        <sz val="11"/>
        <color rgb="FF595959"/>
        <rFont val="Arial"/>
        <family val="2"/>
      </rPr>
      <t>People with schizophrenia have higher rates of hyperglycemia and type 2 diabetes than the general population</t>
    </r>
    <r>
      <rPr>
        <sz val="11"/>
        <color rgb="FF595959"/>
        <rFont val="Arial"/>
        <family val="2"/>
      </rPr>
      <t xml:space="preserve">, and diabetes is a leading cause of illness and death for people affected by schizophrenia-related disorders. Antipsychotic medications used to treat schizophrenia and, increasingly, nonpsychotic emotional disorders, are associated with increased risk for type 2 diabetes (SAMHSA, 2013).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</si>
  <si>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 xml:space="preserve">-Buying Value identified this to be a "disparities-sensitive measure" using NQF's 2017 Disparities Project Final Report (NQF, 2017).
-In RI during 2017-2019 (average), </t>
    </r>
    <r>
      <rPr>
        <b/>
        <sz val="11"/>
        <color rgb="FF595959"/>
        <rFont val="Arial"/>
        <family val="2"/>
      </rPr>
      <t xml:space="preserve">preterm birth rates were highest for American Indian/Alaska Native infants (12.1%), followed by blacks (11.9%), Hispanics (9.6%), Asian/Pacific Islanders (8.2%) and whites (8.1%) </t>
    </r>
    <r>
      <rPr>
        <sz val="11"/>
        <color rgb="FF595959"/>
        <rFont val="Arial"/>
        <family val="2"/>
      </rPr>
      <t>(March of Dimes, 2021).
-Among women with private health insurance coverage in Rhode Island, 11% of all births are premature, compared with</t>
    </r>
    <r>
      <rPr>
        <b/>
        <sz val="11"/>
        <color rgb="FF595959"/>
        <rFont val="Arial"/>
        <family val="2"/>
      </rPr>
      <t xml:space="preserve"> 13% of those with public health insurance and 20% of those with no health insurance </t>
    </r>
    <r>
      <rPr>
        <sz val="11"/>
        <color rgb="FF595959"/>
        <rFont val="Arial"/>
        <family val="2"/>
      </rPr>
      <t xml:space="preserve">(Rhode Island Task Force on Premature Births, 2010).
-In RI, </t>
    </r>
    <r>
      <rPr>
        <b/>
        <sz val="11"/>
        <color rgb="FF595959"/>
        <rFont val="Arial"/>
        <family val="2"/>
      </rPr>
      <t>mothers with incomes of $15,000 or less had a higher prevalence of preterm birth</t>
    </r>
    <r>
      <rPr>
        <sz val="11"/>
        <color rgb="FF595959"/>
        <rFont val="Arial"/>
        <family val="2"/>
      </rPr>
      <t xml:space="preserve"> than their counterparts—11.3% (95% CI: 9.7% - 13.1%) of these lowest-income mothers delivered preterm, compared with 7.1% (95% CI: 5.4% - 9.3%) of mothers with incomes of $29,001 - $44,000, and 6.9% (95% CI: 5.8% - 8.2%) of those with incomes more than $74,000 (White, 2012-2015).</t>
    </r>
  </si>
  <si>
    <r>
      <t>-Buying Value identified this to be a "disparities-sensitive measure" using NQF's 2017 Disparities Project Final Report (NQF, 2017).
-The</t>
    </r>
    <r>
      <rPr>
        <b/>
        <sz val="11"/>
        <color rgb="FF595959"/>
        <rFont val="Arial"/>
        <family val="2"/>
      </rPr>
      <t xml:space="preserve"> lowest rates of breastfeeding in Rhode Island</t>
    </r>
    <r>
      <rPr>
        <sz val="11"/>
        <color rgb="FF595959"/>
        <rFont val="Arial"/>
        <family val="2"/>
      </rPr>
      <t xml:space="preserve"> </t>
    </r>
    <r>
      <rPr>
        <b/>
        <sz val="11"/>
        <color rgb="FF595959"/>
        <rFont val="Arial"/>
        <family val="2"/>
      </rPr>
      <t>are found among women who have one or more social risk factors</t>
    </r>
    <r>
      <rPr>
        <sz val="11"/>
        <color rgb="FF595959"/>
        <rFont val="Arial"/>
        <family val="2"/>
      </rPr>
      <t>, including but not limited to mothers who are younger than age 20, unmarried, and who have</t>
    </r>
    <r>
      <rPr>
        <b/>
        <sz val="11"/>
        <color rgb="FF595959"/>
        <rFont val="Arial"/>
        <family val="2"/>
      </rPr>
      <t xml:space="preserve"> 12 years of education or less</t>
    </r>
    <r>
      <rPr>
        <sz val="11"/>
        <color rgb="FF595959"/>
        <rFont val="Arial"/>
        <family val="2"/>
      </rPr>
      <t xml:space="preserve"> (Rhode Island Breastfeeding Strategic Plan, 2015-2020)
-In the U.S. among infants born in 2015, rates of exclusive breastfeeding through 3 months were </t>
    </r>
    <r>
      <rPr>
        <b/>
        <sz val="11"/>
        <color rgb="FF595959"/>
        <rFont val="Arial"/>
        <family val="2"/>
      </rPr>
      <t>highest among Non-Hispanic Whites (53.0%), and lower among Non-Hispanic Blacks (36.0%) and Hispanics (42.2%)</t>
    </r>
    <r>
      <rPr>
        <sz val="11"/>
        <color rgb="FF595959"/>
        <rFont val="Arial"/>
        <family val="2"/>
      </rPr>
      <t xml:space="preserve"> (Beauregard et al., 2019).
</t>
    </r>
  </si>
  <si>
    <r>
      <t>-In RI,</t>
    </r>
    <r>
      <rPr>
        <b/>
        <sz val="11"/>
        <color rgb="FF595959"/>
        <rFont val="Arial"/>
        <family val="2"/>
      </rPr>
      <t xml:space="preserve"> minority children</t>
    </r>
    <r>
      <rPr>
        <sz val="11"/>
        <color rgb="FF595959"/>
        <rFont val="Arial"/>
        <family val="2"/>
      </rPr>
      <t xml:space="preserve"> (reported as Black/African American, Hispanic, or other race/ethnicity) or children in schools with more </t>
    </r>
    <r>
      <rPr>
        <b/>
        <sz val="11"/>
        <color rgb="FF595959"/>
        <rFont val="Arial"/>
        <family val="2"/>
      </rPr>
      <t>students eligible for the free and reduced price school meals</t>
    </r>
    <r>
      <rPr>
        <sz val="11"/>
        <color rgb="FF595959"/>
        <rFont val="Arial"/>
        <family val="2"/>
      </rPr>
      <t xml:space="preserve"> (FRM) program are more than two times more likely
than their peers to have</t>
    </r>
    <r>
      <rPr>
        <b/>
        <sz val="11"/>
        <color rgb="FF595959"/>
        <rFont val="Arial"/>
        <family val="2"/>
      </rPr>
      <t xml:space="preserve"> untreated tooth decay</t>
    </r>
    <r>
      <rPr>
        <sz val="11"/>
        <color rgb="FF595959"/>
        <rFont val="Arial"/>
        <family val="2"/>
      </rPr>
      <t xml:space="preserve"> (Rhode Island Oral Health Program, 2012).
-In RI, </t>
    </r>
    <r>
      <rPr>
        <b/>
        <sz val="11"/>
        <color rgb="FF595959"/>
        <rFont val="Arial"/>
        <family val="2"/>
      </rPr>
      <t>children from minority racial/ethnic groups</t>
    </r>
    <r>
      <rPr>
        <sz val="11"/>
        <color rgb="FF595959"/>
        <rFont val="Arial"/>
        <family val="2"/>
      </rPr>
      <t xml:space="preserve"> and from</t>
    </r>
    <r>
      <rPr>
        <b/>
        <sz val="11"/>
        <color rgb="FF595959"/>
        <rFont val="Arial"/>
        <family val="2"/>
      </rPr>
      <t xml:space="preserve"> low-income families</t>
    </r>
    <r>
      <rPr>
        <sz val="11"/>
        <color rgb="FF595959"/>
        <rFont val="Arial"/>
        <family val="2"/>
      </rPr>
      <t xml:space="preserve"> bear a </t>
    </r>
    <r>
      <rPr>
        <b/>
        <sz val="11"/>
        <color rgb="FF595959"/>
        <rFont val="Arial"/>
        <family val="2"/>
      </rPr>
      <t>greater burden of childhood dental caries</t>
    </r>
    <r>
      <rPr>
        <sz val="11"/>
        <color rgb="FF595959"/>
        <rFont val="Arial"/>
        <family val="2"/>
      </rPr>
      <t xml:space="preserve"> than their peers. Rates of dental caries are highest among the Hispanics (53.9%) and Non-Hispanic Blacks (47.2%) than Non-Hispanic Whites (45.6%). Rates of dental caries among children attending schools with higher proportions of students eligible for the Free and Reduced Meals (FRM) Program are higher (57.5%) than schools with lower proportions of students eligible for the FRM program (42.2%) (Rhode Island Oral Health Program, 2011).</t>
    </r>
  </si>
  <si>
    <r>
      <t xml:space="preserve">For CG CAHPS
</t>
    </r>
    <r>
      <rPr>
        <sz val="11"/>
        <color rgb="FF595959"/>
        <rFont val="Arial"/>
        <family val="2"/>
      </rPr>
      <t xml:space="preserve">-A MA Health System found that </t>
    </r>
    <r>
      <rPr>
        <b/>
        <sz val="11"/>
        <color rgb="FF595959"/>
        <rFont val="Arial"/>
        <family val="2"/>
      </rPr>
      <t xml:space="preserve">all racial/ethnic minorities performed lower than Whites </t>
    </r>
    <r>
      <rPr>
        <sz val="11"/>
        <color rgb="FF595959"/>
        <rFont val="Arial"/>
        <family val="2"/>
      </rPr>
      <t xml:space="preserve">on: Care Coordination, Provider Communication, and Provider Rating.  Asians had lower patient experience on all ambulatory composite (MA Health System, 2018-2019).
-A MA Health System found  that </t>
    </r>
    <r>
      <rPr>
        <b/>
        <sz val="11"/>
        <color rgb="FF595959"/>
        <rFont val="Arial"/>
        <family val="2"/>
      </rPr>
      <t>non-English-speaking patients are more likely to recommend their provider</t>
    </r>
    <r>
      <rPr>
        <sz val="11"/>
        <color rgb="FF595959"/>
        <rFont val="Arial"/>
        <family val="2"/>
      </rPr>
      <t xml:space="preserve">. </t>
    </r>
    <r>
      <rPr>
        <b/>
        <sz val="11"/>
        <color rgb="FF595959"/>
        <rFont val="Arial"/>
        <family val="2"/>
      </rPr>
      <t xml:space="preserve">Non-English-speaking patients have lower patient experience scores </t>
    </r>
    <r>
      <rPr>
        <sz val="11"/>
        <color rgb="FF595959"/>
        <rFont val="Arial"/>
        <family val="2"/>
      </rPr>
      <t xml:space="preserve">in the areas of Care Coordination, Provider Communication, and Provider Rating (MA Health System, 2018-2019).
-Dual eligible beneficiaries with a </t>
    </r>
    <r>
      <rPr>
        <b/>
        <sz val="11"/>
        <color rgb="FF595959"/>
        <rFont val="Arial"/>
        <family val="2"/>
      </rPr>
      <t xml:space="preserve">disability were more likely to report being unable to get needed health care </t>
    </r>
    <r>
      <rPr>
        <sz val="11"/>
        <color rgb="FF595959"/>
        <rFont val="Arial"/>
        <family val="2"/>
      </rPr>
      <t>compared to beneficiaries without a disability (14% versus 10%) (CMS, 2019).
-A national analysis of responses to the 2014-2015 NAM CAHPS survey found that,</t>
    </r>
    <r>
      <rPr>
        <b/>
        <sz val="11"/>
        <color rgb="FF595959"/>
        <rFont val="Arial"/>
        <family val="2"/>
      </rPr>
      <t xml:space="preserve"> compared with White beneficiaries, American Indian/Alaska Native (AIAN) and Asian/Pacific Islander (API) beneficiaries reported worse experiences, while Black beneficiaries reported better experiences.</t>
    </r>
    <r>
      <rPr>
        <sz val="11"/>
        <color rgb="FF595959"/>
        <rFont val="Arial"/>
        <family val="2"/>
      </rPr>
      <t xml:space="preserve"> Deficits for AIAN beneficiaries were 6-8 points on a 0-100 scale; deficits for API beneficiaries were 13-22  points (P's &lt; 0.001); advantages for black beneficiaries were 3-5 points (P's &lt; 0.001). Hispanic white differences were mixed. Racial/ethnic differences typically did not vary by geography (Martino et al., 2019).
</t>
    </r>
  </si>
  <si>
    <r>
      <rPr>
        <i/>
        <sz val="11"/>
        <color rgb="FF595959"/>
        <rFont val="Arial"/>
        <family val="2"/>
      </rPr>
      <t>Plan All-Cause Readmission:</t>
    </r>
    <r>
      <rPr>
        <sz val="11"/>
        <color rgb="FF595959"/>
        <rFont val="Arial"/>
        <family val="2"/>
      </rPr>
      <t xml:space="preserve">
-Buying Value identified this to be a "disparities-sensitive measure" using NQF's 2017 Disparities Project Final Report (NQF, 2017).
-The California Medicaid managed care readmissions rate was 4.4 percentage points </t>
    </r>
    <r>
      <rPr>
        <b/>
        <sz val="11"/>
        <color rgb="FF595959"/>
        <rFont val="Arial"/>
        <family val="2"/>
      </rPr>
      <t xml:space="preserve">lower for Whites than for Blacks </t>
    </r>
    <r>
      <rPr>
        <sz val="11"/>
        <color rgb="FF595959"/>
        <rFont val="Arial"/>
        <family val="2"/>
      </rPr>
      <t>(state disparities research).
-</t>
    </r>
    <r>
      <rPr>
        <b/>
        <sz val="11"/>
        <color rgb="FF595959"/>
        <rFont val="Arial"/>
        <family val="2"/>
      </rPr>
      <t xml:space="preserve">Hispanics were at lower risks </t>
    </r>
    <r>
      <rPr>
        <sz val="11"/>
        <color rgb="FF595959"/>
        <rFont val="Arial"/>
        <family val="2"/>
      </rPr>
      <t xml:space="preserve">of readmissions compared to Whites.  The risk-adjusted likelihood of 30-day readmission among </t>
    </r>
    <r>
      <rPr>
        <b/>
        <sz val="11"/>
        <color rgb="FF595959"/>
        <rFont val="Arial"/>
        <family val="2"/>
      </rPr>
      <t xml:space="preserve">Blacks compared with Whites was higher </t>
    </r>
    <r>
      <rPr>
        <sz val="11"/>
        <color rgb="FF595959"/>
        <rFont val="Arial"/>
        <family val="2"/>
      </rPr>
      <t>overall (Basu et al., 2018).
-</t>
    </r>
    <r>
      <rPr>
        <b/>
        <sz val="11"/>
        <color rgb="FF595959"/>
        <rFont val="Arial"/>
        <family val="2"/>
      </rPr>
      <t xml:space="preserve">Medicare and Medicaid patients were significantly more likely </t>
    </r>
    <r>
      <rPr>
        <sz val="11"/>
        <color rgb="FF595959"/>
        <rFont val="Arial"/>
        <family val="2"/>
      </rPr>
      <t xml:space="preserve">to be readmitted compared with privately insured patients.  </t>
    </r>
    <r>
      <rPr>
        <b/>
        <sz val="11"/>
        <color rgb="FF595959"/>
        <rFont val="Arial"/>
        <family val="2"/>
      </rPr>
      <t xml:space="preserve">Uninsured patients were less likely </t>
    </r>
    <r>
      <rPr>
        <sz val="11"/>
        <color rgb="FF595959"/>
        <rFont val="Arial"/>
        <family val="2"/>
      </rPr>
      <t>to be readmitted (Basu et al., 2018).</t>
    </r>
  </si>
  <si>
    <r>
      <t xml:space="preserve">-Buying Value identified this to be a "disparities-sensitive measure" using NQF's 2017 Disparities Project Final Report (NQF, 2017).
-An analysis of ED visits at Massachusetts General Hospital between 2016-2018 found  a </t>
    </r>
    <r>
      <rPr>
        <b/>
        <sz val="11"/>
        <color rgb="FF595959"/>
        <rFont val="Arial"/>
        <family val="2"/>
      </rPr>
      <t xml:space="preserve">significant effect of race on restraint </t>
    </r>
    <r>
      <rPr>
        <sz val="11"/>
        <color rgb="FF595959"/>
        <rFont val="Arial"/>
        <family val="2"/>
      </rPr>
      <t>(p &lt; 0.0001). The risk ratio (RR) for Asian patients compared to white patients was 0.71 (95% confidence interval [CI] = 0.55 to 0.92, p = 0.009). The RR for Black patients compared to white patients was 1.22 (95% CI = 1.05 to 1.40, p = 0.007) (Schnitzer et al., 2020).</t>
    </r>
  </si>
  <si>
    <r>
      <t>-In a retrospective correlational study of all inpatients (n = 806) treated from January 1993 through August 2000 at Kirby Forensic Psychiatric Center, a maximum-security inpatient forensic facility in Ward’s Island, NY, near New York City,</t>
    </r>
    <r>
      <rPr>
        <b/>
        <sz val="11"/>
        <color rgb="FF595959"/>
        <rFont val="Arial"/>
        <family val="2"/>
      </rPr>
      <t xml:space="preserve"> Asians and
Blacks as racial groups were more likely to have been secluded than were other racial groups.</t>
    </r>
    <r>
      <rPr>
        <sz val="11"/>
        <color rgb="FF595959"/>
        <rFont val="Arial"/>
        <family val="2"/>
      </rPr>
      <t xml:space="preserve"> This difference did not persist when the number of incidents of seclusion was considered individually rather than for entire racial groups (Price et al., 2004).</t>
    </r>
  </si>
  <si>
    <r>
      <t xml:space="preserve">-According to the 2017 National Immunization Survey–Teen, Rhode Island adolescents ranked first in the U.S. for the 3+HPV vaccine for males (with 78% of adolescents vaccinated), second in the nation for the 3+HPV vaccine for females (77% vaccinated), third in the nation for the 1+MenACWY vaccine (94% vaccinated), and fifth in the nation for the 1+Tdap vaccine (95% vaccinated) (Rhode Island KIDS COUNT, 2020).
-The Medicaid managed care performance was </t>
    </r>
    <r>
      <rPr>
        <b/>
        <sz val="11"/>
        <color rgb="FF595959"/>
        <rFont val="Arial"/>
        <family val="2"/>
      </rPr>
      <t xml:space="preserve">4.7% lower for Whites than for Blacks </t>
    </r>
    <r>
      <rPr>
        <sz val="11"/>
        <color rgb="FF595959"/>
        <rFont val="Arial"/>
        <family val="2"/>
      </rPr>
      <t xml:space="preserve">in California and </t>
    </r>
    <r>
      <rPr>
        <b/>
        <sz val="11"/>
        <color rgb="FF595959"/>
        <rFont val="Arial"/>
        <family val="2"/>
      </rPr>
      <t xml:space="preserve">1.8% higher for Whites than for Blacks </t>
    </r>
    <r>
      <rPr>
        <sz val="11"/>
        <color rgb="FF595959"/>
        <rFont val="Arial"/>
        <family val="2"/>
      </rPr>
      <t xml:space="preserve">in Michigan (state disparity research).
-In the U.S. in 2013, the percentage of </t>
    </r>
    <r>
      <rPr>
        <b/>
        <sz val="11"/>
        <color rgb="FF595959"/>
        <rFont val="Arial"/>
        <family val="2"/>
      </rPr>
      <t>Hispanic adolescents (84%)</t>
    </r>
    <r>
      <rPr>
        <sz val="11"/>
        <color rgb="FF595959"/>
        <rFont val="Arial"/>
        <family val="2"/>
      </rPr>
      <t xml:space="preserve"> ages 13-15 who ever received at least 1 dose of meningococcal vaccine was higher compared with </t>
    </r>
    <r>
      <rPr>
        <b/>
        <sz val="11"/>
        <color rgb="FF595959"/>
        <rFont val="Arial"/>
        <family val="2"/>
      </rPr>
      <t>White adolescents (75.3%)</t>
    </r>
    <r>
      <rPr>
        <sz val="11"/>
        <color rgb="FF595959"/>
        <rFont val="Arial"/>
        <family val="2"/>
      </rPr>
      <t>. The percentage of adolescents ages 13-15 who ever received at least 1 dose of meningococcal vaccine was</t>
    </r>
    <r>
      <rPr>
        <b/>
        <sz val="11"/>
        <color rgb="FF595959"/>
        <rFont val="Arial"/>
        <family val="2"/>
      </rPr>
      <t xml:space="preserve"> lower for those who live in poor, low-, and middle-income households</t>
    </r>
    <r>
      <rPr>
        <sz val="11"/>
        <color rgb="FF595959"/>
        <rFont val="Arial"/>
        <family val="2"/>
      </rPr>
      <t xml:space="preserve"> compared with those from high-income households (AHRQ, 2016).
-A literature review showed that people with disabilities have </t>
    </r>
    <r>
      <rPr>
        <b/>
        <sz val="11"/>
        <color rgb="FF595959"/>
        <rFont val="Arial"/>
        <family val="2"/>
      </rPr>
      <t xml:space="preserve">lower rates of immunization uptake </t>
    </r>
    <r>
      <rPr>
        <sz val="11"/>
        <color rgb="FF595959"/>
        <rFont val="Arial"/>
        <family val="2"/>
      </rPr>
      <t>across a range of different vaccines then their typically developing peers (O'Neill et al., 2019).</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</si>
  <si>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</si>
  <si>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-In RI in 2014, the average percentage of patients seen by each hospital who were reported as White was 85.7%, Black was 5.7%,</t>
    </r>
    <r>
      <rPr>
        <b/>
        <sz val="11"/>
        <color rgb="FF595959"/>
        <rFont val="Arial"/>
        <family val="2"/>
      </rPr>
      <t xml:space="preserve"> Asian was 0.6%</t>
    </r>
    <r>
      <rPr>
        <sz val="11"/>
        <color rgb="FF595959"/>
        <rFont val="Arial"/>
        <family val="2"/>
      </rPr>
      <t xml:space="preserve">, Hawaiian/Pacific Islander was 0.1%, and Native American/Alaskan was 0.2%. The Average percent of patients who were reported as other or unknown race was 5.7%. In 2014, for hospitals patients were reported as Hispanic/Latino was 10.3%, patients reported as Non-Hispanic/Latino was 86.6%, and patients were reported as unknown ethnicity was 3.5% (RIDOH, 2015). (Compared to </t>
    </r>
    <r>
      <rPr>
        <b/>
        <sz val="11"/>
        <color rgb="FF595959"/>
        <rFont val="Arial"/>
        <family val="2"/>
      </rPr>
      <t>2010 U.S. Census for Rhode Island:</t>
    </r>
    <r>
      <rPr>
        <sz val="11"/>
        <color rgb="FF595959"/>
        <rFont val="Arial"/>
        <family val="2"/>
      </rPr>
      <t xml:space="preserve"> 81.4% White, 5.7% Black or African American, </t>
    </r>
    <r>
      <rPr>
        <b/>
        <sz val="11"/>
        <color rgb="FF595959"/>
        <rFont val="Arial"/>
        <family val="2"/>
      </rPr>
      <t>2.9% Asian</t>
    </r>
    <r>
      <rPr>
        <sz val="11"/>
        <color rgb="FF595959"/>
        <rFont val="Arial"/>
        <family val="2"/>
      </rPr>
      <t xml:space="preserve">, 0.1% Native Hawaiian/Pacific Islander, and 0.6% American Indian/Alaskan Native. 6.0% Some Other Race, 3.3% Two or More Races. 12.4% Hispanic/Latino, 87.6% Not Hispanic/Latino).
</t>
    </r>
    <r>
      <rPr>
        <i/>
        <sz val="11"/>
        <color rgb="FF595959"/>
        <rFont val="Arial"/>
        <family val="2"/>
      </rPr>
      <t xml:space="preserve">Hospital discharge data from Rhode Island Hospital (1/3 of discharges in the state):
</t>
    </r>
    <r>
      <rPr>
        <sz val="11"/>
        <color rgb="FF595959"/>
        <rFont val="Arial"/>
        <family val="2"/>
      </rPr>
      <t>-At Rhode Island Hospital, out of total discharges, patients were reportedly</t>
    </r>
    <r>
      <rPr>
        <b/>
        <sz val="11"/>
        <color rgb="FF595959"/>
        <rFont val="Arial"/>
        <family val="2"/>
      </rPr>
      <t xml:space="preserve"> 66.0% White</t>
    </r>
    <r>
      <rPr>
        <sz val="11"/>
        <color rgb="FF595959"/>
        <rFont val="Arial"/>
        <family val="2"/>
      </rPr>
      <t xml:space="preserve">, </t>
    </r>
    <r>
      <rPr>
        <b/>
        <sz val="11"/>
        <color rgb="FF595959"/>
        <rFont val="Arial"/>
        <family val="2"/>
      </rPr>
      <t>11.1% Black</t>
    </r>
    <r>
      <rPr>
        <sz val="11"/>
        <color rgb="FF595959"/>
        <rFont val="Arial"/>
        <family val="2"/>
      </rPr>
      <t xml:space="preserve">, 1.4% Asian, 0.1% American Indian/Alaskan Native, 0.2% Native Hawaiian/Pacific Islander. 0.4% Two or More Races. 20.8% other/unknown/refused. </t>
    </r>
    <r>
      <rPr>
        <b/>
        <sz val="11"/>
        <color rgb="FF595959"/>
        <rFont val="Arial"/>
        <family val="2"/>
      </rPr>
      <t xml:space="preserve">22.6% Hispanic/Latino </t>
    </r>
    <r>
      <rPr>
        <sz val="11"/>
        <color rgb="FF595959"/>
        <rFont val="Arial"/>
        <family val="2"/>
      </rPr>
      <t>(American Hospital Directory, 2021). (Compared to 2010 U.S. Census for Rhode Island:</t>
    </r>
    <r>
      <rPr>
        <b/>
        <sz val="11"/>
        <color rgb="FF595959"/>
        <rFont val="Arial"/>
        <family val="2"/>
      </rPr>
      <t xml:space="preserve"> 81.4% White</t>
    </r>
    <r>
      <rPr>
        <sz val="11"/>
        <color rgb="FF595959"/>
        <rFont val="Arial"/>
        <family val="2"/>
      </rPr>
      <t xml:space="preserve">, </t>
    </r>
    <r>
      <rPr>
        <b/>
        <sz val="11"/>
        <color rgb="FF595959"/>
        <rFont val="Arial"/>
        <family val="2"/>
      </rPr>
      <t>5.7% Black or African American</t>
    </r>
    <r>
      <rPr>
        <sz val="11"/>
        <color rgb="FF595959"/>
        <rFont val="Arial"/>
        <family val="2"/>
      </rPr>
      <t xml:space="preserve">, 2.9% Asian, 0.1% Native Hawaiian/Pacific Islander, and 0.6% American Indian/Alaskan Native. 6.0% Some Other Race, 3.3% Two or More Races. </t>
    </r>
    <r>
      <rPr>
        <b/>
        <sz val="11"/>
        <color rgb="FF595959"/>
        <rFont val="Arial"/>
        <family val="2"/>
      </rPr>
      <t>12.4% Hispanic/Latino</t>
    </r>
    <r>
      <rPr>
        <sz val="11"/>
        <color rgb="FF595959"/>
        <rFont val="Arial"/>
        <family val="2"/>
      </rPr>
      <t>, 87.6% Not Hispanic/Latino).</t>
    </r>
  </si>
  <si>
    <r>
      <t>-In 2019, 579 (2%) of the 23,947 Rhode Island children under age six who were screened had confirmed elevated blood lead levels of ≥5 µg/dL.</t>
    </r>
    <r>
      <rPr>
        <b/>
        <sz val="11"/>
        <color rgb="FF595959"/>
        <rFont val="Arial"/>
        <family val="2"/>
      </rPr>
      <t xml:space="preserve"> Children living in the four core cities (4%) were four times as likely as children in the remainder of the state (1%) to have confirmed elevated blood lead levels</t>
    </r>
    <r>
      <rPr>
        <sz val="11"/>
        <color rgb="FF595959"/>
        <rFont val="Arial"/>
        <family val="2"/>
      </rPr>
      <t xml:space="preserve"> of ≥5 µg/dL. In 2010, two-thirds (67%) of all children of color in Rhode Island lived in the four core cities of Central Falls, Pawtucket, Providence, and Woonsocket. Almost </t>
    </r>
    <r>
      <rPr>
        <b/>
        <sz val="11"/>
        <color rgb="FF595959"/>
        <rFont val="Arial"/>
        <family val="2"/>
      </rPr>
      <t xml:space="preserve">three-quarters (74%) of children living in the four core cities were children of color </t>
    </r>
    <r>
      <rPr>
        <sz val="11"/>
        <color rgb="FF595959"/>
        <rFont val="Arial"/>
        <family val="2"/>
      </rPr>
      <t>(Rhode Island KIDS COUNT, 2020).</t>
    </r>
  </si>
  <si>
    <r>
      <t xml:space="preserve">-Buying Value identified this to be a "disparities-sensitive measure" using NQF's 2017 Disparities Project Final Report (NQF, 2017).
-There is little research on potential disparities in metabolic monitoring for youth prescribed antipsychotics. One study found that race/ethnicity was not associated with glucose or lipid screening rates (Morrato, et al., 2010). However, among adults, in general, </t>
    </r>
    <r>
      <rPr>
        <b/>
        <sz val="11"/>
        <color rgb="FF595959"/>
        <rFont val="Arial"/>
        <family val="2"/>
      </rPr>
      <t>minorities are at much greater risk for diabetes than whites</t>
    </r>
    <r>
      <rPr>
        <sz val="11"/>
        <color rgb="FF595959"/>
        <rFont val="Arial"/>
        <family val="2"/>
      </rPr>
      <t xml:space="preserve"> (CDC, 2020) (AHRQ, 2018).
-</t>
    </r>
    <r>
      <rPr>
        <b/>
        <sz val="11"/>
        <color rgb="FF595959"/>
        <rFont val="Arial"/>
        <family val="2"/>
      </rPr>
      <t>Black adults were less likely to be monitored on all metabolic components</t>
    </r>
    <r>
      <rPr>
        <sz val="11"/>
        <color rgb="FF595959"/>
        <rFont val="Arial"/>
        <family val="2"/>
      </rPr>
      <t xml:space="preserve">, whereas </t>
    </r>
    <r>
      <rPr>
        <b/>
        <sz val="11"/>
        <color rgb="FF595959"/>
        <rFont val="Arial"/>
        <family val="2"/>
      </rPr>
      <t xml:space="preserve">Hispanics were less likely to have glucose and high-density-lipoprotein cholesterol monitored </t>
    </r>
    <r>
      <rPr>
        <sz val="11"/>
        <color rgb="FF595959"/>
        <rFont val="Arial"/>
        <family val="2"/>
      </rPr>
      <t>but more likely to have triglycerides tested (Phillips et al., 2015).
-</t>
    </r>
    <r>
      <rPr>
        <b/>
        <sz val="11"/>
        <color rgb="FF595959"/>
        <rFont val="Arial"/>
        <family val="2"/>
      </rPr>
      <t>Children with intellectual difficulty/autism</t>
    </r>
    <r>
      <rPr>
        <sz val="11"/>
        <color rgb="FF595959"/>
        <rFont val="Arial"/>
        <family val="2"/>
      </rPr>
      <t xml:space="preserve"> were </t>
    </r>
    <r>
      <rPr>
        <b/>
        <sz val="11"/>
        <color rgb="FF595959"/>
        <rFont val="Arial"/>
        <family val="2"/>
      </rPr>
      <t>more likely to be prescribed antipsychotics</t>
    </r>
    <r>
      <rPr>
        <sz val="11"/>
        <color rgb="FF595959"/>
        <rFont val="Arial"/>
        <family val="2"/>
      </rPr>
      <t xml:space="preserve"> (2.8% have been prescribed an antipsychotic [75% with autism] compared with 0.15% of children without intellectual difficulty).  Those with intellectual disabilities/autism were </t>
    </r>
    <r>
      <rPr>
        <b/>
        <sz val="11"/>
        <color rgb="FF595959"/>
        <rFont val="Arial"/>
        <family val="2"/>
      </rPr>
      <t>prescribed antipsychotics at a younger age and for a longer period</t>
    </r>
    <r>
      <rPr>
        <sz val="11"/>
        <color rgb="FF595959"/>
        <rFont val="Arial"/>
        <family val="2"/>
      </rPr>
      <t>.  Antipsychotic use was associated with a higher rate of respiratory illness for all (PERR of hospital admission: 1.55 [95% CI: 1.51–1.598] or increase in rate of 2 per 100 per year in those treated) (Brophy et al., 2018).</t>
    </r>
  </si>
  <si>
    <r>
      <t xml:space="preserve">-A national analysis of National Inpatient Survey data for 2016-2017 found that, compared to White patients, the </t>
    </r>
    <r>
      <rPr>
        <b/>
        <sz val="11"/>
        <color rgb="FF595959"/>
        <rFont val="Arial"/>
        <family val="2"/>
      </rPr>
      <t>odds of the occurrence of healthcare-associated infections (including MRSA) were 0.94 for Black, 0.93 for Hispanic, 0.93 for Asian/Pacific Islander, and 1.19 for Native Americans</t>
    </r>
    <r>
      <rPr>
        <sz val="11"/>
        <color rgb="FF595959"/>
        <rFont val="Arial"/>
        <family val="2"/>
      </rPr>
      <t>. All outcomes were statistically significant with p-values &lt;0.01. There was a statistically significant interaction between gender and race showing the most protective effect among female Asian/Pacific Islanders (Leys et al., 2020).</t>
    </r>
  </si>
  <si>
    <r>
      <t xml:space="preserve">For CG CAHPS
</t>
    </r>
    <r>
      <rPr>
        <sz val="11"/>
        <color rgb="FF595959"/>
        <rFont val="Arial"/>
        <family val="2"/>
      </rPr>
      <t xml:space="preserve">-A MA Health System found that </t>
    </r>
    <r>
      <rPr>
        <b/>
        <sz val="11"/>
        <color rgb="FF595959"/>
        <rFont val="Arial"/>
        <family val="2"/>
      </rPr>
      <t xml:space="preserve">all racial/ethnic minorities performed lower than Whites </t>
    </r>
    <r>
      <rPr>
        <sz val="11"/>
        <color rgb="FF595959"/>
        <rFont val="Arial"/>
        <family val="2"/>
      </rPr>
      <t xml:space="preserve">on: Care Coordination, Provider Communication, and Provider Rating.  Asians had lower patient experience on all ambulatory composite (MA Health System, 2018-2019).
-A MA Health System found  that </t>
    </r>
    <r>
      <rPr>
        <b/>
        <sz val="11"/>
        <color rgb="FF595959"/>
        <rFont val="Arial"/>
        <family val="2"/>
      </rPr>
      <t>non-English-speaking patients are more likely to recommend their provider</t>
    </r>
    <r>
      <rPr>
        <sz val="11"/>
        <color rgb="FF595959"/>
        <rFont val="Arial"/>
        <family val="2"/>
      </rPr>
      <t xml:space="preserve">. </t>
    </r>
    <r>
      <rPr>
        <b/>
        <sz val="11"/>
        <color rgb="FF595959"/>
        <rFont val="Arial"/>
        <family val="2"/>
      </rPr>
      <t xml:space="preserve">Non-English-speaking patients have lower patient experience scores </t>
    </r>
    <r>
      <rPr>
        <sz val="11"/>
        <color rgb="FF595959"/>
        <rFont val="Arial"/>
        <family val="2"/>
      </rPr>
      <t xml:space="preserve">in the areas of Care Coordination, Provider Communication, and Provider Rating (MA Health System, 2018-2019).
-Dual eligible beneficiaries with a </t>
    </r>
    <r>
      <rPr>
        <b/>
        <sz val="11"/>
        <color rgb="FF595959"/>
        <rFont val="Arial"/>
        <family val="2"/>
      </rPr>
      <t xml:space="preserve">disability were more likely to report being unable to get needed health care </t>
    </r>
    <r>
      <rPr>
        <sz val="11"/>
        <color rgb="FF595959"/>
        <rFont val="Arial"/>
        <family val="2"/>
      </rPr>
      <t>compared to beneficiaries without a disability (14% versus 10%) (CMS, 2019).
-A national analysis of responses to the 2014-2015 NAM CAHPS survey found that,</t>
    </r>
    <r>
      <rPr>
        <b/>
        <sz val="11"/>
        <color rgb="FF595959"/>
        <rFont val="Arial"/>
        <family val="2"/>
      </rPr>
      <t xml:space="preserve"> compared with White beneficiaries, American Indian/Alaska Native (AIAN) and Asian/Pacific Islander (API) beneficiaries reported worse experiences, while black beneficiaries reported better experiences.</t>
    </r>
    <r>
      <rPr>
        <sz val="11"/>
        <color rgb="FF595959"/>
        <rFont val="Arial"/>
        <family val="2"/>
      </rPr>
      <t xml:space="preserve"> Deficits for AIAN beneficiaries were 6-8 points on a 0-100 scale; deficits for API beneficiaries were 13-22  points (P's &lt; 0.001); advantages for Black beneficiaries were 3-5 points (P's &lt; 0.001). Hispanic White differences were mixed. Racial/ethnic differences typically did not vary by geography (Martino et al., 2019).
</t>
    </r>
  </si>
  <si>
    <r>
      <t xml:space="preserve">-Buying Value identified this to be a "disparities-sensitive measure" using NQF's 2017 Disparities Project Final Report (NQF, 2017).
-The California Medicaid managed care readmissions rate was 4.4 percentage points </t>
    </r>
    <r>
      <rPr>
        <b/>
        <sz val="11"/>
        <color rgb="FF595959"/>
        <rFont val="Arial"/>
        <family val="2"/>
      </rPr>
      <t xml:space="preserve">lower for Whites than for Blacks </t>
    </r>
    <r>
      <rPr>
        <sz val="11"/>
        <color rgb="FF595959"/>
        <rFont val="Arial"/>
        <family val="2"/>
      </rPr>
      <t>(state disparities research).
-</t>
    </r>
    <r>
      <rPr>
        <b/>
        <sz val="11"/>
        <color rgb="FF595959"/>
        <rFont val="Arial"/>
        <family val="2"/>
      </rPr>
      <t xml:space="preserve">Hispanics were at lower risks </t>
    </r>
    <r>
      <rPr>
        <sz val="11"/>
        <color rgb="FF595959"/>
        <rFont val="Arial"/>
        <family val="2"/>
      </rPr>
      <t xml:space="preserve">of readmissions compared to Whites.  The risk-adjusted likelihood of 30-day readmission among </t>
    </r>
    <r>
      <rPr>
        <b/>
        <sz val="11"/>
        <color rgb="FF595959"/>
        <rFont val="Arial"/>
        <family val="2"/>
      </rPr>
      <t xml:space="preserve">Blacks compared with Whites was higher </t>
    </r>
    <r>
      <rPr>
        <sz val="11"/>
        <color rgb="FF595959"/>
        <rFont val="Arial"/>
        <family val="2"/>
      </rPr>
      <t>overall (Basu et al., 2018).
-</t>
    </r>
    <r>
      <rPr>
        <b/>
        <sz val="11"/>
        <color rgb="FF595959"/>
        <rFont val="Arial"/>
        <family val="2"/>
      </rPr>
      <t xml:space="preserve">Medicare and Medicaid patients were significantly more likely </t>
    </r>
    <r>
      <rPr>
        <sz val="11"/>
        <color rgb="FF595959"/>
        <rFont val="Arial"/>
        <family val="2"/>
      </rPr>
      <t xml:space="preserve">to be readmitted compared with privately insured patients.  </t>
    </r>
    <r>
      <rPr>
        <b/>
        <sz val="11"/>
        <color rgb="FF595959"/>
        <rFont val="Arial"/>
        <family val="2"/>
      </rPr>
      <t xml:space="preserve">Uninsured patients were less likely </t>
    </r>
    <r>
      <rPr>
        <sz val="11"/>
        <color rgb="FF595959"/>
        <rFont val="Arial"/>
        <family val="2"/>
      </rPr>
      <t>to be readmitted (Basu et al., 2018).</t>
    </r>
  </si>
  <si>
    <r>
      <t xml:space="preserve">-Buying Value identified this to be a "disparities-sensitive measure" using NQF's 2017 Disparities Project Final Report (NQF, 2017).
-In a RI study of postpartum health care utilization between Hispanic and non-Hispanic white women using the Rhode Island Pregnancy Risk Assessment Monitoring System (PRAMS), 2002-2008, </t>
    </r>
    <r>
      <rPr>
        <b/>
        <sz val="11"/>
        <color rgb="FF595959"/>
        <rFont val="Arial"/>
        <family val="2"/>
      </rPr>
      <t>compared to non-Hispanic White women the children of Hispanic women had higher odds of not having a 1-week check-up</t>
    </r>
    <r>
      <rPr>
        <sz val="11"/>
        <color rgb="FF595959"/>
        <rFont val="Arial"/>
        <family val="2"/>
      </rPr>
      <t xml:space="preserve"> (AOR 1.73, 95% CI 1.21-2.47) </t>
    </r>
    <r>
      <rPr>
        <b/>
        <sz val="11"/>
        <color rgb="FF595959"/>
        <rFont val="Arial"/>
        <family val="2"/>
      </rPr>
      <t>or any well-baby care</t>
    </r>
    <r>
      <rPr>
        <sz val="11"/>
        <color rgb="FF595959"/>
        <rFont val="Arial"/>
        <family val="2"/>
      </rPr>
      <t xml:space="preserve"> (AOR 3.44, 95% CI 1.65-7.10) (Bromley et al., 2012).
-The Medicaid managed care performance was </t>
    </r>
    <r>
      <rPr>
        <b/>
        <sz val="11"/>
        <color rgb="FF595959"/>
        <rFont val="Arial"/>
        <family val="2"/>
      </rPr>
      <t xml:space="preserve">higher for Whites than it was for Blacks </t>
    </r>
    <r>
      <rPr>
        <sz val="11"/>
        <color rgb="FF595959"/>
        <rFont val="Arial"/>
        <family val="2"/>
      </rPr>
      <t xml:space="preserve">by 11.1%  in California and by 9.2% in Michigan (state disparities research).
-There are </t>
    </r>
    <r>
      <rPr>
        <b/>
        <sz val="11"/>
        <color rgb="FF595959"/>
        <rFont val="Arial"/>
        <family val="2"/>
      </rPr>
      <t xml:space="preserve">high rates of postpartum hospital admissions and emergency department visits </t>
    </r>
    <r>
      <rPr>
        <sz val="11"/>
        <color rgb="FF595959"/>
        <rFont val="Arial"/>
        <family val="2"/>
      </rPr>
      <t xml:space="preserve">among women with intellectual and developmental disabilities and a </t>
    </r>
    <r>
      <rPr>
        <b/>
        <sz val="11"/>
        <color rgb="FF595959"/>
        <rFont val="Arial"/>
        <family val="2"/>
      </rPr>
      <t xml:space="preserve">significantly elevated risk of hospital utilizations for psychiatric reasons </t>
    </r>
    <r>
      <rPr>
        <sz val="11"/>
        <color rgb="FF595959"/>
        <rFont val="Arial"/>
        <family val="2"/>
      </rPr>
      <t>compared with medical reasons (Mitra, Monika, 2017).</t>
    </r>
  </si>
  <si>
    <r>
      <t>-</t>
    </r>
    <r>
      <rPr>
        <b/>
        <sz val="11"/>
        <color rgb="FF595959"/>
        <rFont val="Arial"/>
        <family val="2"/>
      </rPr>
      <t>Black adults</t>
    </r>
    <r>
      <rPr>
        <sz val="11"/>
        <color rgb="FF595959"/>
        <rFont val="Arial"/>
        <family val="2"/>
      </rPr>
      <t xml:space="preserve"> were</t>
    </r>
    <r>
      <rPr>
        <b/>
        <sz val="11"/>
        <color rgb="FF595959"/>
        <rFont val="Arial"/>
        <family val="2"/>
      </rPr>
      <t xml:space="preserve"> less likely to be monitored</t>
    </r>
    <r>
      <rPr>
        <sz val="11"/>
        <color rgb="FF595959"/>
        <rFont val="Arial"/>
        <family val="2"/>
      </rPr>
      <t xml:space="preserve"> on all metabolic components, whereas</t>
    </r>
    <r>
      <rPr>
        <b/>
        <sz val="11"/>
        <color rgb="FF595959"/>
        <rFont val="Arial"/>
        <family val="2"/>
      </rPr>
      <t xml:space="preserve"> Hispanics</t>
    </r>
    <r>
      <rPr>
        <sz val="11"/>
        <color rgb="FF595959"/>
        <rFont val="Arial"/>
        <family val="2"/>
      </rPr>
      <t xml:space="preserve"> were </t>
    </r>
    <r>
      <rPr>
        <b/>
        <sz val="11"/>
        <color rgb="FF595959"/>
        <rFont val="Arial"/>
        <family val="2"/>
      </rPr>
      <t>less likely to have glucose and high-density-lipoprotein cholesterol monitored</t>
    </r>
    <r>
      <rPr>
        <sz val="11"/>
        <color rgb="FF595959"/>
        <rFont val="Arial"/>
        <family val="2"/>
      </rPr>
      <t xml:space="preserve"> but more likely to have triglycerides tested (Phillips et al., 2015).</t>
    </r>
  </si>
  <si>
    <r>
      <t>-Buying Value identified this to be a "disparities-sensitive measure" using NQF's 2017 Disparities Project Final Report (NQF, 2017).
-</t>
    </r>
    <r>
      <rPr>
        <b/>
        <sz val="11"/>
        <color rgb="FF595959"/>
        <rFont val="Arial"/>
        <family val="2"/>
      </rPr>
      <t>Blacks were less likely to be prescribed a statin</t>
    </r>
    <r>
      <rPr>
        <sz val="11"/>
        <color rgb="FF595959"/>
        <rFont val="Arial"/>
        <family val="2"/>
      </rPr>
      <t xml:space="preserve"> compared with Whites in the diabetes mellitus (odds ratio, 0.64; 95% CI, 0.49–0.82; P=0.001) and atherosclerotic cardiovascular disease (ASCVD) ≥7.5% groups (odds ratio, 0.38; 95% CI, 0.26–0.54; P&lt;0.0001) (Dorsch et al., 2019).
-</t>
    </r>
    <r>
      <rPr>
        <b/>
        <sz val="11"/>
        <color rgb="FF595959"/>
        <rFont val="Arial"/>
        <family val="2"/>
      </rPr>
      <t>Factors independently associated with statin undertreatment were Black race</t>
    </r>
    <r>
      <rPr>
        <sz val="11"/>
        <color rgb="FF595959"/>
        <rFont val="Arial"/>
        <family val="2"/>
      </rPr>
      <t xml:space="preserve"> (OR = 0.42 (95% CI 0.23–0.77), p = 0.005) and statin-eligibility based solely on an elevated 10-year ASCVD risk (OR = 0.14 (95% CI 0.07–0.25),p &lt; 0.001). Hispanic patients were more likely to be on appropriate statin therapy when compared to Black patients (86.8% vs. 77.2%) (Suero-Abreu et al., 2020).</t>
    </r>
  </si>
  <si>
    <r>
      <rPr>
        <i/>
        <sz val="11"/>
        <color rgb="FF595959"/>
        <rFont val="Arial"/>
        <family val="2"/>
      </rPr>
      <t xml:space="preserve">Rhode Island, care coordination measures (AHRQ, 2018):
</t>
    </r>
    <r>
      <rPr>
        <sz val="11"/>
        <color rgb="FF595959"/>
        <rFont val="Arial"/>
        <family val="2"/>
      </rPr>
      <t xml:space="preserve">-In 2018, adult patients who </t>
    </r>
    <r>
      <rPr>
        <b/>
        <sz val="11"/>
        <color rgb="FF595959"/>
        <rFont val="Arial"/>
        <family val="2"/>
      </rPr>
      <t>did not receive good communication about discharge information</t>
    </r>
    <r>
      <rPr>
        <sz val="11"/>
        <color rgb="FF595959"/>
        <rFont val="Arial"/>
        <family val="2"/>
      </rPr>
      <t xml:space="preserve"> - White (9.7%), Black (9.6%), </t>
    </r>
    <r>
      <rPr>
        <b/>
        <sz val="11"/>
        <color rgb="FF595959"/>
        <rFont val="Arial"/>
        <family val="2"/>
      </rPr>
      <t>Asian (12.8%)</t>
    </r>
    <r>
      <rPr>
        <sz val="11"/>
        <color rgb="FF595959"/>
        <rFont val="Arial"/>
        <family val="2"/>
      </rPr>
      <t xml:space="preserve">, Non-Hispanic (9.6%), Hispanic (9.2%).
-In 2018, adult hospital patients who strongly disagree or disagree that </t>
    </r>
    <r>
      <rPr>
        <b/>
        <sz val="11"/>
        <color rgb="FF595959"/>
        <rFont val="Arial"/>
        <family val="2"/>
      </rPr>
      <t xml:space="preserve">staff took their preferences and those of their family and caregiver into account </t>
    </r>
    <r>
      <rPr>
        <sz val="11"/>
        <color rgb="FF595959"/>
        <rFont val="Arial"/>
        <family val="2"/>
      </rPr>
      <t xml:space="preserve">when deciding what the patients discharge health care would be - White (5.58%), </t>
    </r>
    <r>
      <rPr>
        <b/>
        <sz val="11"/>
        <color rgb="FF595959"/>
        <rFont val="Arial"/>
        <family val="2"/>
      </rPr>
      <t>Black (6.25%)</t>
    </r>
    <r>
      <rPr>
        <sz val="11"/>
        <color rgb="FF595959"/>
        <rFont val="Arial"/>
        <family val="2"/>
      </rPr>
      <t xml:space="preserve">,  </t>
    </r>
    <r>
      <rPr>
        <b/>
        <sz val="11"/>
        <color rgb="FF595959"/>
        <rFont val="Arial"/>
        <family val="2"/>
      </rPr>
      <t>multiple races (9.29%)</t>
    </r>
    <r>
      <rPr>
        <sz val="11"/>
        <color rgb="FF595959"/>
        <rFont val="Arial"/>
        <family val="2"/>
      </rPr>
      <t xml:space="preserve">, Non-Hispanic (9.6%), Hispanic (9.2%).
</t>
    </r>
    <r>
      <rPr>
        <i/>
        <sz val="11"/>
        <color rgb="FF595959"/>
        <rFont val="Arial"/>
        <family val="2"/>
      </rPr>
      <t xml:space="preserve">
</t>
    </r>
    <r>
      <rPr>
        <sz val="11"/>
        <color rgb="FF595959"/>
        <rFont val="Arial"/>
        <family val="2"/>
      </rPr>
      <t>National, care coordination measures (AHRQ, 2016):</t>
    </r>
    <r>
      <rPr>
        <i/>
        <sz val="11"/>
        <color rgb="FF595959"/>
        <rFont val="Arial"/>
        <family val="2"/>
      </rPr>
      <t xml:space="preserve">
</t>
    </r>
    <r>
      <rPr>
        <sz val="11"/>
        <color rgb="FF595959"/>
        <rFont val="Arial"/>
        <family val="2"/>
      </rPr>
      <t xml:space="preserve">-In all years from 2005-2013, the percentage of hospitalized adult patients with heart failure who were given </t>
    </r>
    <r>
      <rPr>
        <b/>
        <sz val="11"/>
        <color rgb="FF595959"/>
        <rFont val="Arial"/>
        <family val="2"/>
      </rPr>
      <t>complete written discharge instructions</t>
    </r>
    <r>
      <rPr>
        <sz val="11"/>
        <color rgb="FF595959"/>
        <rFont val="Arial"/>
        <family val="2"/>
      </rPr>
      <t xml:space="preserve"> was</t>
    </r>
    <r>
      <rPr>
        <b/>
        <sz val="11"/>
        <color rgb="FF595959"/>
        <rFont val="Arial"/>
        <family val="2"/>
      </rPr>
      <t xml:space="preserve"> lower for American Indians and Alaska Natives (AI/ANs)</t>
    </r>
    <r>
      <rPr>
        <sz val="11"/>
        <color rgb="FF595959"/>
        <rFont val="Arial"/>
        <family val="2"/>
      </rPr>
      <t xml:space="preserve"> than for Whites (in 2013, AI/AN was 90.8% and White was 94.7%).
-In all years from 2009-2014, the percentage of adult hospital patients who</t>
    </r>
    <r>
      <rPr>
        <b/>
        <sz val="11"/>
        <color rgb="FF595959"/>
        <rFont val="Arial"/>
        <family val="2"/>
      </rPr>
      <t xml:space="preserve"> did not receive good communication about discharge information</t>
    </r>
    <r>
      <rPr>
        <sz val="11"/>
        <color rgb="FF595959"/>
        <rFont val="Arial"/>
        <family val="2"/>
      </rPr>
      <t xml:space="preserve"> was </t>
    </r>
    <r>
      <rPr>
        <b/>
        <sz val="11"/>
        <color rgb="FF595959"/>
        <rFont val="Arial"/>
        <family val="2"/>
      </rPr>
      <t>lower for Black, Asian, and AI/AN patients</t>
    </r>
    <r>
      <rPr>
        <sz val="11"/>
        <color rgb="FF595959"/>
        <rFont val="Arial"/>
        <family val="2"/>
      </rPr>
      <t xml:space="preserve"> than White patients (in 2014, 10.9% for Whites, 12.4% for Blacks, 12.3% for Asians, 11.1% for NHOPI, and 12.1% for AI/AN). 
-In 2014, </t>
    </r>
    <r>
      <rPr>
        <b/>
        <sz val="11"/>
        <color rgb="FF595959"/>
        <rFont val="Arial"/>
        <family val="2"/>
      </rPr>
      <t xml:space="preserve">Black (4.5%), AI/AN (4.9%), and multiple-race (5.1%) </t>
    </r>
    <r>
      <rPr>
        <sz val="11"/>
        <color rgb="FF595959"/>
        <rFont val="Arial"/>
        <family val="2"/>
      </rPr>
      <t>patients were more likely than White (3.8%) patients to strongly disagree or disagree that they</t>
    </r>
    <r>
      <rPr>
        <b/>
        <sz val="11"/>
        <color rgb="FF595959"/>
        <rFont val="Arial"/>
        <family val="2"/>
      </rPr>
      <t xml:space="preserve"> understood how to manage their health after discharge.</t>
    </r>
    <r>
      <rPr>
        <sz val="11"/>
        <color rgb="FF595959"/>
        <rFont val="Arial"/>
        <family val="2"/>
      </rPr>
      <t xml:space="preserve">
-In 2014,</t>
    </r>
    <r>
      <rPr>
        <b/>
        <sz val="11"/>
        <color rgb="FF595959"/>
        <rFont val="Arial"/>
        <family val="2"/>
      </rPr>
      <t xml:space="preserve"> Black (7.5%), NHOPI (6.1%), AI/AN (7.4%), and multiple-race (7/1%)</t>
    </r>
    <r>
      <rPr>
        <sz val="11"/>
        <color rgb="FF595959"/>
        <rFont val="Arial"/>
        <family val="2"/>
      </rPr>
      <t xml:space="preserve"> patients were more likely than White (5.0%) patients to strongly disagree or disagree that </t>
    </r>
    <r>
      <rPr>
        <b/>
        <sz val="11"/>
        <color rgb="FF595959"/>
        <rFont val="Arial"/>
        <family val="2"/>
      </rPr>
      <t>staff took their preferences and those of their families and caregiver into account</t>
    </r>
    <r>
      <rPr>
        <sz val="11"/>
        <color rgb="FF595959"/>
        <rFont val="Arial"/>
        <family val="2"/>
      </rPr>
      <t xml:space="preserve"> when deciding what the patient’s discharge health care would be.
-In 2014, White (3.8%), Black (5.8%), AI/AN (4.7%), and multiple-race (4.9%) patients whose </t>
    </r>
    <r>
      <rPr>
        <b/>
        <sz val="11"/>
        <color rgb="FF595959"/>
        <rFont val="Arial"/>
        <family val="2"/>
      </rPr>
      <t>preferred language was Spanish</t>
    </r>
    <r>
      <rPr>
        <sz val="11"/>
        <color rgb="FF595959"/>
        <rFont val="Arial"/>
        <family val="2"/>
      </rPr>
      <t xml:space="preserve"> were less likely than White (5.1%), Black (7.5%), AI/AN (7.4%), and multiple-race (7.1%) patients whose preferred language was English to strongly disagree or disagree that</t>
    </r>
    <r>
      <rPr>
        <b/>
        <sz val="11"/>
        <color rgb="FF595959"/>
        <rFont val="Arial"/>
        <family val="2"/>
      </rPr>
      <t xml:space="preserve"> staff took their preferences and those of their families and caregiver into account</t>
    </r>
    <r>
      <rPr>
        <sz val="11"/>
        <color rgb="FF595959"/>
        <rFont val="Arial"/>
        <family val="2"/>
      </rPr>
      <t xml:space="preserve"> when deciding what the patient’s discharge health care would be.</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</si>
  <si>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an analysis of BRFSS data from 13 states and the District of Columbia, a </t>
    </r>
    <r>
      <rPr>
        <b/>
        <sz val="11"/>
        <color rgb="FF595959"/>
        <rFont val="Arial"/>
        <family val="2"/>
      </rPr>
      <t>higher percentage of persons with a household income &lt;200% of the federal poverty level were asked about binge drinking</t>
    </r>
    <r>
      <rPr>
        <sz val="11"/>
        <color rgb="FF595959"/>
        <rFont val="Arial"/>
        <family val="2"/>
      </rPr>
      <t xml:space="preserve"> than were persons with an income ≥200% of the federal poverty level.</t>
    </r>
    <r>
      <rPr>
        <b/>
        <sz val="11"/>
        <color rgb="FF595959"/>
        <rFont val="Arial"/>
        <family val="2"/>
      </rPr>
      <t xml:space="preserve"> Hispanic adults reported being asked about binge drinking more than other racial/ethnic groups </t>
    </r>
    <r>
      <rPr>
        <sz val="11"/>
        <color rgb="FF595959"/>
        <rFont val="Arial"/>
        <family val="2"/>
      </rPr>
      <t xml:space="preserve">(McKnight-Eily et al., 2020).
-In a study using national data, compared to Whites, </t>
    </r>
    <r>
      <rPr>
        <b/>
        <sz val="11"/>
        <color rgb="FF595959"/>
        <rFont val="Arial"/>
        <family val="2"/>
      </rPr>
      <t>racial/ethnic minorities had two-thirds the odds of receiving an alcohol intervention</t>
    </r>
    <r>
      <rPr>
        <sz val="11"/>
        <color rgb="FF595959"/>
        <rFont val="Arial"/>
        <family val="2"/>
      </rPr>
      <t xml:space="preserve"> over the three-year period (OR=0.62, 95%CI: 0.39–0.98). This disparity increased after adjusting for socioeconomic and clinical confounders (AOR=0.47, 95%CI: 0.28–0.80). The most pronounced disparities were observed among U.S.-born and foreign-born Hispanics (vs. Whites) (Mulia et al., 2014).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</si>
  <si>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an analysis of BRFSS data from 13 states and the District of Columbia, a </t>
    </r>
    <r>
      <rPr>
        <b/>
        <sz val="11"/>
        <color rgb="FF595959"/>
        <rFont val="Arial"/>
        <family val="2"/>
      </rPr>
      <t xml:space="preserve">higher percentage of persons with a household income &lt;200% of the federal poverty level were asked about binge drinking </t>
    </r>
    <r>
      <rPr>
        <sz val="11"/>
        <color rgb="FF595959"/>
        <rFont val="Arial"/>
        <family val="2"/>
      </rPr>
      <t xml:space="preserve">than were persons with an income ≥200% of the federal poverty level. Hispanic adults reported being asked about binge drinking more than other racial/ethnic groups (McKnight-Eily et al.,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</si>
  <si>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 xml:space="preserve">-Compared to White patients, </t>
    </r>
    <r>
      <rPr>
        <b/>
        <sz val="11"/>
        <color rgb="FF595959"/>
        <rFont val="Arial"/>
        <family val="2"/>
      </rPr>
      <t>Asian and Hispanic patients are less likely to be prescribed opioids</t>
    </r>
    <r>
      <rPr>
        <sz val="11"/>
        <color rgb="FF595959"/>
        <rFont val="Arial"/>
        <family val="2"/>
      </rPr>
      <t xml:space="preserve">... </t>
    </r>
    <r>
      <rPr>
        <b/>
        <sz val="11"/>
        <color rgb="FF595959"/>
        <rFont val="Arial"/>
        <family val="2"/>
      </rPr>
      <t xml:space="preserve">Black patients and patients of other race are more likely to receive an opioid prescription </t>
    </r>
    <r>
      <rPr>
        <sz val="11"/>
        <color rgb="FF595959"/>
        <rFont val="Arial"/>
        <family val="2"/>
      </rPr>
      <t>to treat their back pain even after accounting for socioeconomic status, health insurance status and general health status (King and Liu, 2020).
-</t>
    </r>
    <r>
      <rPr>
        <b/>
        <sz val="11"/>
        <color rgb="FF595959"/>
        <rFont val="Arial"/>
        <family val="2"/>
      </rPr>
      <t xml:space="preserve">Blacks are more likely to report having low back pain </t>
    </r>
    <r>
      <rPr>
        <sz val="11"/>
        <color rgb="FF595959"/>
        <rFont val="Arial"/>
        <family val="2"/>
      </rPr>
      <t xml:space="preserve">and corresponding physical functioning compared to Hispanics and Caucasians.  Opioid usage did </t>
    </r>
    <r>
      <rPr>
        <b/>
        <sz val="11"/>
        <color rgb="FF595959"/>
        <rFont val="Arial"/>
        <family val="2"/>
      </rPr>
      <t xml:space="preserve">increase among individuals with public insurance </t>
    </r>
    <r>
      <rPr>
        <sz val="11"/>
        <color rgb="FF595959"/>
        <rFont val="Arial"/>
        <family val="2"/>
      </rPr>
      <t xml:space="preserve">compared to individuals with private insurance (Safo, 2012).
-Low back pain patients with </t>
    </r>
    <r>
      <rPr>
        <b/>
        <sz val="11"/>
        <color rgb="FF595959"/>
        <rFont val="Arial"/>
        <family val="2"/>
      </rPr>
      <t xml:space="preserve">lower socioeconomic status may have higher health care costs </t>
    </r>
    <r>
      <rPr>
        <sz val="11"/>
        <color rgb="FF595959"/>
        <rFont val="Arial"/>
        <family val="2"/>
      </rPr>
      <t>due to smaller benefit packages.  Individuals receiving workers compensation due to low back pain in states with lower median household incomes and higher unemployment rates typically had longer length of disability, which were frequently associated with higher medical costs (Shraim et al.,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</si>
  <si>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significantly different for Asians and African Americans in contrast to non-Latino Whites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</si>
  <si>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t>Summary of Changes for MY 2021 / MY 2022</t>
  </si>
  <si>
    <t>Degree of Change and Proposed Action</t>
  </si>
  <si>
    <t>-Buying Value identified this to be a "disparities-sensitive measure" using NQF's 2017 Disparities Project Final Report (NQF, 2017).
-In a study of Medicaid fee-for-service claims from 15 states in 2008 (not including RI), the odds of seven- and 30-day follow-up after mental health ED discharges were lower among males; African Americans versus whites; and beneficiaries who qualified for Medicaid on the basis of income rather than disability, and beneficiaries with depression and other mood disorders compared with other psychiatric diagnoses (Croake et al., 2017).</t>
  </si>
  <si>
    <t>-Buying Value identified this to be a "disparities-sensitive measure" using NQF's 2017 Disparities Project Final Report (NQF, 2017).
- In a study of Medicaid fee-for-service claims from 15 states in 2008 (not including RI), the odds of follow-up after substance use disorder ED discharges were lower among whites versus African Americans (seven-day follow-up) and lower among beneficiaries who qualified for Medicaid on the basis of disability rather than income, and lower among those who were diagnosed as having drug use disorders rather than alcohol use disorders (Croake et al., 2017).</t>
  </si>
  <si>
    <t>-A national analysis of National Inpatient Survey data for 2016-2017 found that, compared to White patients, the odds of the occurrence of healthcare-associated infections (including c.diff) were 0.94 for Black, 0.93 for Hispanic, 0.93 for Asian/Pacific Islander, and 1.19 for Native Americans. All outcomes were statistically significant with p-values &lt;0.01. There was a statistically significant interaction between gender and race showing the most protective effect among female Asian/Pacific Islanders (Leys et al., 2020).
-A national analysis of the U.S. National Hospital Discharge Surveys from 2001 to 2010 found that CDI incidence was higher for White patients; however, Black race was independently associated with mortality and severe CDI.  Blacks had higher mortality (7.4 % vs. 7.2 %, p &lt; 0.0001), LOS &gt;7 days (57 % vs. 52 %, p &lt; 0.0001), and severe CDI (24 % vs. 19 %, p &lt; 0.0001) (Argamany et al., 2016).</t>
  </si>
  <si>
    <t>Child:
-A MA ACO performance for well-child visits in the first 15 months showed highest performance for Blacks (75%) and lowest performance for Other Race (68%) and lower rates for Hispanics (66%) than non-Hispanics (MA ACO research, 2021).
-A MA Health System performance for well-child visits in the first 15 months showed higher performance in Whites (85%) than in Hispanics (73%) (MA Health System, 2020).
-A MA ACO performance was similar for English and non-English language preference individuals, but lower rates for Portuguese speakers (MA ACO research, 2021).
-Children with severe disabilities are at a greater risk for receiving less than optimal health care than children with less debilitating conditions (Sannicandro et al., 2017). 
-Children with developmental disabilities have the most profound inequality in their health care experiences (Prokup et al., 2017).
Adolescent:
-MA Health System performance showed higher performance for Whites than for Blacks for ages 12-21: 67% White; 55% Black or African American (MA Health System, 2020). 
-A MA ACO Well-Child 3-6 performance: 84% Asian compared to 79% Other Race; 83% Hispanic or Latino compared to 77% not Hispanic or Latino. AWC: 79% Asian compared to 68% multiple races; 73% Hispanic or Latino compared to 70% non-Hispanic or Latino (MA ACO research, 2021).
-MA Health System performance showed higher performance for Whites than for Blacks (this was not true of the MA ACO data) across all age ranges (MA Health System, 2020).</t>
  </si>
  <si>
    <t>Updated description statement to include depression screenings performed 14 days prior to the encounter to allow alternative methods of depression screenings, such as pre-screenings within EHRs, to more closely align with the measure intent.  
Updated rationale statement to reflect current literature and to align with clinical guidance recommendations and Healthy People 2020.
Added guidance statements for 1) timing of the qualified depression screening encounter and 2) follow-up for positive pre-screening results to provide clarity and more closely align with the measure intent.
Added denominator exceptions statements for situations where a patient's cognitive capacity, functional capacity or motivation to improve may impact the accuracy of results of standardized depression assessment tools to align with ACP recommendation.</t>
  </si>
  <si>
    <t>-Buying Value identified this to be a "disparities-sensitive measure" using NQF's 2017 Disparities Project Final Report (NQF, 2017).
-A nationwide survey of women in the U.S. in 2017 found that Hispanic and non-Hispanic white women were more likely than Hispanic and non-Hispanic black women (odds ratio [OR] = 2.49; 95% CI, 1.12-4.54; P = .02) and women with government-provided health insurance (OR = 1.91; 95% CI, 1.08-3.37; P = .03) were more likely than women with private health insurance to have received a Pap test in the previous 5 years (Johnson et al., 2021).
-In RI, cervical cancer screening rates are slightly higher among White women (84.2%) compared to Hispanic women (83.5%) (women ages 21-44) (America's Health Rankings, 2020).
-In RI, cervical cancer screening rates are highest among women earning $75,000 or more (90.6%) and lowest among women earning less than $25,000 (76.6%) (America's Health Rankings, 2020).
-In the US, women aged 18 years and over with disabilities were less likely to have had a Pap test in the past 3 years than were women without disabilities. About 83% of women without disabilities had the test, compared with 71% of women with basic actions difficulty and only 65% of women with complex activity limitation (CDC, 2001-2005 Report).</t>
  </si>
  <si>
    <t>-In 2018, 71% of Rhode Island’s children by age 24 months were fully immunized, above the national average of 69% (Rhode Island KIDS COUNT, 2020).
-An analysis of the National Immunization Survey-Child 2016 to 2017 found that children enrolled in Medicaid or with no health insurance had lower vaccination coverage than privately insured children; among these groups, the prevalence of being completely unvaccinated was 1.3, 4.1, and 0.8 percent, respectively (Hill et al., 2020).
-An analysis of the National Immunization Survey-Child 2016-2017 found that coverage for the combined 7-vaccine series was highest among White non-Hispanic children (72.7%) and Asian non-Hispanic children (75.1%) and lower among Black non-Hispanic children (65.8%) and Hispanic children (67.8%) (Hill et al., 2020).
-An analysis of the National Immunization Survey-Child 2016 to 2017 found that the proportion of children who have received the combined 7-vaccine series is higher among children living at or above the poverty level (74.1%) than children living below the poverty level (62.0%) (Hill et al., 2020).</t>
  </si>
  <si>
    <t>-Buying Value identified this to be a "disparities-sensitive measure" using NQF's 2017 Disparities Project Final Report (NQF, 2017).
-In RI, high blood pressure disproportionately impacts individuals of lower socioeconomic status. In 2017, 36.9% of adults with incomes below 200% of Federal Poverty Level (FPL) had known hypertension, compared to 27.7% of adults with incomes at or above 400% FPL (Rhode Island Department of Health, 2017).
-In RI, high blood pressure rates are highest for the Multiracial (53.0%) and Other Race (45.6%) categories. Rates are 35.7% for Blacks, 34.3% for Whites, 26.0% for Hispanics, and 15.2% for Asians (America's Health Rankings, 2020).
-In an NHANES survey (2011-2014), among all adults with hypertension, the overall prevalence of hypertension control among non-Hispanic white (55.7%) adults was higher than among non-Hispanic black (48.5%), non-Hispanic Asian (43.5%), and Hispanic (47.4%) adults. (Yoon et al., 2015)</t>
  </si>
  <si>
    <t>-Buying Value identified this to be a "disparities-sensitive measure" using NQF's 2017 Disparities Project Final Report (NQF, 2017).
-A study using data from the Medical Expenditure Panel Survey (2004-2010) assessed the quality of outpatient treatment episodes following inpatient psychiatrist treatment among Blacks, Whites, and Latinos in the United States. Rates of follow-up were generally low, particularly rates of adequate treatment (&lt;26%). After adjustment for need and socioeconomic status, the analyses showed that Blacks were less likely than Whites to receive any treatment or begin adequate follow-up within 30 days of discharge (Carson et al., 2014).
-People with developmental disability had a mean of 1.74 (SD 1.64) hospitalizations in 2005/06, compared with 1.32 (SD 0.82) hospitalizations for people without developmental disability.  The proportion of people without developmental disability having only one hospitalization was greater than the proportion for those with developmental disability.  In contrast, people with developmental disability were more likely to have multiple hospitalizations in that time frame (Lunsky et al, 2010).</t>
  </si>
  <si>
    <t>-Buying Value identified this to be a "disparities-sensitive measure" using NQF's 2017 Disparities Project Final Report (NQF, 2017).
-In RI (2012-2015), mothers who participated in the WIC program (14.4%), resided in a core city (12.0%), and had a self-reported disability (34.1%) had a higher prevalence of being diagnosed with depression during pregnancy compared with their counterparts (RIDOH Pregnancy Risk Assessment Monitoring System, 2018).
-In RI (2012-2015),  mothers who participated in the WIC program (15.1%), resided in a core city (14.9%), and had a self-reported disability (34.8%) had a higher prevalence of Postpartum Depression Symptoms (PDS) compared with their counterparts (RIDOH Pregnancy Risk Assessment Monitoring System, 2018).
-An analysis of maternal depression screening at a large health system in Minnesota found that women were less likely to be screened for postpartum depression (PPD) if they were African-American (adjusted odds ratio, aOR 0.81), Asian (aOR 0.64), or otherwise non-White (Native American, multi-racial, aOR 0.44).  Lower rates of screening were also observed in those who were insured with Medicare or Medicaid, younger than 24, or were non-native English speakers. (Sidebottom et al., 2021)</t>
  </si>
  <si>
    <t>Prevention/ Early Detection</t>
  </si>
  <si>
    <r>
      <t xml:space="preserve">Equity Assessment
</t>
    </r>
    <r>
      <rPr>
        <b/>
        <i/>
        <sz val="11"/>
        <color theme="0"/>
        <rFont val="Arial"/>
        <family val="2"/>
      </rPr>
      <t>Is there evidence of disparities in performance as it relates to race, ethnicity, language, disability status, and/or social determinants of health?
See "Equity Assessment Sources" tab for sources.</t>
    </r>
  </si>
  <si>
    <t>https://jamanetwork.com/journals/jamanetworkopen/fullarticle/2769145</t>
  </si>
  <si>
    <r>
      <t xml:space="preserve">-Buying Value identified this to be a "disparities-sensitive measure" using NQF's 2017 Disparities Project Final Report (NQF, 2017).
-Adults age 25-64 in Rhode Island were </t>
    </r>
    <r>
      <rPr>
        <b/>
        <sz val="11"/>
        <color rgb="FF595959"/>
        <rFont val="Arial"/>
        <family val="2"/>
      </rPr>
      <t xml:space="preserve">more likely to receive any mental health treatment </t>
    </r>
    <r>
      <rPr>
        <sz val="11"/>
        <color rgb="FF595959"/>
        <rFont val="Arial"/>
        <family val="2"/>
      </rPr>
      <t xml:space="preserve">within the past year and to </t>
    </r>
    <r>
      <rPr>
        <b/>
        <sz val="11"/>
        <color rgb="FF595959"/>
        <rFont val="Arial"/>
        <family val="2"/>
      </rPr>
      <t xml:space="preserve">report unmet need </t>
    </r>
    <r>
      <rPr>
        <sz val="11"/>
        <color rgb="FF595959"/>
        <rFont val="Arial"/>
        <family val="2"/>
      </rPr>
      <t xml:space="preserve">for mental health services at rates higher than the national average (Rhode Island State Health Improvement Plan, 2017).
-African Americans with severe mental illness experienced </t>
    </r>
    <r>
      <rPr>
        <b/>
        <sz val="11"/>
        <color rgb="FF595959"/>
        <rFont val="Arial"/>
        <family val="2"/>
      </rPr>
      <t xml:space="preserve">significantly less favorable trajectories of improvement in a variety of symptom and functional outcome domains </t>
    </r>
    <r>
      <rPr>
        <sz val="11"/>
        <color rgb="FF595959"/>
        <rFont val="Arial"/>
        <family val="2"/>
      </rPr>
      <t xml:space="preserve">when followed for a year post-hospital discharge (Eack et al., 2012). 
-In this cohort study of 139 694 child and adolescent inpatients in the Medicaid program, mental health follow-up received within 7 days of discharge was associated with a reduced risk of suicide during the 8 to 180 days after hospital discharge. Shorter hospital stay, lack of prior mental health care, managed care, </t>
    </r>
    <r>
      <rPr>
        <b/>
        <sz val="11"/>
        <color rgb="FF595959"/>
        <rFont val="Arial"/>
        <family val="2"/>
      </rPr>
      <t>Black race</t>
    </r>
    <r>
      <rPr>
        <sz val="11"/>
        <color rgb="FF595959"/>
        <rFont val="Arial"/>
        <family val="2"/>
      </rPr>
      <t>, older age, and medical comorbidities were associated with delayed follow-up care. Youths who w+[@[Equity Assessment
Is there evidence of disparities in performance as it relates to race, ethnicity, language, disability status, and/or social determinants of health?
See "Equity Assessment Sources" tab for sources.]]ere non-Hispanic Black were less likely to receive follow-up visits within 7 days of discharge from a psychiatric hospital (AOD, 0.82) (Fontanella et al., 2020).</t>
    </r>
  </si>
  <si>
    <r>
      <t xml:space="preserve">-In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t>
    </r>
    <r>
      <rPr>
        <b/>
        <sz val="11"/>
        <color rgb="FF595959"/>
        <rFont val="Arial"/>
        <family val="2"/>
      </rPr>
      <t xml:space="preserve">significantly different for Asians and African Americans </t>
    </r>
    <r>
      <rPr>
        <sz val="11"/>
        <color rgb="FF595959"/>
        <rFont val="Arial"/>
        <family val="2"/>
      </rPr>
      <t xml:space="preserve">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</si>
  <si>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2019).[@[Equity Assessment
Is there evidence of disparities in performance as it relates to race, ethnicity, language, disability status, and/or social determinants of health?
See "Equity Assessment Sources" tab for sources.]]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 xml:space="preserve">31.5% for Multiracial category, 21.6% for Blacks, 20.5% for Whites, and 18.5% for Hispanics </t>
    </r>
    <r>
      <rPr>
        <sz val="11"/>
        <color rgb="FF595959"/>
        <rFont val="Arial"/>
        <family val="2"/>
      </rPr>
      <t xml:space="preserve">(America's Health Rankings,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</si>
  <si>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t>https://ps.psychiatryonline.org/doi/full/10.1176/appi.ps.55.12.1379</t>
  </si>
  <si>
    <t>Harman et al., 2004.</t>
  </si>
  <si>
    <r>
      <t xml:space="preserve">-Buying Value identified this to be a "disparities-sensitive measure" using NQF's 2017 Disparities Project Final Report (NQF, 2017).
-In a study using nationally representative data, among persons with depression and private coverage, </t>
    </r>
    <r>
      <rPr>
        <b/>
        <sz val="11"/>
        <color rgb="FF595959"/>
        <rFont val="Arial"/>
        <family val="2"/>
      </rPr>
      <t>racial-ethnic minority groups were significantly less likely than non-Hispanic whites to use antidepressants</t>
    </r>
    <r>
      <rPr>
        <sz val="11"/>
        <color rgb="FF595959"/>
        <rFont val="Arial"/>
        <family val="2"/>
      </rPr>
      <t xml:space="preserve"> (N=4,468; adjusted odds ratio [AOR]=.50, 95% confidence interval [CI]=.33–.66 for non-Hispanic blacks; AOR=.70, CI=.55–.89 for Hispanics). </t>
    </r>
    <r>
      <rPr>
        <b/>
        <sz val="11"/>
        <color rgb="FF595959"/>
        <rFont val="Arial"/>
        <family val="2"/>
      </rPr>
      <t xml:space="preserve">No significant racial-ethnic disparity in the use of antidepressants was found in Medicare </t>
    </r>
    <r>
      <rPr>
        <sz val="11"/>
        <color rgb="FF595959"/>
        <rFont val="Arial"/>
        <family val="2"/>
      </rPr>
      <t xml:space="preserve">(N=1,944), </t>
    </r>
    <r>
      <rPr>
        <b/>
        <sz val="11"/>
        <color rgb="FF595959"/>
        <rFont val="Arial"/>
        <family val="2"/>
      </rPr>
      <t>Medicaid</t>
    </r>
    <r>
      <rPr>
        <sz val="11"/>
        <color rgb="FF595959"/>
        <rFont val="Arial"/>
        <family val="2"/>
      </rPr>
      <t xml:space="preserve"> (N=2,125), and</t>
    </r>
    <r>
      <rPr>
        <b/>
        <sz val="11"/>
        <color rgb="FF595959"/>
        <rFont val="Arial"/>
        <family val="2"/>
      </rPr>
      <t xml:space="preserve"> uninsured populations</t>
    </r>
    <r>
      <rPr>
        <sz val="11"/>
        <color rgb="FF595959"/>
        <rFont val="Arial"/>
        <family val="2"/>
      </rPr>
      <t xml:space="preserve"> (N=1,679). </t>
    </r>
    <r>
      <rPr>
        <b/>
        <sz val="11"/>
        <color rgb="FF595959"/>
        <rFont val="Arial"/>
        <family val="2"/>
      </rPr>
      <t xml:space="preserve">For all racial-ethnic groups, persons with no insurance coverage had much lower rates of antidepressant use than their insured counterparts </t>
    </r>
    <r>
      <rPr>
        <sz val="11"/>
        <color rgb="FF595959"/>
        <rFont val="Arial"/>
        <family val="2"/>
      </rPr>
      <t xml:space="preserve">(Jung et al., 2014).
-African Americans and Latinos were significantly less likely to fill an antidepressant prescription than Caucasians. However, among patients who filled at least one prescription for an antidepressant, there were no racial or ethnic disparities in the probability of receiving an adequate trial of antidepressant medication. African Americans were more likely than Latinos and Caucasians to receive an adequate course of psychotherapy. Persons who did not have insurance coverage were less likely to initiate any depression treatment compared with those who did have insurance. However, if treatment was initiated, no difference in the probability of receiving adequate treatment was observed (Harman et al., 2004). </t>
    </r>
  </si>
  <si>
    <t>-Buying Value identified this to be a "disparities-sensitive measure" using NQF's 2017 Disparities Project Final Report (NQF, 2017).
-In a national analysis of patient reports of providers' assessment of and counseling on MH and substance abuse (SA) problems, and recommendation for medications or specialty MH care, Asians reported being the least likely to be asked about mental health (11.6 percent) and substance use (22.3 percent), and the least likely to be treated (counseled 10.1 percent; medication recommendation 5.4 percent) and referred for specialty care (3.2 percent) compared to all other groups. Latinos (19.5 percent) and NHWs (19.7 percent) had the highest percentage of individuals being counseled. Latinos had the highest percentage of individuals obtaining a specialty referral (8.5 percent) compared to NHWs (6.7 percent), blacks (4.2 percent) and Asians (3.2 percent) (Meyer et al, 2014).</t>
  </si>
  <si>
    <t>https://journal.chestnet.org/action/showPdf?pii=S0012-3692%2820%2932522-8</t>
  </si>
  <si>
    <t>https://www.mass.gov/guides/massachusetts-health-equity-dashboard</t>
  </si>
  <si>
    <r>
      <t xml:space="preserve">-In a retrospective cohort study using national data from 2014-2018, </t>
    </r>
    <r>
      <rPr>
        <b/>
        <sz val="11"/>
        <color rgb="FF595959"/>
        <rFont val="Arial"/>
        <family val="2"/>
      </rPr>
      <t>White and Hispanic beneficiaries had higher rates of coprescription than did Black beneficiaries</t>
    </r>
    <r>
      <rPr>
        <sz val="11"/>
        <color rgb="FF595959"/>
        <rFont val="Arial"/>
        <family val="2"/>
      </rPr>
      <t xml:space="preserve"> over the entire study period (Jeffrey et al., 2019).
-In RI,</t>
    </r>
    <r>
      <rPr>
        <b/>
        <sz val="11"/>
        <color rgb="FF595959"/>
        <rFont val="Arial"/>
        <family val="2"/>
      </rPr>
      <t xml:space="preserve"> Black residents have higher rates of overdose compared to White residents (57.1 per 100,000 person-years compared to 36.4 per 100,000).</t>
    </r>
    <r>
      <rPr>
        <sz val="11"/>
        <color rgb="FF595959"/>
        <rFont val="Arial"/>
        <family val="2"/>
      </rPr>
      <t xml:space="preserve"> Over time, we see that </t>
    </r>
    <r>
      <rPr>
        <b/>
        <sz val="11"/>
        <color rgb="FF595959"/>
        <rFont val="Arial"/>
        <family val="2"/>
      </rPr>
      <t xml:space="preserve">overdose death rates are increasing fastest among Black and Hispanic </t>
    </r>
    <r>
      <rPr>
        <sz val="11"/>
        <color rgb="FF595959"/>
        <rFont val="Arial"/>
        <family val="2"/>
      </rPr>
      <t>Rhode Islanders (Prevent Overdose RI, 2020).</t>
    </r>
  </si>
  <si>
    <t>https://jamanetwork.com/journals/jamanetworkopen/fullarticle/2740781</t>
  </si>
  <si>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t>
    </r>
    <r>
      <rPr>
        <b/>
        <sz val="11"/>
        <color rgb="FF595959"/>
        <rFont val="Arial"/>
        <family val="2"/>
      </rPr>
      <t xml:space="preserve">significantly different for Asians and African Americans </t>
    </r>
    <r>
      <rPr>
        <sz val="11"/>
        <color rgb="FF595959"/>
        <rFont val="Arial"/>
        <family val="2"/>
      </rPr>
      <t xml:space="preserve">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</si>
  <si>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63.7% of Latinos, 68.7% of Asians, and 58.8% of African Americans, compared with 40.2% of non-Latino whites, did not access any past-year mental health treatment. Disparities in the likelihood of both having access to and receiving adequate care for depression were significantly different for Asians and African Americans 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 xml:space="preserve">(22.8-27.5%).  Individuals with physical disability reported more pain, depression, and anxiety and a lower quality of life (Shen et al., 2017).
-According to analysis of data from the 2011-2012 National Survey on Children’s Health, 34% of children in Rhode Island were not able to access mental health services when needed. There were significant disparities between populations of children who were not able to access mental health services: </t>
    </r>
    <r>
      <rPr>
        <b/>
        <sz val="11"/>
        <color rgb="FF595959"/>
        <rFont val="Arial"/>
        <family val="2"/>
      </rPr>
      <t>75% of African American/Black and 74% of Hispanic children did not receive treatment when needed, as opposed to 17.2% of White children</t>
    </r>
    <r>
      <rPr>
        <sz val="11"/>
        <color rgb="FF595959"/>
        <rFont val="Arial"/>
        <family val="2"/>
      </rPr>
      <t xml:space="preserve"> (RI State Innovation Model Health Assessment,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</si>
  <si>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63.7% of Latinos, 68.7% of Asians, and 58.8% of African Americans, compared with 40.2% of non-Latino whites, did not access any past-year mental health treatment. Disparities in the likelihood of both having access to and receiving adequate care for depression were significantly different for Asians and African Americans 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 xml:space="preserve">(22.8-27.5%).  Individuals with physical disability reported more pain, depression, and anxiety and a lower quality of life (Shen et al., 2017).
-According to analysis of data from the 2011-2012 National Survey on Children’s Health, 34% of children in Rhode Island were not able to access mental health services when needed. There were significant disparities between populations of children who were not able to access mental health services: </t>
    </r>
    <r>
      <rPr>
        <b/>
        <sz val="11"/>
        <color rgb="FF595959"/>
        <rFont val="Arial"/>
        <family val="2"/>
      </rPr>
      <t>75% of African American/Black and 74% of Hispanic children did not receive treatment when needed, as opposed to 17.2% of White children</t>
    </r>
    <r>
      <rPr>
        <sz val="11"/>
        <color rgb="FF595959"/>
        <rFont val="Arial"/>
        <family val="2"/>
      </rPr>
      <t>. (RI State Innovation Model Health Assessment, 2017)</t>
    </r>
  </si>
  <si>
    <t>https://health.ri.gov/publications/reports/2017StateInnovationModelHealthAssessment.pdf</t>
  </si>
  <si>
    <t>https://jamanetwork.com/journals/jamapediatrics/fullarticle/2686728</t>
  </si>
  <si>
    <r>
      <t xml:space="preserve">-In an analysis of data from the 2016 National Survey of Children's Health, </t>
    </r>
    <r>
      <rPr>
        <b/>
        <sz val="11"/>
        <color rgb="FF595959"/>
        <rFont val="Arial"/>
        <family val="2"/>
      </rPr>
      <t xml:space="preserve">children of minority race/ethnicity, single mothers, and less-educated or lower-income parents, who were either uninsured or publicly insured, tended to have lower levels of screening and/or surveillance than their corresponding counterparts. Likelihood of being screened was 34.4% for White children, compared to 24.8% for Blacks and 24.3% for Hispanics. </t>
    </r>
    <r>
      <rPr>
        <sz val="11"/>
        <color rgb="FF595959"/>
        <rFont val="Arial"/>
        <family val="2"/>
      </rPr>
      <t xml:space="preserve">Even after adjusting for other characteristics, children living in </t>
    </r>
    <r>
      <rPr>
        <b/>
        <sz val="11"/>
        <color rgb="FF595959"/>
        <rFont val="Arial"/>
        <family val="2"/>
      </rPr>
      <t>non-English-speaking households</t>
    </r>
    <r>
      <rPr>
        <sz val="11"/>
        <color rgb="FF595959"/>
        <rFont val="Arial"/>
        <family val="2"/>
      </rPr>
      <t xml:space="preserve"> were considerably less likely to receive screening. Children in non-English primary language households were 40% less likely to have received screening in the past year, compared to English households. (Hirai et al., 2018).
-In RI, </t>
    </r>
    <r>
      <rPr>
        <b/>
        <sz val="11"/>
        <color rgb="FF595959"/>
        <rFont val="Arial"/>
        <family val="2"/>
      </rPr>
      <t>40.9% of children</t>
    </r>
    <r>
      <rPr>
        <sz val="11"/>
        <color rgb="FF595959"/>
        <rFont val="Arial"/>
        <family val="2"/>
      </rPr>
      <t xml:space="preserve"> aged 9-35 months received a developmental screening, which is </t>
    </r>
    <r>
      <rPr>
        <b/>
        <sz val="11"/>
        <color rgb="FF595959"/>
        <rFont val="Arial"/>
        <family val="2"/>
      </rPr>
      <t>above the U.S. average of 36.4%</t>
    </r>
    <r>
      <rPr>
        <sz val="11"/>
        <color rgb="FF595959"/>
        <rFont val="Arial"/>
        <family val="2"/>
      </rPr>
      <t xml:space="preserve"> (based on 2018-2019 National Survey of Children's Health) (America's Health Rankings, 2020).
</t>
    </r>
    <r>
      <rPr>
        <i/>
        <sz val="11"/>
        <color rgb="FF595959"/>
        <rFont val="Arial"/>
        <family val="2"/>
      </rPr>
      <t xml:space="preserve">
</t>
    </r>
    <r>
      <rPr>
        <sz val="11"/>
        <color rgb="FF595959"/>
        <rFont val="Arial"/>
        <family val="2"/>
      </rPr>
      <t>-</t>
    </r>
    <r>
      <rPr>
        <b/>
        <sz val="11"/>
        <color rgb="FF595959"/>
        <rFont val="Arial"/>
        <family val="2"/>
      </rPr>
      <t xml:space="preserve">White children are more likely to be referred to early intervention before developmental screening </t>
    </r>
    <r>
      <rPr>
        <sz val="11"/>
        <color rgb="FF595959"/>
        <rFont val="Arial"/>
        <family val="2"/>
      </rPr>
      <t xml:space="preserve">and non-White children are more likely to be referred at the time of a positive screen, suggesting that </t>
    </r>
    <r>
      <rPr>
        <b/>
        <sz val="11"/>
        <color rgb="FF595959"/>
        <rFont val="Arial"/>
        <family val="2"/>
      </rPr>
      <t xml:space="preserve">screening decreases disparities </t>
    </r>
    <r>
      <rPr>
        <sz val="11"/>
        <color rgb="FF595959"/>
        <rFont val="Arial"/>
        <family val="2"/>
      </rPr>
      <t xml:space="preserve">in accessing services by race/ethnicity (Wallis et al., 2021).
-Children from </t>
    </r>
    <r>
      <rPr>
        <b/>
        <sz val="11"/>
        <color rgb="FF595959"/>
        <rFont val="Arial"/>
        <family val="2"/>
      </rPr>
      <t xml:space="preserve">non-English and non-Spanish speaking families have lower odds of receiving developmental surveillance at 100% of well child visits </t>
    </r>
    <r>
      <rPr>
        <sz val="11"/>
        <color rgb="FF595959"/>
        <rFont val="Arial"/>
        <family val="2"/>
      </rPr>
      <t xml:space="preserve">and of being screened with a standardized developmental screening tool (Rodrigues et al., 2016).
-Children with </t>
    </r>
    <r>
      <rPr>
        <b/>
        <sz val="11"/>
        <color rgb="FF595959"/>
        <rFont val="Arial"/>
        <family val="2"/>
      </rPr>
      <t xml:space="preserve">severe disabilities are at a greater risk for receiving less than optimal health care </t>
    </r>
    <r>
      <rPr>
        <sz val="11"/>
        <color rgb="FF595959"/>
        <rFont val="Arial"/>
        <family val="2"/>
      </rPr>
      <t xml:space="preserve">than children with less debilitating conditions (Sannicandro et al., 2017). 
-Children with </t>
    </r>
    <r>
      <rPr>
        <b/>
        <sz val="11"/>
        <color rgb="FF595959"/>
        <rFont val="Arial"/>
        <family val="2"/>
      </rPr>
      <t xml:space="preserve">developmental disabilities have the most profound inequality in their health care experiences </t>
    </r>
    <r>
      <rPr>
        <sz val="11"/>
        <color rgb="FF595959"/>
        <rFont val="Arial"/>
        <family val="2"/>
      </rPr>
      <t>(Prokup et al., 2017).</t>
    </r>
  </si>
  <si>
    <t>https://pubmed.ncbi.nlm.nih.gov/25154537/</t>
  </si>
  <si>
    <r>
      <t xml:space="preserve">-In the U.S. in 2018, the </t>
    </r>
    <r>
      <rPr>
        <b/>
        <sz val="11"/>
        <color rgb="FF595959"/>
        <rFont val="Arial"/>
        <family val="2"/>
      </rPr>
      <t>ED visit rate for non-Hispanic Black or African American persons (87 visits per 100 persons) was higher</t>
    </r>
    <r>
      <rPr>
        <sz val="11"/>
        <color rgb="FF595959"/>
        <rFont val="Arial"/>
        <family val="2"/>
      </rPr>
      <t xml:space="preserve"> than the rate for Hispanic (36 visits per 100), Non-Hispanic White (35 visits per 100), and Non-Hispanic Other (18 per 100) (CDC, 2021).
-In RI in 2008-2012, ED visits for non-emergent conditions was higher for Hispanics (17.9%) and non-Hispanic blacks (11.7%) than other ED visits for Hispanics (14%) and non-Hispanic blacks (9.6%) (Jiang et al., 2014).
-An analysis of the 2006-2008 Medical Expenditure Panel Survey found that </t>
    </r>
    <r>
      <rPr>
        <b/>
        <sz val="11"/>
        <color rgb="FF595959"/>
        <rFont val="Arial"/>
        <family val="2"/>
      </rPr>
      <t>people with disabilities accounted for almost 40 percent of the annual visits made to U.S. EDs each year</t>
    </r>
    <r>
      <rPr>
        <sz val="11"/>
        <color rgb="FF595959"/>
        <rFont val="Arial"/>
        <family val="2"/>
      </rPr>
      <t xml:space="preserve"> (Rasch et al., 2013).</t>
    </r>
  </si>
  <si>
    <t>Jiang et al., 2014</t>
  </si>
  <si>
    <t>http://www.rimed.org/rimedicaljournal/2014/07/2014-07-47-health-jiang.pdf</t>
  </si>
  <si>
    <t>https://ps.psychiatryonline.org/doi/pdf/10.1176/appi.ps.201500529</t>
  </si>
  <si>
    <t>https://www.ncbi.nlm.nih.gov/pmc/articles/PMC5946640/</t>
  </si>
  <si>
    <t>Basu et al., 2018</t>
  </si>
  <si>
    <t>http://jaapl.org/content/jaapl/32/2/163.full.pdf</t>
  </si>
  <si>
    <r>
      <t xml:space="preserve">-In RI, kidney disease is most common among </t>
    </r>
    <r>
      <rPr>
        <b/>
        <sz val="11"/>
        <color rgb="FF595959"/>
        <rFont val="Arial"/>
        <family val="2"/>
      </rPr>
      <t>individuals who are low income</t>
    </r>
    <r>
      <rPr>
        <sz val="11"/>
        <color rgb="FF595959"/>
        <rFont val="Arial"/>
        <family val="2"/>
      </rPr>
      <t xml:space="preserve"> (5.1% among adults making &lt;$25k compared to 1.3% among adults making &gt;$75k) and have a </t>
    </r>
    <r>
      <rPr>
        <b/>
        <sz val="11"/>
        <color rgb="FF595959"/>
        <rFont val="Arial"/>
        <family val="2"/>
      </rPr>
      <t>lower education level</t>
    </r>
    <r>
      <rPr>
        <sz val="11"/>
        <color rgb="FF595959"/>
        <rFont val="Arial"/>
        <family val="2"/>
      </rPr>
      <t xml:space="preserve"> (5.6% among adults with less than high school degree vs 1.8% among college graduates) (America's Health Rankings, 2020).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-The rate of </t>
    </r>
    <r>
      <rPr>
        <b/>
        <sz val="11"/>
        <color rgb="FF595959"/>
        <rFont val="Arial"/>
        <family val="2"/>
      </rPr>
      <t>end-stage renal disease due to diabetes is higher for Blacks and Hispanics</t>
    </r>
    <r>
      <rPr>
        <sz val="11"/>
        <color rgb="FF595959"/>
        <rFont val="Arial"/>
        <family val="2"/>
      </rPr>
      <t xml:space="preserve"> compared to Whites (CT Core Measure Set Annual Review Crosswalk).[@[Equity Assessment
Is there evidence of disparities in performance as it relates to race, ethnicity, language, disability status, and/or social determinants of health?
See "Equity Assessment Sources" tab for sources.]]</t>
    </r>
  </si>
  <si>
    <t>https://www.ncbi.nlm.nih.gov/pmc/articles/PMC6150791/</t>
  </si>
  <si>
    <t>Mitra et al., 2017.</t>
  </si>
  <si>
    <r>
      <t xml:space="preserve">-Buying Value identified this to be a "disparities-sensitive measure" using NQF's 2017 Disparities Project Final Report (NQF, 2017).
-In a RI study of postpartum health care utilization between Hispanic and non-Hispanic White women using the Rhode Island Pregnancy Risk Assessment Monitoring System (PRAMS), 2002-2008, </t>
    </r>
    <r>
      <rPr>
        <b/>
        <sz val="11"/>
        <color rgb="FF595959"/>
        <rFont val="Arial"/>
        <family val="2"/>
      </rPr>
      <t>compared to non-Hispanic White women the children of Hispanic women had higher odds of not having a 1-week check-up</t>
    </r>
    <r>
      <rPr>
        <sz val="11"/>
        <color rgb="FF595959"/>
        <rFont val="Arial"/>
        <family val="2"/>
      </rPr>
      <t xml:space="preserve"> (AOR 1.73, 95% CI 1.21-2.47) </t>
    </r>
    <r>
      <rPr>
        <b/>
        <sz val="11"/>
        <color rgb="FF595959"/>
        <rFont val="Arial"/>
        <family val="2"/>
      </rPr>
      <t>or any well-baby care</t>
    </r>
    <r>
      <rPr>
        <sz val="11"/>
        <color rgb="FF595959"/>
        <rFont val="Arial"/>
        <family val="2"/>
      </rPr>
      <t xml:space="preserve"> (AOR 3.44, 95% CI 1.65-7.10) (Bromley et al., 2012).
-The Medicaid managed care performance was </t>
    </r>
    <r>
      <rPr>
        <b/>
        <sz val="11"/>
        <color rgb="FF595959"/>
        <rFont val="Arial"/>
        <family val="2"/>
      </rPr>
      <t xml:space="preserve">higher for Whites than it was for Blacks </t>
    </r>
    <r>
      <rPr>
        <sz val="11"/>
        <color rgb="FF595959"/>
        <rFont val="Arial"/>
        <family val="2"/>
      </rPr>
      <t xml:space="preserve">by 11.1%  in California and by 9.2% in Michigan (state disparities research).
-There are </t>
    </r>
    <r>
      <rPr>
        <b/>
        <sz val="11"/>
        <color rgb="FF595959"/>
        <rFont val="Arial"/>
        <family val="2"/>
      </rPr>
      <t xml:space="preserve">high rates of postpartum hospital admissions and emergency department visits </t>
    </r>
    <r>
      <rPr>
        <sz val="11"/>
        <color rgb="FF595959"/>
        <rFont val="Arial"/>
        <family val="2"/>
      </rPr>
      <t xml:space="preserve">among women with intellectual and developmental disabilities and a </t>
    </r>
    <r>
      <rPr>
        <b/>
        <sz val="11"/>
        <color rgb="FF595959"/>
        <rFont val="Arial"/>
        <family val="2"/>
      </rPr>
      <t xml:space="preserve">significantly elevated risk of hospital utilizations for psychiatric reasons </t>
    </r>
    <r>
      <rPr>
        <sz val="11"/>
        <color rgb="FF595959"/>
        <rFont val="Arial"/>
        <family val="2"/>
      </rPr>
      <t xml:space="preserve">compared with medical reasons (Mitra et al., 2017). </t>
    </r>
  </si>
  <si>
    <t>Horner-Johnson et al., 2019.</t>
  </si>
  <si>
    <t>https://www.ncbi.nlm.nih.gov/pmc/articles/PMC6402767/</t>
  </si>
  <si>
    <r>
      <rPr>
        <sz val="11"/>
        <color rgb="FF595959"/>
        <rFont val="Arial"/>
        <family val="2"/>
      </rPr>
      <t xml:space="preserve">-Buying Value identified this to be a "disparities-sensitive measure" using NQF's 2017 Disparities Project Final Report (NQF, 2017).
-Between 2014 and 2018 in Rhode Island, </t>
    </r>
    <r>
      <rPr>
        <b/>
        <sz val="11"/>
        <color rgb="FF595959"/>
        <rFont val="Arial"/>
        <family val="2"/>
      </rPr>
      <t>Black women (22.3%), Hispanic women (18.2%), American Indian and Alaskan Native women (21.2%), and Asian women (16.4%)</t>
    </r>
    <r>
      <rPr>
        <sz val="11"/>
        <color rgb="FF595959"/>
        <rFont val="Arial"/>
        <family val="2"/>
      </rPr>
      <t xml:space="preserve"> were more likely to receive </t>
    </r>
    <r>
      <rPr>
        <b/>
        <sz val="11"/>
        <color rgb="FF595959"/>
        <rFont val="Arial"/>
        <family val="2"/>
      </rPr>
      <t>delayed prenatal care than White women (13.4%)</t>
    </r>
    <r>
      <rPr>
        <sz val="11"/>
        <color rgb="FF595959"/>
        <rFont val="Arial"/>
        <family val="2"/>
      </rPr>
      <t xml:space="preserve"> (Rhode Island KIDS COUNT, 2020).
-In Rhode Island between 2014 and 2018, </t>
    </r>
    <r>
      <rPr>
        <b/>
        <sz val="11"/>
        <color rgb="FF595959"/>
        <rFont val="Arial"/>
        <family val="2"/>
      </rPr>
      <t>18.2% of Hispanic babies were born to women who received delayed or no prenatal care,</t>
    </r>
    <r>
      <rPr>
        <sz val="11"/>
        <color rgb="FF595959"/>
        <rFont val="Arial"/>
        <family val="2"/>
      </rPr>
      <t xml:space="preserve"> compared with </t>
    </r>
    <r>
      <rPr>
        <b/>
        <sz val="11"/>
        <color rgb="FF595959"/>
        <rFont val="Arial"/>
        <family val="2"/>
      </rPr>
      <t>15.9% of all babies in the state</t>
    </r>
    <r>
      <rPr>
        <sz val="11"/>
        <color rgb="FF595959"/>
        <rFont val="Arial"/>
        <family val="2"/>
      </rPr>
      <t xml:space="preserve"> (Rhode Island KIDS COUNT, 2020).
-Between 2014 and 2018 in Rhode Island, </t>
    </r>
    <r>
      <rPr>
        <b/>
        <sz val="11"/>
        <color rgb="FF595959"/>
        <rFont val="Arial"/>
        <family val="2"/>
      </rPr>
      <t>women who did not graduate from high school were more likely to receive delayed prenatal care</t>
    </r>
    <r>
      <rPr>
        <sz val="11"/>
        <color rgb="FF595959"/>
        <rFont val="Arial"/>
        <family val="2"/>
      </rPr>
      <t xml:space="preserve"> than women with more than a high school education (23.4% compared to 13.3%). Nearly 20% of pregnant women in the</t>
    </r>
    <r>
      <rPr>
        <b/>
        <sz val="11"/>
        <color rgb="FF595959"/>
        <rFont val="Arial"/>
        <family val="2"/>
      </rPr>
      <t xml:space="preserve"> four core cities</t>
    </r>
    <r>
      <rPr>
        <sz val="11"/>
        <color rgb="FF595959"/>
        <rFont val="Arial"/>
        <family val="2"/>
      </rPr>
      <t xml:space="preserve"> received delayed prenatal care (Rhode Island KIDS COUNT, 2019).
-California Medicaid managed care </t>
    </r>
    <r>
      <rPr>
        <b/>
        <sz val="11"/>
        <color rgb="FF595959"/>
        <rFont val="Arial"/>
        <family val="2"/>
      </rPr>
      <t xml:space="preserve">performance for Whites was higher than for Blacks </t>
    </r>
    <r>
      <rPr>
        <sz val="11"/>
        <color rgb="FF595959"/>
        <rFont val="Arial"/>
        <family val="2"/>
      </rPr>
      <t xml:space="preserve">by 6.3% (state disparities research).
-A 2016 National Vital Statistics Report showed that </t>
    </r>
    <r>
      <rPr>
        <b/>
        <sz val="11"/>
        <color rgb="FF595959"/>
        <rFont val="Arial"/>
        <family val="2"/>
      </rPr>
      <t xml:space="preserve">only 51.9% of Native Hawaiian or Other Pacific Islander women begin care in the first trimester </t>
    </r>
    <r>
      <rPr>
        <sz val="11"/>
        <color rgb="FF595959"/>
        <rFont val="Arial"/>
        <family val="2"/>
      </rPr>
      <t>compared to 82.3% of non-Hispanic White women (Osterman et al., 2018).
-Women with intellectual/developmental disabilities or with limited hearing had significantly higher RR of delaying prenatal care initiation until the second or third trimester (intellectual/developmental disabilities: adjusted RR=1.21, 95% CI=1.09, 1.33; hearing: adjusted RR=1.11, 95% CI=1.02, 1.21), whereas women with physical disabilities and limited vision had lower risk of delaying care (physical: adjusted RR=0.91, 95% CI=0.88, 0.94; vision: adjusted RR=0.85, 95% CI=0.73, 0.99)</t>
    </r>
    <r>
      <rPr>
        <b/>
        <sz val="11"/>
        <color rgb="FF595959"/>
        <rFont val="Arial"/>
        <family val="2"/>
      </rPr>
      <t xml:space="preserve"> </t>
    </r>
    <r>
      <rPr>
        <sz val="11"/>
        <color rgb="FF595959"/>
        <rFont val="Arial"/>
        <family val="2"/>
      </rPr>
      <t>(Horner-Johnson et al., 2018).</t>
    </r>
  </si>
  <si>
    <t>Gangopadhyaya, 2021</t>
  </si>
  <si>
    <t>https://www.urban.org/sites/default/files/publication/103925/black-patients-are-more-likely-than-white-patients-to-be-in-hospitals-with-worse-patient-safety-conditions_0.pdf</t>
  </si>
  <si>
    <r>
      <t xml:space="preserve">-Although there were no significant racial/ethnic differences in rates of protocol completion at the onset of New York’s Sepsis Initiative, over time </t>
    </r>
    <r>
      <rPr>
        <b/>
        <sz val="11"/>
        <color rgb="FF595959"/>
        <rFont val="Arial"/>
        <family val="2"/>
      </rPr>
      <t>White patients experienced a greater increase in protocol completion rates (14.0 percentage points) compared to Black patients (5.3 percentage points).</t>
    </r>
    <r>
      <rPr>
        <sz val="11"/>
        <color rgb="FF595959"/>
        <rFont val="Arial"/>
        <family val="2"/>
      </rPr>
      <t xml:space="preserve"> The emergence of this disparity was due to smaller performance improvements among hospitals with higher proportions of Black patients, though </t>
    </r>
    <r>
      <rPr>
        <b/>
        <sz val="11"/>
        <color rgb="FF595959"/>
        <rFont val="Arial"/>
        <family val="2"/>
      </rPr>
      <t xml:space="preserve">White and Black patients showed similar improvements when treated within the same hospital </t>
    </r>
    <r>
      <rPr>
        <sz val="11"/>
        <color rgb="FF595959"/>
        <rFont val="Arial"/>
        <family val="2"/>
      </rPr>
      <t xml:space="preserve">(Cori et al., 2019).
-While standardized treatment protocols have been implemented, a wide variability in clinical outcomes persists across racial groups. Specifically, </t>
    </r>
    <r>
      <rPr>
        <b/>
        <sz val="11"/>
        <color rgb="FF595959"/>
        <rFont val="Arial"/>
        <family val="2"/>
      </rPr>
      <t>Black and Hispanic populations are frequently associated with higher rates of morbidity and mortality in sepsis</t>
    </r>
    <r>
      <rPr>
        <sz val="11"/>
        <color rgb="FF595959"/>
        <rFont val="Arial"/>
        <family val="2"/>
      </rPr>
      <t xml:space="preserve"> compared to the white population. While this is often attributed to systemic bias against minority groups, a growing body of literature has found patient, community, and hospital-based factors to be driving racial differences (DiMeglio et al., 2018).
-Per 1,000 at-risk Black inpatient discharges, 4.9 Black patients contracted postoperative sepsis. This rate is 2.2 cases per 1,000 at-risk discharges higher than the rate for white patients in the same age group and gender (Gangopadhyaya, 2021).</t>
    </r>
  </si>
  <si>
    <r>
      <rPr>
        <i/>
        <sz val="11"/>
        <color rgb="FF595959"/>
        <rFont val="Arial"/>
        <family val="2"/>
      </rPr>
      <t xml:space="preserve">Rhode Island, care coordination measures (AHRQ, 2018):
</t>
    </r>
    <r>
      <rPr>
        <sz val="11"/>
        <color rgb="FF595959"/>
        <rFont val="Arial"/>
        <family val="2"/>
      </rPr>
      <t xml:space="preserve">-In 2018, adult patients who </t>
    </r>
    <r>
      <rPr>
        <b/>
        <sz val="11"/>
        <color rgb="FF595959"/>
        <rFont val="Arial"/>
        <family val="2"/>
      </rPr>
      <t>did not receive good communication about discharge information</t>
    </r>
    <r>
      <rPr>
        <sz val="11"/>
        <color rgb="FF595959"/>
        <rFont val="Arial"/>
        <family val="2"/>
      </rPr>
      <t xml:space="preserve"> - White (9.7%), Black (9.6%), </t>
    </r>
    <r>
      <rPr>
        <b/>
        <sz val="11"/>
        <color rgb="FF595959"/>
        <rFont val="Arial"/>
        <family val="2"/>
      </rPr>
      <t>Asian (12.8%)</t>
    </r>
    <r>
      <rPr>
        <sz val="11"/>
        <color rgb="FF595959"/>
        <rFont val="Arial"/>
        <family val="2"/>
      </rPr>
      <t xml:space="preserve">, Non-Hispanic (9.6%), Hispanic (9.2%).
-In 2018, adult hospital patients who strongly disagree or disagree that </t>
    </r>
    <r>
      <rPr>
        <b/>
        <sz val="11"/>
        <color rgb="FF595959"/>
        <rFont val="Arial"/>
        <family val="2"/>
      </rPr>
      <t xml:space="preserve">staff took their preferences and those of their family and caregiver into account </t>
    </r>
    <r>
      <rPr>
        <sz val="11"/>
        <color rgb="FF595959"/>
        <rFont val="Arial"/>
        <family val="2"/>
      </rPr>
      <t xml:space="preserve">when deciding what the patients discharge health care would be - White (5.58%), </t>
    </r>
    <r>
      <rPr>
        <b/>
        <sz val="11"/>
        <color rgb="FF595959"/>
        <rFont val="Arial"/>
        <family val="2"/>
      </rPr>
      <t>Black (6.25%)</t>
    </r>
    <r>
      <rPr>
        <sz val="11"/>
        <color rgb="FF595959"/>
        <rFont val="Arial"/>
        <family val="2"/>
      </rPr>
      <t xml:space="preserve">,  </t>
    </r>
    <r>
      <rPr>
        <b/>
        <sz val="11"/>
        <color rgb="FF595959"/>
        <rFont val="Arial"/>
        <family val="2"/>
      </rPr>
      <t>multiple races (9.29%)</t>
    </r>
    <r>
      <rPr>
        <sz val="11"/>
        <color rgb="FF595959"/>
        <rFont val="Arial"/>
        <family val="2"/>
      </rPr>
      <t xml:space="preserve">, Non-Hispanic (9.6%), Hispanic (9.2%).
</t>
    </r>
    <r>
      <rPr>
        <i/>
        <sz val="11"/>
        <color rgb="FF595959"/>
        <rFont val="Arial"/>
        <family val="2"/>
      </rPr>
      <t xml:space="preserve">
</t>
    </r>
    <r>
      <rPr>
        <sz val="11"/>
        <color rgb="FF595959"/>
        <rFont val="Arial"/>
        <family val="2"/>
      </rPr>
      <t>National, care coordination measures (AHRQ, 2016):</t>
    </r>
    <r>
      <rPr>
        <i/>
        <sz val="11"/>
        <color rgb="FF595959"/>
        <rFont val="Arial"/>
        <family val="2"/>
      </rPr>
      <t xml:space="preserve">
</t>
    </r>
    <r>
      <rPr>
        <sz val="11"/>
        <color rgb="FF595959"/>
        <rFont val="Arial"/>
        <family val="2"/>
      </rPr>
      <t xml:space="preserve">-In all years from 2005-2013, the percentage of hospitalized adult patients with heart failure who were given </t>
    </r>
    <r>
      <rPr>
        <b/>
        <sz val="11"/>
        <color rgb="FF595959"/>
        <rFont val="Arial"/>
        <family val="2"/>
      </rPr>
      <t>complete written discharge instructions</t>
    </r>
    <r>
      <rPr>
        <sz val="11"/>
        <color rgb="FF595959"/>
        <rFont val="Arial"/>
        <family val="2"/>
      </rPr>
      <t xml:space="preserve"> was</t>
    </r>
    <r>
      <rPr>
        <b/>
        <sz val="11"/>
        <color rgb="FF595959"/>
        <rFont val="Arial"/>
        <family val="2"/>
      </rPr>
      <t xml:space="preserve"> lower for American Indians and Alaska Natives (AI/ANs)</t>
    </r>
    <r>
      <rPr>
        <sz val="11"/>
        <color rgb="FF595959"/>
        <rFont val="Arial"/>
        <family val="2"/>
      </rPr>
      <t xml:space="preserve"> than for Whites (in 2013, AI/AN was 90.8% and White was 94.7%).
-In all years from 2009-2014, the percentage of adult hospital patients who</t>
    </r>
    <r>
      <rPr>
        <b/>
        <sz val="11"/>
        <color rgb="FF595959"/>
        <rFont val="Arial"/>
        <family val="2"/>
      </rPr>
      <t xml:space="preserve"> did not receive good communication about discharge information</t>
    </r>
    <r>
      <rPr>
        <sz val="11"/>
        <color rgb="FF595959"/>
        <rFont val="Arial"/>
        <family val="2"/>
      </rPr>
      <t xml:space="preserve"> was </t>
    </r>
    <r>
      <rPr>
        <b/>
        <sz val="11"/>
        <color rgb="FF595959"/>
        <rFont val="Arial"/>
        <family val="2"/>
      </rPr>
      <t>lower for Black, Asian, and AI/AN patients</t>
    </r>
    <r>
      <rPr>
        <sz val="11"/>
        <color rgb="FF595959"/>
        <rFont val="Arial"/>
        <family val="2"/>
      </rPr>
      <t xml:space="preserve"> than White patients (in 2014, 10.9% for Whites, 12.4% for Blacks, 12.3% for Asians, 11.1% for NHOPI, and 12.1% for AI/AN). 
-In 2014, </t>
    </r>
    <r>
      <rPr>
        <b/>
        <sz val="11"/>
        <color rgb="FF595959"/>
        <rFont val="Arial"/>
        <family val="2"/>
      </rPr>
      <t xml:space="preserve">Black (4.5%), AI/AN (4.9%), and multiple-race (5.1%) </t>
    </r>
    <r>
      <rPr>
        <sz val="11"/>
        <color rgb="FF595959"/>
        <rFont val="Arial"/>
        <family val="2"/>
      </rPr>
      <t>patients were more likely than White (3.8%) patients to strongly disagree or disagree that they</t>
    </r>
    <r>
      <rPr>
        <b/>
        <sz val="11"/>
        <color rgb="FF595959"/>
        <rFont val="Arial"/>
        <family val="2"/>
      </rPr>
      <t xml:space="preserve"> understood how to manage their health after discharge.</t>
    </r>
    <r>
      <rPr>
        <sz val="11"/>
        <color rgb="FF595959"/>
        <rFont val="Arial"/>
        <family val="2"/>
      </rPr>
      <t xml:space="preserve">
-In 2014,</t>
    </r>
    <r>
      <rPr>
        <b/>
        <sz val="11"/>
        <color rgb="FF595959"/>
        <rFont val="Arial"/>
        <family val="2"/>
      </rPr>
      <t xml:space="preserve"> Black (7.5%), NHOPI (6.1%), AI/AN (7.4%), and multiple-race (7.1%)</t>
    </r>
    <r>
      <rPr>
        <sz val="11"/>
        <color rgb="FF595959"/>
        <rFont val="Arial"/>
        <family val="2"/>
      </rPr>
      <t xml:space="preserve"> patients were more likely than White (5.0%) patients to strongly disagree or disagree that </t>
    </r>
    <r>
      <rPr>
        <b/>
        <sz val="11"/>
        <color rgb="FF595959"/>
        <rFont val="Arial"/>
        <family val="2"/>
      </rPr>
      <t>staff took their preferences and those of their families and caregiver into account</t>
    </r>
    <r>
      <rPr>
        <sz val="11"/>
        <color rgb="FF595959"/>
        <rFont val="Arial"/>
        <family val="2"/>
      </rPr>
      <t xml:space="preserve"> when deciding what the patient’s discharge health care would be.
-In 2014, White (3.8%), Black (5.8%), AI/AN (4.7%), and multiple-race (4.9%) patients whose </t>
    </r>
    <r>
      <rPr>
        <b/>
        <sz val="11"/>
        <color rgb="FF595959"/>
        <rFont val="Arial"/>
        <family val="2"/>
      </rPr>
      <t>preferred language was Spanish</t>
    </r>
    <r>
      <rPr>
        <sz val="11"/>
        <color rgb="FF595959"/>
        <rFont val="Arial"/>
        <family val="2"/>
      </rPr>
      <t xml:space="preserve"> were less likely than White (5.1%), Black (7.5%), AI/AN (7.4%), and multiple-race (7.1%) patients whose preferred language was English to strongly disagree or disagree that</t>
    </r>
    <r>
      <rPr>
        <b/>
        <sz val="11"/>
        <color rgb="FF595959"/>
        <rFont val="Arial"/>
        <family val="2"/>
      </rPr>
      <t xml:space="preserve"> staff took their preferences and those of their families and caregiver into account</t>
    </r>
    <r>
      <rPr>
        <sz val="11"/>
        <color rgb="FF595959"/>
        <rFont val="Arial"/>
        <family val="2"/>
      </rPr>
      <t xml:space="preserve"> when deciding what the patient’s discharge health care would be.</t>
    </r>
  </si>
  <si>
    <t>https://www.jpain.org/article/S1526-5900(12)00099-5/fulltext</t>
  </si>
  <si>
    <t>https://www.ncbi.nlm.nih.gov/pmc/articles/PMC5413850/</t>
  </si>
  <si>
    <r>
      <t xml:space="preserve">-35% of children in RI are considered overweight or obese.  </t>
    </r>
    <r>
      <rPr>
        <b/>
        <sz val="11"/>
        <color rgb="FF595959"/>
        <rFont val="Arial"/>
        <family val="2"/>
      </rPr>
      <t>Hispanic children (13% overweight and 23% obese) and Non-Hispanic Black children
(14% overweight and 23% obese) have the highest rates of overweight and obesity, compared to White children (13% overweight, 15% obese) and Other or Multiple Races (11% overweight and 16% obese)</t>
    </r>
    <r>
      <rPr>
        <sz val="11"/>
        <color rgb="FF595959"/>
        <rFont val="Arial"/>
        <family val="2"/>
      </rPr>
      <t xml:space="preserve">.  Boys have higher rates of obesity in every age group among all race/ethnicities except for non-Hispanic Black girls who have slightly higher rates of obesity than non-Hispanic Black boys (RI Kids Count, 2019).
-Among youth aged 2-19 in 2015-2016, the </t>
    </r>
    <r>
      <rPr>
        <b/>
        <sz val="11"/>
        <color rgb="FF595959"/>
        <rFont val="Arial"/>
        <family val="2"/>
      </rPr>
      <t xml:space="preserve">prevalence of obesity is higher among Black and Hispanic youth </t>
    </r>
    <r>
      <rPr>
        <sz val="11"/>
        <color rgb="FF595959"/>
        <rFont val="Arial"/>
        <family val="2"/>
      </rPr>
      <t xml:space="preserve">compared to Whites and Asian youth for both girls and boys (CDC, 2017). 
-BMI has been found to </t>
    </r>
    <r>
      <rPr>
        <b/>
        <sz val="11"/>
        <color rgb="FF595959"/>
        <rFont val="Arial"/>
        <family val="2"/>
      </rPr>
      <t xml:space="preserve">underestimate body fatness in South Asian children and to overestimate body fat composition in African American children </t>
    </r>
    <r>
      <rPr>
        <sz val="11"/>
        <color rgb="FF595959"/>
        <rFont val="Arial"/>
        <family val="2"/>
      </rPr>
      <t xml:space="preserve">(Byrd et al., 2018).
-Obesity among children with </t>
    </r>
    <r>
      <rPr>
        <b/>
        <sz val="11"/>
        <color rgb="FF595959"/>
        <rFont val="Arial"/>
        <family val="2"/>
      </rPr>
      <t xml:space="preserve">developmental disabilities (29.7%) and autism (30.4%) also appears significantly higher compared </t>
    </r>
    <r>
      <rPr>
        <sz val="11"/>
        <color rgb="FF595959"/>
        <rFont val="Arial"/>
        <family val="2"/>
      </rPr>
      <t>with children in the general population (Fox et al., 2014).</t>
    </r>
  </si>
  <si>
    <t>https://www.cdc.gov/nchs/data/misc/disability2001-2005.pdf</t>
  </si>
  <si>
    <t>No changes</t>
  </si>
  <si>
    <t>Regular updates to codes referenced in specifications</t>
  </si>
  <si>
    <t>Minor updates on attribution to AEs and an example of how to use Z codes for reporting</t>
  </si>
  <si>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 Hispanics (17.1%), Other (14.4%) and Blacks (11.1%)</t>
    </r>
    <r>
      <rPr>
        <sz val="11"/>
        <color rgb="FF595959"/>
        <rFont val="Arial"/>
        <family val="2"/>
      </rPr>
      <t>.  Depression is</t>
    </r>
    <r>
      <rPr>
        <b/>
        <sz val="11"/>
        <color rgb="FF595959"/>
        <rFont val="Arial"/>
        <family val="2"/>
      </rPr>
      <t xml:space="preserve"> most common among individuals who are low income</t>
    </r>
    <r>
      <rPr>
        <sz val="11"/>
        <color rgb="FF595959"/>
        <rFont val="Arial"/>
        <family val="2"/>
      </rPr>
      <t xml:space="preserve"> (30.4% among adults making &lt;$25k compared to 13.5% among adults making &gt;$75k) and</t>
    </r>
    <r>
      <rPr>
        <b/>
        <sz val="11"/>
        <color rgb="FF595959"/>
        <rFont val="Arial"/>
        <family val="2"/>
      </rPr>
      <t xml:space="preserve"> have a lower education level</t>
    </r>
    <r>
      <rPr>
        <sz val="11"/>
        <color rgb="FF595959"/>
        <rFont val="Arial"/>
        <family val="2"/>
      </rPr>
      <t xml:space="preserve"> (23.5% among adults with less than high school degree vs 16.5% among college graduates) (America's Health Rankings, 2020).
-According to 2013-2014 BRFSS data, non-Hispanic, Black Rhode Islanders reported slightly higher rates of being diagnosed with depression (22.1%) than non-Hispanic, White (20.3%) and Hispanic (20.3%) residents (RI State Innovation Model Health Assessment, 2017).
-Medicaid-covered Latinx, Asian/Pacific Islander, and Black youth were</t>
    </r>
    <r>
      <rPr>
        <b/>
        <sz val="11"/>
        <color rgb="FF595959"/>
        <rFont val="Arial"/>
        <family val="2"/>
      </rPr>
      <t xml:space="preserve"> less likely to have a depression diagnosis</t>
    </r>
    <r>
      <rPr>
        <sz val="11"/>
        <color rgb="FF595959"/>
        <rFont val="Arial"/>
        <family val="2"/>
      </rPr>
      <t xml:space="preserve"> than white counterparts. After a new diagnosis, Native American and Latinx youth were</t>
    </r>
    <r>
      <rPr>
        <b/>
        <sz val="11"/>
        <color rgb="FF595959"/>
        <rFont val="Arial"/>
        <family val="2"/>
      </rPr>
      <t xml:space="preserve"> less likely than white youth to have received an antidepressant or a mental health specialty visit</t>
    </r>
    <r>
      <rPr>
        <sz val="11"/>
        <color rgb="FF595959"/>
        <rFont val="Arial"/>
        <family val="2"/>
      </rPr>
      <t xml:space="preserve"> (Richardson et al., 2003).
-Black and Asian adults were</t>
    </r>
    <r>
      <rPr>
        <b/>
        <sz val="11"/>
        <color rgb="FF595959"/>
        <rFont val="Arial"/>
        <family val="2"/>
      </rPr>
      <t xml:space="preserve"> less likely to be screened for depression</t>
    </r>
    <r>
      <rPr>
        <sz val="11"/>
        <color rgb="FF595959"/>
        <rFont val="Arial"/>
        <family val="2"/>
      </rPr>
      <t xml:space="preserve"> than white adults. Latinx adults were </t>
    </r>
    <r>
      <rPr>
        <b/>
        <sz val="11"/>
        <color rgb="FF595959"/>
        <rFont val="Arial"/>
        <family val="2"/>
      </rPr>
      <t>more likely to be screened for depression</t>
    </r>
    <r>
      <rPr>
        <sz val="11"/>
        <color rgb="FF595959"/>
        <rFont val="Arial"/>
        <family val="2"/>
      </rPr>
      <t>. Post-screening, Black adults, Latino males, and Asian adults were</t>
    </r>
    <r>
      <rPr>
        <b/>
        <sz val="11"/>
        <color rgb="FF595959"/>
        <rFont val="Arial"/>
        <family val="2"/>
      </rPr>
      <t xml:space="preserve"> less likely to receive mental health care</t>
    </r>
    <r>
      <rPr>
        <sz val="11"/>
        <color rgb="FF595959"/>
        <rFont val="Arial"/>
        <family val="2"/>
      </rPr>
      <t xml:space="preserve"> than their white counterparts (Hahm et al., 2015).
-The estimated prevalence of depression in adults with disability (24.9-41%) is higher than that of adults without disability (22.8-27.5%).  Individuals with physical disability reported more pain, depression, and anxiety and a lower quality of life (Shen et al., 2017).
-In RI, the death rate by suicide is 9.8 deaths per 100,000 population (lower than the national average of 14.8 per 100,000 population) (America's Health Rankings, 2020).
-High school student reports of attempted suicide and injurious attempted suicide continue to be more prevalent in Rhode Island than the nation. Compared to the region, Rhode Island has the highest prevalence of high school student attempted suicide (10.5%) in 2017 and among the highest for prevalence of injurious attempted suicide (3.8%). When examining by gender, sexual orientation and racial disparities, rates of attempted suicide among Rhode Island high school students are higher than the nation for males, and all sexual orientation groups. </t>
    </r>
    <r>
      <rPr>
        <b/>
        <sz val="11"/>
        <color rgb="FF595959"/>
        <rFont val="Arial"/>
        <family val="2"/>
      </rPr>
      <t xml:space="preserve">Racial groups in Rhode Island who fare worse than the nation for attempted suicide are Hispanic (15.0%), white (7.6%), and multiracial (12.9%) high school students (Rhode Island Department of Behavioral Healthcare Developmental Disabilities &amp; Hospitals, 2019).
</t>
    </r>
    <r>
      <rPr>
        <sz val="11"/>
        <color rgb="FF595959"/>
        <rFont val="Arial"/>
        <family val="2"/>
      </rPr>
      <t xml:space="preserve">
-In 2019 in the U.S. rates of suicide were </t>
    </r>
    <r>
      <rPr>
        <b/>
        <sz val="11"/>
        <color rgb="FF595959"/>
        <rFont val="Arial"/>
        <family val="2"/>
      </rPr>
      <t xml:space="preserve">highest among American Indian/Alaskan Native persons </t>
    </r>
    <r>
      <rPr>
        <sz val="11"/>
        <color rgb="FF595959"/>
        <rFont val="Arial"/>
        <family val="2"/>
      </rPr>
      <t xml:space="preserve">(22.5 per 100,000), followed by </t>
    </r>
    <r>
      <rPr>
        <b/>
        <sz val="11"/>
        <color rgb="FF595959"/>
        <rFont val="Arial"/>
        <family val="2"/>
      </rPr>
      <t>Whites</t>
    </r>
    <r>
      <rPr>
        <sz val="11"/>
        <color rgb="FF595959"/>
        <rFont val="Arial"/>
        <family val="2"/>
      </rPr>
      <t xml:space="preserve"> (17.7 per 100,000), and </t>
    </r>
    <r>
      <rPr>
        <b/>
        <sz val="11"/>
        <color rgb="FF595959"/>
        <rFont val="Arial"/>
        <family val="2"/>
      </rPr>
      <t xml:space="preserve">Native Hawaiian/Other Pacific Islanders </t>
    </r>
    <r>
      <rPr>
        <sz val="11"/>
        <color rgb="FF595959"/>
        <rFont val="Arial"/>
        <family val="2"/>
      </rPr>
      <t>(14.4 per 100,000) (CDC, 2021). Rates were lowest among Asians (6.7 per 100,000) (Stone et al., 2021). Suicide data among adults by race is not available in RI.</t>
    </r>
  </si>
  <si>
    <t>Discuss if change is needed in 2021</t>
  </si>
  <si>
    <r>
      <rPr>
        <u/>
        <sz val="11"/>
        <color rgb="FF595959"/>
        <rFont val="Arial"/>
        <family val="2"/>
      </rPr>
      <t xml:space="preserve">2021 Annual Review
</t>
    </r>
    <r>
      <rPr>
        <sz val="11"/>
        <color rgb="FF595959"/>
        <rFont val="Arial"/>
        <family val="2"/>
      </rPr>
      <t>-Retained the measure because RI performance demonstrated opportunity for improvement.
-Participants expressed interested in retaining HAI measures because of utility as a composite.</t>
    </r>
    <r>
      <rPr>
        <u/>
        <sz val="11"/>
        <color rgb="FF595959"/>
        <rFont val="Arial"/>
        <family val="2"/>
      </rPr>
      <t xml:space="preserve">
2015-2016 Work Group Discussions</t>
    </r>
    <r>
      <rPr>
        <sz val="11"/>
        <color rgb="FF595959"/>
        <rFont val="Arial"/>
        <family val="2"/>
      </rPr>
      <t xml:space="preserve">
• RI performance demonstrated significant opportunity for improvement, although much less for SSI Abdominal Hysterectomy. </t>
    </r>
  </si>
  <si>
    <r>
      <rPr>
        <u/>
        <sz val="11"/>
        <color rgb="FF595959"/>
        <rFont val="Arial"/>
        <family val="2"/>
      </rPr>
      <t xml:space="preserve">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2015-2016 Work Group Discussions</t>
    </r>
    <r>
      <rPr>
        <sz val="11"/>
        <color rgb="FF595959"/>
        <rFont val="Arial"/>
        <family val="2"/>
      </rPr>
      <t xml:space="preserve">
• RI performance demonstrated significant opportunity for improvement</t>
    </r>
  </si>
  <si>
    <r>
      <rPr>
        <u/>
        <sz val="11"/>
        <color rgb="FF595959"/>
        <rFont val="Arial"/>
        <family val="2"/>
      </rPr>
      <t xml:space="preserve">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2015-2016 Work Group Discussions</t>
    </r>
    <r>
      <rPr>
        <sz val="11"/>
        <color rgb="FF595959"/>
        <rFont val="Arial"/>
        <family val="2"/>
      </rPr>
      <t xml:space="preserve">
• Noted that this measure covers whole population versus a sub-population 
• RI performance demonstrated significant opportunity for improvement</t>
    </r>
  </si>
  <si>
    <r>
      <rPr>
        <u/>
        <sz val="11"/>
        <color rgb="FF595959"/>
        <rFont val="Arial"/>
        <family val="2"/>
      </rPr>
      <t xml:space="preserve">2021 Annual Review
</t>
    </r>
    <r>
      <rPr>
        <sz val="11"/>
        <color rgb="FF595959"/>
        <rFont val="Arial"/>
        <family val="2"/>
      </rPr>
      <t xml:space="preserve">-Participants supported retaining the measure because of the value of the survey questions at indicating quality of care and due to opportunity for improvement in RI hospitals. </t>
    </r>
    <r>
      <rPr>
        <u/>
        <sz val="11"/>
        <color rgb="FF595959"/>
        <rFont val="Arial"/>
        <family val="2"/>
      </rPr>
      <t xml:space="preserve">
2015-2016 Work Group Discussions</t>
    </r>
    <r>
      <rPr>
        <sz val="11"/>
        <color rgb="FF595959"/>
        <rFont val="Arial"/>
        <family val="2"/>
      </rPr>
      <t xml:space="preserve">
• RI’s average is similar to the nat'l avg; absolute rate is still low (75%)
• Discharge/care transitions are now a new domain 
• Group agreed to include all the domains/questions
• Groups agreed to use the “Always” response</t>
    </r>
  </si>
  <si>
    <r>
      <rPr>
        <u/>
        <sz val="11"/>
        <color rgb="FF595959"/>
        <rFont val="Arial"/>
        <family val="2"/>
      </rPr>
      <t>2021 Annual Review</t>
    </r>
    <r>
      <rPr>
        <sz val="11"/>
        <color rgb="FF595959"/>
        <rFont val="Arial"/>
        <family val="2"/>
      </rPr>
      <t xml:space="preserve">
-Retained the measure because although RI performance on the measure has been better than the national average in recent years (other than in 2018), participants expressed interested in retaining because of its utility in a HAI composite.</t>
    </r>
    <r>
      <rPr>
        <u/>
        <sz val="11"/>
        <color rgb="FF595959"/>
        <rFont val="Arial"/>
        <family val="2"/>
      </rPr>
      <t xml:space="preserve">
2015-2016 Work Group Discussions</t>
    </r>
    <r>
      <rPr>
        <sz val="11"/>
        <color rgb="FF595959"/>
        <rFont val="Arial"/>
        <family val="2"/>
      </rPr>
      <t xml:space="preserve">
• Noted that this measure covers whole population versus a sub-population
• RI performance demonstrated significant opportunity for improvement</t>
    </r>
  </si>
  <si>
    <r>
      <rPr>
        <u/>
        <sz val="11"/>
        <color rgb="FF595959"/>
        <rFont val="Arial"/>
        <family val="2"/>
      </rPr>
      <t xml:space="preserve">2021 Annual Review
</t>
    </r>
    <r>
      <rPr>
        <sz val="11"/>
        <color rgb="FF595959"/>
        <rFont val="Arial"/>
        <family val="2"/>
      </rPr>
      <t>-Retained because of opportunity for improvement.</t>
    </r>
    <r>
      <rPr>
        <u/>
        <sz val="11"/>
        <color rgb="FF595959"/>
        <rFont val="Arial"/>
        <family val="2"/>
      </rPr>
      <t xml:space="preserve">
2019 Annual Review</t>
    </r>
    <r>
      <rPr>
        <sz val="11"/>
        <color rgb="FF595959"/>
        <rFont val="Arial"/>
        <family val="2"/>
      </rPr>
      <t xml:space="preserve">
HealthCentric Advisors presented SEP-1 for consideration by the Work Group.  Data are currently reported on Hospital Compare.  RI’s performance is 41% compared to 51% nationally and there is attention on this topic in the State.
-A payer participant noted that sepsis is among the top five diagnoses for admissions and readmissions in its data.
-Another participant recommended waiting until DOH develops its statewide protocols before adopting the measure.
-Some participants noted that this is an important measure. </t>
    </r>
  </si>
  <si>
    <r>
      <rPr>
        <u/>
        <sz val="11"/>
        <color rgb="FF595959"/>
        <rFont val="Arial"/>
        <family val="2"/>
      </rPr>
      <t xml:space="preserve">2021 Annual Review
</t>
    </r>
    <r>
      <rPr>
        <sz val="11"/>
        <color rgb="FF595959"/>
        <rFont val="Arial"/>
        <family val="2"/>
      </rPr>
      <t>-No objections to retaining as a Developmental measure.</t>
    </r>
    <r>
      <rPr>
        <u/>
        <sz val="11"/>
        <color rgb="FF595959"/>
        <rFont val="Arial"/>
        <family val="2"/>
      </rPr>
      <t xml:space="preserve">
2018 Annual Review</t>
    </r>
    <r>
      <rPr>
        <sz val="11"/>
        <color rgb="FF595959"/>
        <rFont val="Arial"/>
        <family val="2"/>
      </rPr>
      <t xml:space="preserve">
-The Work Group decided to adopt this measure in all measure sets as it addresses a strategic priority.  </t>
    </r>
  </si>
  <si>
    <r>
      <rPr>
        <u/>
        <sz val="11"/>
        <color rgb="FF595959"/>
        <rFont val="Arial"/>
        <family val="2"/>
      </rPr>
      <t xml:space="preserve">2021 Annual Review
</t>
    </r>
    <r>
      <rPr>
        <sz val="11"/>
        <color rgb="FF595959"/>
        <rFont val="Arial"/>
        <family val="2"/>
      </rPr>
      <t xml:space="preserve">-Removed measure from Acute Care Hospital set because RI performance is stronger than national performance and will be replaced in the future by the new CMS maternity measure.
-Retained measure in Maternity Care Measure Set because of relevance, but participants agreed it could be replaced in the future by the new CMS maternity care measure.
</t>
    </r>
    <r>
      <rPr>
        <u/>
        <sz val="11"/>
        <color rgb="FF595959"/>
        <rFont val="Arial"/>
        <family val="2"/>
      </rPr>
      <t xml:space="preserve">
2019 Annual Review
</t>
    </r>
    <r>
      <rPr>
        <sz val="11"/>
        <color rgb="FF595959"/>
        <rFont val="Arial"/>
        <family val="2"/>
      </rPr>
      <t>Include as a menu measure.
-Participants advocated for inclusion of this measure.
-A participant noted that data are easily acceptable. 
2015-2016 Work Group Discussions
• The Joint Commission was retiring PC-05a as of October 2015
• Concern raised that measure is not appropriate measure for payment because it can be viewed as paternalistic
• Noted that the measure includes a 6- month follow-up on breastfeeding
• Decided to adopt PC-05 only</t>
    </r>
  </si>
  <si>
    <r>
      <rPr>
        <u/>
        <sz val="11"/>
        <color rgb="FF595959"/>
        <rFont val="Arial"/>
        <family val="2"/>
      </rPr>
      <t xml:space="preserve">2021 Annual Review
</t>
    </r>
    <r>
      <rPr>
        <sz val="11"/>
        <color rgb="FF595959"/>
        <rFont val="Arial"/>
        <family val="2"/>
      </rPr>
      <t xml:space="preserve">-Participants supported stratifying performance by RELD because NCQA is requiring plans to stratify performance by race/ethnicity for measurement year 2022 (performance data not available in the first year).
</t>
    </r>
    <r>
      <rPr>
        <u/>
        <sz val="11"/>
        <color rgb="FF595959"/>
        <rFont val="Arial"/>
        <family val="2"/>
      </rPr>
      <t xml:space="preserve">
2019 Annual Review
</t>
    </r>
    <r>
      <rPr>
        <sz val="11"/>
        <color rgb="FF595959"/>
        <rFont val="Arial"/>
        <family val="2"/>
      </rPr>
      <t>Add as a new Maternity Core measure based on availability of data and alignment with the First 1,000 Days Imitative at Medicaid.</t>
    </r>
    <r>
      <rPr>
        <u/>
        <sz val="11"/>
        <color rgb="FF595959"/>
        <rFont val="Arial"/>
        <family val="2"/>
      </rPr>
      <t xml:space="preserve">
2018 Annual Review
</t>
    </r>
    <r>
      <rPr>
        <sz val="11"/>
        <color rgb="FF595959"/>
        <rFont val="Arial"/>
        <family val="2"/>
      </rPr>
      <t>• Performance on this measure is high. Many wanted to maintain this measure as it a prenatal measure and is in a payer incentive program.  The Group felt it was difficult to have in the Core Set and be required to use for contracting since performance is already high.
• Move from Core to Menu.</t>
    </r>
    <r>
      <rPr>
        <u/>
        <sz val="11"/>
        <color rgb="FF595959"/>
        <rFont val="Arial"/>
        <family val="2"/>
      </rPr>
      <t xml:space="preserve">
2017 Annual Review</t>
    </r>
    <r>
      <rPr>
        <sz val="11"/>
        <color rgb="FF595959"/>
        <rFont val="Arial"/>
        <family val="2"/>
      </rPr>
      <t xml:space="preserve">
• Consensus that this measure was addresses an important health issue
• Specifications allow Category II CPT codes, which helps to avoid potential measurement issues
</t>
    </r>
    <r>
      <rPr>
        <u/>
        <sz val="11"/>
        <color rgb="FF595959"/>
        <rFont val="Arial"/>
        <family val="2"/>
      </rPr>
      <t>2015-2016 Work Group Discussions</t>
    </r>
    <r>
      <rPr>
        <sz val="11"/>
        <color rgb="FF595959"/>
        <rFont val="Arial"/>
        <family val="2"/>
      </rPr>
      <t xml:space="preserve">
• Opportunity for improvement for post-partum care, no opportunity for prenatal visits.</t>
    </r>
  </si>
  <si>
    <t>N/A - first year measure for 2022 OHIC Aligned Measure Sets</t>
  </si>
  <si>
    <t>N/A</t>
  </si>
  <si>
    <r>
      <rPr>
        <u/>
        <sz val="11"/>
        <color theme="1"/>
        <rFont val="Calibri"/>
        <family val="2"/>
        <scheme val="minor"/>
      </rPr>
      <t>2021 Annual Review</t>
    </r>
    <r>
      <rPr>
        <sz val="11"/>
        <color theme="1"/>
        <rFont val="Calibri"/>
        <family val="2"/>
        <scheme val="minor"/>
      </rPr>
      <t xml:space="preserve">
-Work group decided to add measure to the Maternity Care Measure Set to fill an equity gap for low birthweight.</t>
    </r>
  </si>
  <si>
    <r>
      <t xml:space="preserve">-In RI, the percentage of live births that are less than 2,500 grams at birth is </t>
    </r>
    <r>
      <rPr>
        <b/>
        <sz val="11"/>
        <color theme="1"/>
        <rFont val="Calibri"/>
        <family val="2"/>
        <scheme val="minor"/>
      </rPr>
      <t>higher among Blacks (12%), Asians (9%), and Hispanics (8%) than among Whites (7%)</t>
    </r>
    <r>
      <rPr>
        <sz val="11"/>
        <color theme="1"/>
        <rFont val="Calibri"/>
        <family val="2"/>
        <scheme val="minor"/>
      </rPr>
      <t xml:space="preserve"> (America's Health Rankings). </t>
    </r>
  </si>
  <si>
    <t>Updated the Hybrid Specification to indicate that sample size reduction is not allowed by MY 2020, but is allowed for MY 2021</t>
  </si>
  <si>
    <r>
      <rPr>
        <u/>
        <sz val="11"/>
        <color rgb="FF595959"/>
        <rFont val="Arial"/>
        <family val="2"/>
      </rPr>
      <t xml:space="preserve">2021 Annual Review
</t>
    </r>
    <r>
      <rPr>
        <sz val="11"/>
        <color rgb="FF595959"/>
        <rFont val="Arial"/>
        <family val="2"/>
      </rPr>
      <t>-One participant noted the limited performance data availability as a weakness of the measure.
-Participants supported stratifying the measure by RELD because of the disparities in maternal behavioral health and alignment with DOH work.</t>
    </r>
    <r>
      <rPr>
        <u/>
        <sz val="11"/>
        <color rgb="FF595959"/>
        <rFont val="Arial"/>
        <family val="2"/>
      </rPr>
      <t xml:space="preserve">
2020 Annual Review
</t>
    </r>
    <r>
      <rPr>
        <sz val="11"/>
        <color rgb="FF595959"/>
        <rFont val="Arial"/>
        <family val="2"/>
      </rPr>
      <t xml:space="preserve">The Work Group expressed interest in elevating this measure to the Maternity Care Core Set in 2021 during the 2019 Annual Review.  The Work Group noted that the measure aligned with existing DOH and Medicaid work.  It also highlighted the importance of behavioral health screenings during prenatal and postpartum care.  The Work Group recommended delaying elevation to the Core Set for one year in 2020 to allow practices more time to implement the measure.
</t>
    </r>
    <r>
      <rPr>
        <u/>
        <sz val="11"/>
        <color rgb="FF595959"/>
        <rFont val="Arial"/>
        <family val="2"/>
      </rPr>
      <t xml:space="preserve">
2019 Annual Review
</t>
    </r>
    <r>
      <rPr>
        <sz val="11"/>
        <color rgb="FF595959"/>
        <rFont val="Arial"/>
        <family val="2"/>
      </rPr>
      <t>Add as a Menu measure.  Elevate to Core status in 2021. 
-One participant noted that this measure aligns with existing DOH work.
-Another participant said the measure aligns with the First 1,000 Days Initiative at Medicaid. 
-Participants noted the importance of behavioral health screenings during prenatal and postpartum care.
-The measure may be difficult to implement by January 2020, so participants recommended adding it as a Menu measure and elevating it to Core status in 2021.</t>
    </r>
    <r>
      <rPr>
        <u/>
        <sz val="11"/>
        <color rgb="FF595959"/>
        <rFont val="Arial"/>
        <family val="2"/>
      </rPr>
      <t xml:space="preserve"> 
2016 Maternity Care Measures Work Group Discussions</t>
    </r>
    <r>
      <rPr>
        <sz val="11"/>
        <color rgb="FF595959"/>
        <rFont val="Arial"/>
        <family val="2"/>
      </rPr>
      <t xml:space="preserve">
• ACOs should be aligned with measures that OB/Gyns are required to report on.
• Preferred assessment because it is more comprehensive and aligned with individual W&amp;I measures</t>
    </r>
  </si>
  <si>
    <r>
      <rPr>
        <u/>
        <sz val="11"/>
        <color rgb="FF595959"/>
        <rFont val="Arial"/>
        <family val="2"/>
      </rPr>
      <t xml:space="preserve">2021 Annual Review
</t>
    </r>
    <r>
      <rPr>
        <sz val="11"/>
        <color rgb="FF595959"/>
        <rFont val="Arial"/>
        <family val="2"/>
      </rPr>
      <t>-One participant noted that only one hospital's performance is available through Joint Commission. 
-One participant said data should be readily available from the state's vital record system for all births.
-Retained because of significant opportunity for improvement in RI performance on cesarean rates.</t>
    </r>
    <r>
      <rPr>
        <u/>
        <sz val="11"/>
        <color rgb="FF595959"/>
        <rFont val="Arial"/>
        <family val="2"/>
      </rPr>
      <t xml:space="preserve">
2020 Annual Review
</t>
    </r>
    <r>
      <rPr>
        <sz val="11"/>
        <color rgb="FF595959"/>
        <rFont val="Arial"/>
        <family val="2"/>
      </rPr>
      <t>There are no publicly available performance data for this measure this year, which makes it challenging for plans and providers to utilize the measure in contracts.  The Joint Commission, the measure steward, confirmed that it will not publish data on the measure through its Quality Check platform until 2021 at the earliest.  OHIC will monitor the availability of performance data for this measure and will reconsider the measure’s inclusion in the Core Set when data are again available.</t>
    </r>
    <r>
      <rPr>
        <u/>
        <sz val="11"/>
        <color rgb="FF595959"/>
        <rFont val="Arial"/>
        <family val="2"/>
      </rPr>
      <t xml:space="preserve">
2019 Annual Review
</t>
    </r>
    <r>
      <rPr>
        <sz val="11"/>
        <color rgb="FF595959"/>
        <rFont val="Arial"/>
        <family val="2"/>
      </rPr>
      <t xml:space="preserve">-Michael said TJC will begin reporting on this measure publicly in 2020.  
-Participants recommended including this measure in the Core Set given the availability of data and opportunity for improvement in the state. 
</t>
    </r>
    <r>
      <rPr>
        <u/>
        <sz val="11"/>
        <color rgb="FF595959"/>
        <rFont val="Arial"/>
        <family val="2"/>
      </rPr>
      <t xml:space="preserve">
2015-2016 Work Group Discussions</t>
    </r>
    <r>
      <rPr>
        <sz val="11"/>
        <color rgb="FF595959"/>
        <rFont val="Arial"/>
        <family val="2"/>
      </rPr>
      <t xml:space="preserve">
• Concern raised that literature shows that C-sections are more expensive and that more complications occur compared to vaginal births
• Since the state C-section rate overall is high (about 32%), the group agreed to adopt </t>
    </r>
  </si>
  <si>
    <r>
      <rPr>
        <u/>
        <sz val="11"/>
        <color rgb="FF595959"/>
        <rFont val="Arial"/>
        <family val="2"/>
      </rPr>
      <t xml:space="preserve">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2019 Annual Review
</t>
    </r>
    <r>
      <rPr>
        <sz val="11"/>
        <color rgb="FF595959"/>
        <rFont val="Arial"/>
        <family val="2"/>
      </rPr>
      <t xml:space="preserve">There is a lot of variability in performance by hospital.
- One participant noted that there may be changes in public reporting as HAI performance is being dropped from IQR reporting and instead will be reported as part of the HAC reporting.  The participant noted she had not received information from CMS about whether it will change the way in which performance is reported. 
</t>
    </r>
    <r>
      <rPr>
        <u/>
        <sz val="11"/>
        <color rgb="FF595959"/>
        <rFont val="Arial"/>
        <family val="2"/>
      </rPr>
      <t xml:space="preserve">
2017 Annual Review</t>
    </r>
    <r>
      <rPr>
        <sz val="11"/>
        <color rgb="FF595959"/>
        <rFont val="Arial"/>
        <family val="2"/>
      </rPr>
      <t xml:space="preserve">
• Group wanted to add another core measure because FUM and FUA may not be used for hospitals with a small denominator
• Agreement that this measure was a reasonable candidate to move
</t>
    </r>
    <r>
      <rPr>
        <u/>
        <sz val="11"/>
        <color rgb="FF595959"/>
        <rFont val="Arial"/>
        <family val="2"/>
      </rPr>
      <t>2015-2016 Work Group Discussions</t>
    </r>
    <r>
      <rPr>
        <sz val="11"/>
        <color rgb="FF595959"/>
        <rFont val="Arial"/>
        <family val="2"/>
      </rPr>
      <t xml:space="preserve">
• RI performance demonstrated significant opportunity for improvement</t>
    </r>
  </si>
  <si>
    <r>
      <rPr>
        <u/>
        <sz val="11"/>
        <color rgb="FF595959"/>
        <rFont val="Arial"/>
        <family val="2"/>
      </rPr>
      <t xml:space="preserve">2021 Annual Review
</t>
    </r>
    <r>
      <rPr>
        <sz val="11"/>
        <color rgb="FF595959"/>
        <rFont val="Arial"/>
        <family val="2"/>
      </rPr>
      <t>-One participant supported retaining the measure because there is variation in performance across the plan's network.
-Participants agreed that this measure could potentially be replaced by the new CMS maternity care measure after benchmark data are available in 2023.</t>
    </r>
    <r>
      <rPr>
        <u/>
        <sz val="11"/>
        <color rgb="FF595959"/>
        <rFont val="Arial"/>
        <family val="2"/>
      </rPr>
      <t xml:space="preserve">
2019 Annual Review
</t>
    </r>
    <r>
      <rPr>
        <sz val="11"/>
        <color rgb="FF595959"/>
        <rFont val="Arial"/>
        <family val="2"/>
      </rPr>
      <t xml:space="preserve">-One participant recommended including the measure in the Maternity Set based on a recent decline in performance at selected RI hospitals. </t>
    </r>
    <r>
      <rPr>
        <u/>
        <sz val="11"/>
        <color rgb="FF595959"/>
        <rFont val="Arial"/>
        <family val="2"/>
      </rPr>
      <t xml:space="preserve">
2015-2016 Work Group Discussions</t>
    </r>
    <r>
      <rPr>
        <sz val="11"/>
        <color rgb="FF595959"/>
        <rFont val="Arial"/>
        <family val="2"/>
      </rPr>
      <t xml:space="preserve">
• Room for improvement - RI rate is 7%; national rate is 4%
• Concern raised that the denominator is small and therefore problematic for measurement for small hospitals.
•  It was noted that there is a state task force working on early induction </t>
    </r>
  </si>
  <si>
    <r>
      <rPr>
        <u/>
        <sz val="11"/>
        <color rgb="FF595959"/>
        <rFont val="Arial"/>
        <family val="2"/>
      </rPr>
      <t xml:space="preserve">2021 Annual Review
</t>
    </r>
    <r>
      <rPr>
        <sz val="11"/>
        <color rgb="FF595959"/>
        <rFont val="Arial"/>
        <family val="2"/>
      </rPr>
      <t>-One participant noted that women diagnosed with gestational diabetes during pregnancy have low rates of postpartum glucose screening after delivery, and the plan would be interested in pursuing developmental work to improve performance on that component of the measure.</t>
    </r>
    <r>
      <rPr>
        <u/>
        <sz val="11"/>
        <color rgb="FF595959"/>
        <rFont val="Arial"/>
        <family val="2"/>
      </rPr>
      <t xml:space="preserve">
2019 Annual Review
</t>
    </r>
    <r>
      <rPr>
        <sz val="11"/>
        <color rgb="FF595959"/>
        <rFont val="Arial"/>
        <family val="2"/>
      </rPr>
      <t xml:space="preserve">•Participants noted the importance of behavioral health screenings during prenatal and postpartum care.
•One participant noted that DOH strongly supports the measure, but acknowledges the burden associated with a clinically derived bundled measure.  The participant noted that DOH would support the implementation of the measure if implementation was possible. 
•Another participant noted that the HEDIS measure Postpartum Depression Screening and Follow-Up is new and she would rather wait until benchmarks were available and then revisit use of that measure during the 2020 annual review.
•Another participant noted that the measure is used in MIPS.  
</t>
    </r>
    <r>
      <rPr>
        <u/>
        <sz val="11"/>
        <color rgb="FF595959"/>
        <rFont val="Arial"/>
        <family val="2"/>
      </rPr>
      <t xml:space="preserve">
2016 Maternity Care Measures Work Group Discussions</t>
    </r>
    <r>
      <rPr>
        <sz val="11"/>
        <color rgb="FF595959"/>
        <rFont val="Arial"/>
        <family val="2"/>
      </rPr>
      <t xml:space="preserve">
• Adopt in addition to W&amp;I individual measures
• Important to measure holistic care and also have the ability to set individual targets</t>
    </r>
  </si>
  <si>
    <r>
      <rPr>
        <u/>
        <sz val="11"/>
        <color rgb="FF595959"/>
        <rFont val="Arial"/>
        <family val="2"/>
      </rPr>
      <t xml:space="preserve">2021 Annual Review
</t>
    </r>
    <r>
      <rPr>
        <sz val="11"/>
        <color rgb="FF595959"/>
        <rFont val="Arial"/>
        <family val="2"/>
      </rPr>
      <t xml:space="preserve">-Participants supported stratifying performance by RELD because NCQA is requiring plans to stratify performance by race/ethnicity for measurement year 2022 (performance data not available in the first year).
</t>
    </r>
    <r>
      <rPr>
        <u/>
        <sz val="11"/>
        <color rgb="FF595959"/>
        <rFont val="Arial"/>
        <family val="2"/>
      </rPr>
      <t xml:space="preserve">
2019 Annual Review
</t>
    </r>
    <r>
      <rPr>
        <sz val="11"/>
        <color rgb="FF595959"/>
        <rFont val="Arial"/>
        <family val="2"/>
      </rPr>
      <t xml:space="preserve">-One participant said that while the specifications are a bit out of date, it is important to ensure that mothers are receiving postpartum care. 
-Another participant supported inclusion of the measure.
-Participants recommended including the measure in the Core Set based on the availability of performance data. 
</t>
    </r>
    <r>
      <rPr>
        <u/>
        <sz val="11"/>
        <color rgb="FF595959"/>
        <rFont val="Arial"/>
        <family val="2"/>
      </rPr>
      <t xml:space="preserve">
2017 Annual Review</t>
    </r>
    <r>
      <rPr>
        <sz val="11"/>
        <color rgb="FF595959"/>
        <rFont val="Arial"/>
        <family val="2"/>
      </rPr>
      <t xml:space="preserve">
• Consensus to keep this measure even though it lost NQF endorsement because it addresses an important health issue
</t>
    </r>
    <r>
      <rPr>
        <u/>
        <sz val="11"/>
        <color rgb="FF595959"/>
        <rFont val="Arial"/>
        <family val="2"/>
      </rPr>
      <t>2015-2016 Work Group Discussions</t>
    </r>
    <r>
      <rPr>
        <sz val="11"/>
        <color rgb="FF595959"/>
        <rFont val="Arial"/>
        <family val="2"/>
      </rPr>
      <t xml:space="preserve">
• Opportunity for improvement for post-partum care, no opportunity for prenatal visits.</t>
    </r>
  </si>
  <si>
    <r>
      <rPr>
        <u/>
        <sz val="11"/>
        <color rgb="FF595959"/>
        <rFont val="Arial"/>
        <family val="2"/>
      </rPr>
      <t xml:space="preserve">2019 Annual Review
</t>
    </r>
    <r>
      <rPr>
        <sz val="11"/>
        <color rgb="FF595959"/>
        <rFont val="Arial"/>
        <family val="2"/>
      </rPr>
      <t xml:space="preserve">-Remove from the primary care set since the ACO is the appropriate level of accountability and intervention.
</t>
    </r>
    <r>
      <rPr>
        <u/>
        <sz val="11"/>
        <color rgb="FF595959"/>
        <rFont val="Arial"/>
        <family val="2"/>
      </rPr>
      <t xml:space="preserve">
2017 Annual Review</t>
    </r>
    <r>
      <rPr>
        <sz val="11"/>
        <color rgb="FF595959"/>
        <rFont val="Arial"/>
        <family val="2"/>
      </rPr>
      <t xml:space="preserve">
• RIQI identified opportunity for improvement on this measure, and it is also included in the MIPS measure set.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</si>
  <si>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 xml:space="preserve">-Participants supported retaining the measure for the Acute Care Hospital Measure Set but questioned why it was in use by a payer in Behavioral Health Hospital Contracts, given the measure explicitly excludes admissions primarily for psychiatric disease.
</t>
    </r>
    <r>
      <rPr>
        <u/>
        <sz val="11"/>
        <color rgb="FF595959"/>
        <rFont val="Arial"/>
        <family val="2"/>
      </rPr>
      <t xml:space="preserve">
2015-2016 Work Group Discussions</t>
    </r>
    <r>
      <rPr>
        <sz val="11"/>
        <color rgb="FF595959"/>
        <rFont val="Arial"/>
        <family val="2"/>
      </rPr>
      <t xml:space="preserve">
• RI same as national average - about 15%
• This measure is difficult to risk adjust</t>
    </r>
  </si>
  <si>
    <r>
      <rPr>
        <u/>
        <sz val="11"/>
        <color rgb="FF595959"/>
        <rFont val="Arial"/>
        <family val="2"/>
      </rPr>
      <t xml:space="preserve">2021 Annual Review
</t>
    </r>
    <r>
      <rPr>
        <sz val="11"/>
        <color rgb="FF595959"/>
        <rFont val="Arial"/>
        <family val="2"/>
      </rPr>
      <t xml:space="preserve">-Removed from Behavioral Health Hospital Measure Set because CMS has proposed removed the measure as of calendar year 2022. </t>
    </r>
    <r>
      <rPr>
        <u/>
        <sz val="11"/>
        <color rgb="FF595959"/>
        <rFont val="Arial"/>
        <family val="2"/>
      </rPr>
      <t xml:space="preserve">
2019 Annual Review
</t>
    </r>
    <r>
      <rPr>
        <sz val="11"/>
        <color rgb="FF595959"/>
        <rFont val="Arial"/>
        <family val="2"/>
      </rPr>
      <t xml:space="preserve">Include as a Core Measure for behavioral health hospitals but remove for acute care hospitals (payers only have access to data for IPFQR hospitals).
- Ten participants voted in favor of this measure. 
- A participant noted that this was an original OHIC requirement of insurer hospital contracts.
- A participant noted that the measure is difficult to implement but that the measure is important.
- Two providers noted that from a community point of view, it is frustrating and inappropriate for practices not to receive this information.
- One payer representative said she was not sure if her plan could implement the measure. 
</t>
    </r>
    <r>
      <rPr>
        <u/>
        <sz val="11"/>
        <color rgb="FF595959"/>
        <rFont val="Arial"/>
        <family val="2"/>
      </rPr>
      <t xml:space="preserve">
2017 Annual Review
</t>
    </r>
    <r>
      <rPr>
        <sz val="11"/>
        <color rgb="FF595959"/>
        <rFont val="Arial"/>
        <family val="2"/>
      </rPr>
      <t xml:space="preserve">• Has a transformative potential and is clinically-important, but data collection is difficult.
• Initially thought to move to core in 2019 to allow practices enough time to implement the best practice; however, measure lost NQF endorsement.  The group decided to maintain the measure as menu and revisit movement to the core set in during the 2018 Annual Review to allow time for data collection through the CMS IPFQR program.
</t>
    </r>
    <r>
      <rPr>
        <u/>
        <sz val="11"/>
        <color rgb="FF595959"/>
        <rFont val="Arial"/>
        <family val="2"/>
      </rPr>
      <t>2015-2016 Work Group Discussions</t>
    </r>
    <r>
      <rPr>
        <sz val="11"/>
        <color rgb="FF595959"/>
        <rFont val="Arial"/>
        <family val="2"/>
      </rPr>
      <t xml:space="preserve">
• 0648 is a clinically-focused measure (0647 is patient-centered)
• Legislation that caregivers have to do transition of care activity consistent with these measures.  CMS data collection begins in '16, public reporting in '18; self-reported needs to be accepted before '18
• Measures represented an important standard of care</t>
    </r>
  </si>
  <si>
    <r>
      <rPr>
        <u/>
        <sz val="11"/>
        <color rgb="FF595959"/>
        <rFont val="Arial"/>
        <family val="2"/>
      </rPr>
      <t xml:space="preserve">2021 Annual Review
</t>
    </r>
    <r>
      <rPr>
        <sz val="11"/>
        <color rgb="FF595959"/>
        <rFont val="Arial"/>
        <family val="2"/>
      </rPr>
      <t xml:space="preserve">-Retained in Menu Set because although RI performance is high, data across hospitals shows wide variation in performance. </t>
    </r>
    <r>
      <rPr>
        <u/>
        <sz val="11"/>
        <color rgb="FF595959"/>
        <rFont val="Arial"/>
        <family val="2"/>
      </rPr>
      <t xml:space="preserve">
2019 Annual Review
</t>
    </r>
    <r>
      <rPr>
        <sz val="11"/>
        <color rgb="FF595959"/>
        <rFont val="Arial"/>
        <family val="2"/>
      </rPr>
      <t xml:space="preserve">Include as a Menu Measure for behavioral health hospitals  but remove for acute care hospitals (payers only have access to data for IPFQR hospitals).
- Eight participants voted in favor of this measure. 
- A participant noted that this was an original OHIC requirement of insurer hospital contracts.
- A participant noted that the measure is difficult to implement, but that the measure is important.
</t>
    </r>
    <r>
      <rPr>
        <u/>
        <sz val="11"/>
        <color rgb="FF595959"/>
        <rFont val="Arial"/>
        <family val="2"/>
      </rPr>
      <t xml:space="preserve">
2015-2016 Work Group Discussions</t>
    </r>
    <r>
      <rPr>
        <sz val="11"/>
        <color rgb="FF595959"/>
        <rFont val="Arial"/>
        <family val="2"/>
      </rPr>
      <t xml:space="preserve">
• Viewed as a joint accountability measure – hospitals and practices; more difficult but will inform reasons for readmissions
• More patient-focused; represents standard of care
• Legislation that caregivers have to do transition of care activity consistent with these measures.  CMS data collection in '16, public reporting in '18; will need to accept self-reported until '18. </t>
    </r>
  </si>
  <si>
    <r>
      <rPr>
        <u/>
        <sz val="11"/>
        <color rgb="FF595959"/>
        <rFont val="Arial"/>
        <family val="2"/>
      </rPr>
      <t xml:space="preserve">2021 Annual Review
</t>
    </r>
    <r>
      <rPr>
        <sz val="11"/>
        <color rgb="FF595959"/>
        <rFont val="Arial"/>
        <family val="2"/>
      </rPr>
      <t xml:space="preserve">-No participants objected to retaining as a Menu measure for Acute Care Hospital Measure Set.
-Moved from Menu Set to Core Set for Behavioral Health Hospital Measure Set for 2023 because of desire for more Core measures and because the measure had room for improvement.  Delay in implementation is to account for two-year measurement period. </t>
    </r>
    <r>
      <rPr>
        <u/>
        <sz val="11"/>
        <color rgb="FF595959"/>
        <rFont val="Arial"/>
        <family val="2"/>
      </rPr>
      <t xml:space="preserve">
2019 Annual Review
</t>
    </r>
    <r>
      <rPr>
        <sz val="11"/>
        <color rgb="FF595959"/>
        <rFont val="Arial"/>
        <family val="2"/>
      </rPr>
      <t xml:space="preserve">Include as a Menu Measure for behavioral health hospitals.  Modify the measure in the Hospital Aligned Measure Set to use the CMS specifications. </t>
    </r>
    <r>
      <rPr>
        <u/>
        <sz val="11"/>
        <color rgb="FF595959"/>
        <rFont val="Arial"/>
        <family val="2"/>
      </rPr>
      <t xml:space="preserve">
2017 Annual Review</t>
    </r>
    <r>
      <rPr>
        <sz val="11"/>
        <color rgb="FF595959"/>
        <rFont val="Arial"/>
        <family val="2"/>
      </rPr>
      <t xml:space="preserve">
• Facility-based, so not applicable for primary care or ACOs
</t>
    </r>
    <r>
      <rPr>
        <u/>
        <sz val="11"/>
        <color rgb="FF595959"/>
        <rFont val="Arial"/>
        <family val="2"/>
      </rPr>
      <t>2015-2016 Work Group Discussions</t>
    </r>
    <r>
      <rPr>
        <sz val="11"/>
        <color rgb="FF595959"/>
        <rFont val="Arial"/>
        <family val="2"/>
      </rPr>
      <t xml:space="preserve">
• Interest in a mental health readmissions measure. 
• Concern about risk adjustment because case mix can be very different depending on hospital.  
• Could be measured year over year to show improvement by hospitals.  
• Medicaid plans have a similar homegrown measure. </t>
    </r>
  </si>
  <si>
    <t>Core (2023)</t>
  </si>
  <si>
    <r>
      <rPr>
        <u/>
        <sz val="11"/>
        <color rgb="FF595959"/>
        <rFont val="Arial"/>
        <family val="2"/>
      </rPr>
      <t xml:space="preserve">2021 Annual Review
</t>
    </r>
    <r>
      <rPr>
        <sz val="11"/>
        <color rgb="FF595959"/>
        <rFont val="Arial"/>
        <family val="2"/>
      </rPr>
      <t>-Participants expressed that this is a pro-forma/check-box process measure and questioned its impact.
-Participants agreed that SUB-3a is the more impactful part of the measure, and agreed to drop SUB-3 but keep SUB-3a in the Acute Care Hospital Measure Set and Behavioral Health Hospital Measure Set, given the importance of substance use issues and the lack of other hospital-based substance use discharge measures in the measure set.</t>
    </r>
    <r>
      <rPr>
        <u/>
        <sz val="11"/>
        <color rgb="FF595959"/>
        <rFont val="Arial"/>
        <family val="2"/>
      </rPr>
      <t xml:space="preserve">
2020 Annual Review
</t>
    </r>
    <r>
      <rPr>
        <sz val="11"/>
        <color rgb="FF595959"/>
        <rFont val="Arial"/>
        <family val="2"/>
      </rPr>
      <t xml:space="preserve">This measure lost endorsement in 2018 because “The developer withdrew these chart-based measures to align with CMS’s goal of promoting eCQM use.”  The measures are being retooled as eCQMs. 
Bailit Health does not recommend removing the measure without conversation with the Work Group.
</t>
    </r>
    <r>
      <rPr>
        <u/>
        <sz val="11"/>
        <color rgb="FF595959"/>
        <rFont val="Arial"/>
        <family val="2"/>
      </rPr>
      <t xml:space="preserve">
2019 Annual Review
</t>
    </r>
    <r>
      <rPr>
        <sz val="11"/>
        <color rgb="FF595959"/>
        <rFont val="Arial"/>
        <family val="2"/>
      </rPr>
      <t xml:space="preserve">Include as a Menu Measure for behavioral health hospitals.
-Participants voted in favor of including this measure. 
</t>
    </r>
    <r>
      <rPr>
        <u/>
        <sz val="11"/>
        <color rgb="FF595959"/>
        <rFont val="Arial"/>
        <family val="2"/>
      </rPr>
      <t xml:space="preserve">
2015-2016 Work Group Discussions</t>
    </r>
    <r>
      <rPr>
        <sz val="11"/>
        <color rgb="FF595959"/>
        <rFont val="Arial"/>
        <family val="2"/>
      </rPr>
      <t xml:space="preserve">
• Only 100 VA hospitals have reported this measure according to the Joint Commission</t>
    </r>
  </si>
  <si>
    <t xml:space="preserve">
Alcohol &amp; Other Drug Use Disorder Treatment at Discharge (SUB-3a)</t>
  </si>
  <si>
    <r>
      <rPr>
        <u/>
        <sz val="11"/>
        <color rgb="FF595959"/>
        <rFont val="Arial"/>
        <family val="2"/>
      </rPr>
      <t xml:space="preserve">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Four participants voted in favor of this measure. 
- One participant said this is an important measure for behavioral health patients with a history of trauma.
- Another participant noted that there is no additional burden to including the measure since behavioral health hospitals already calculate it. </t>
    </r>
  </si>
  <si>
    <r>
      <rPr>
        <u/>
        <sz val="11"/>
        <color rgb="FF595959"/>
        <rFont val="Arial"/>
        <family val="2"/>
      </rPr>
      <t xml:space="preserve">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Six participants voted in favor of this measure. </t>
    </r>
  </si>
  <si>
    <r>
      <rPr>
        <u/>
        <sz val="11"/>
        <color rgb="FF595959"/>
        <rFont val="Arial"/>
        <family val="2"/>
      </rPr>
      <t xml:space="preserve">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Four participants voted in favor of this measure. 
- A Butler participant and a payer participant noted that this is a very important measure. </t>
    </r>
  </si>
  <si>
    <r>
      <rPr>
        <u/>
        <sz val="11"/>
        <color rgb="FF595959"/>
        <rFont val="Arial"/>
        <family val="2"/>
      </rPr>
      <t xml:space="preserve">2021 Annual Review
</t>
    </r>
    <r>
      <rPr>
        <sz val="11"/>
        <color rgb="FF595959"/>
        <rFont val="Arial"/>
        <family val="2"/>
      </rPr>
      <t xml:space="preserve">-Added to Menu of Behavioral Health Hospital Measure Set because it is in regular use by Bradley Hospital and there is opportunity for improvement. </t>
    </r>
  </si>
  <si>
    <t>Major change - retain as Menu measure</t>
  </si>
  <si>
    <t>Major change for MY 2020 (not 2021) -Revisit replacing with Closing the Referral Loop: Receipt of Specialist Report</t>
  </si>
  <si>
    <t>Major edits - retain as Menu measure</t>
  </si>
  <si>
    <t>Major edits - move to Menu measure</t>
  </si>
  <si>
    <t>Revised wording of the description to reflect the episode nature of the measure.  Added guidance to recognize the appropriateness of team-based care.</t>
  </si>
  <si>
    <r>
      <rPr>
        <u/>
        <sz val="11"/>
        <color rgb="FF595959"/>
        <rFont val="Arial"/>
        <family val="2"/>
      </rPr>
      <t xml:space="preserve">2021 Annual Review
</t>
    </r>
    <r>
      <rPr>
        <sz val="11"/>
        <color rgb="FF595959"/>
        <rFont val="Arial"/>
        <family val="2"/>
      </rPr>
      <t>-Removed from Behavioral Health Hospital Measure Set because of high performance, which is comparable across hospitals.</t>
    </r>
    <r>
      <rPr>
        <u/>
        <sz val="11"/>
        <color rgb="FF595959"/>
        <rFont val="Arial"/>
        <family val="2"/>
      </rPr>
      <t xml:space="preserve">
2019 Annual Review</t>
    </r>
    <r>
      <rPr>
        <sz val="11"/>
        <color rgb="FF595959"/>
        <rFont val="Arial"/>
        <family val="2"/>
      </rPr>
      <t xml:space="preserve">
Include as a Menu Measure for behavioral health hospitals.
- Three participants voted in favor of this measure. 
- A Butler participant and a payer participant noted that this is a very important measure.</t>
    </r>
  </si>
  <si>
    <t>No change for MY 2021
Reminder of updates for MY 2020:  Removed from CMS MIPS because stakeholders said it was burdensome for clinicians to retrieve specialists' reports for all patient visits.  CMS said this insinuates that communication may be happening, but the co-morbid treating physician is not looking for and/or for considering the MDD status.
CMS preferred use of the measure "Closing the Referral Loop: Receipt of Specialist Report" measure.</t>
  </si>
  <si>
    <t>Updated the lookback period to identify patients screened for unhealthy alcohol use in the last 12 months (was previously 24 months).
Updated to include three rates: (1) patients screened in the last 12 months, (2) patients who were identified as unhealthy alcohol users who received brief counseling and (3) patients who were screened in the last 12 months AND who received brief counseling if identified as unhealthy alcohol users</t>
  </si>
  <si>
    <t>Percentage of patients aged 18 years and older who were screened for unhealthy alcohol use using a systematic screening method at least once within the last 12 months AND who received brief counseling if identified as an unhealthy alcohol user.  Three rates are reported:
1) Percentage of patients aged 18 years and older who were screened for unhealthy alcohol use using a systematic screening method at least once within the last 12 months
2) Percentage of patients aged 18 years and older who were identified as unhealthy alcohol users who received brief counseling
3) Percentage of patients aged 18 years and older who were screened for unhealthy alcohol use using a systematic screening method at least once within the last 12 months AND who received brief counseling if identified as unhealthy alcohol users</t>
  </si>
  <si>
    <t>MY 2021: Updated the list of recommended tools to align with the Bright Futures Recommendations for Preventive Care, which reference the updated January 2020 American Academy of Pediatrics (AAP) statement “Promoting Optimal Development: Identifying Infants and Young Children with Developmental Disorders Through Developmental Surveillance and Screening.” Updated the list of tools that meet the criteria outlined in the specifications but that are not listed in Bright Futures’ 2020 statement.</t>
  </si>
  <si>
    <t xml:space="preserve">Clarified that members in hospice or using hospice services are a required exclusion. </t>
  </si>
  <si>
    <t xml:space="preserve">Updated measure logic to be expressed in FHIR. </t>
  </si>
  <si>
    <t xml:space="preserve">Updated the steps for identifying acute readmission or direct transfer in the denominator.
Clarified that members in hospice or using hospice services are a required exclusion.
Added psychiatric collaborative care management to the numerator. </t>
  </si>
  <si>
    <t xml:space="preserve">Revised measure name to Follow-Up After Emergency Department Visit for Substance Use, and updated terminology to use "substance use."
Clarified that members in hospice or using hospice services are a required exclusion.
Added a pharmacy benefit requirement.
Revise criteria for follow-up visit to include additional follow-up options that don’t require an SUD diagnosis.
Revise denominator to also include any diagnosis of drug overdose. </t>
  </si>
  <si>
    <t xml:space="preserve">Revised measure name to Initiation and Engagement of Substance Use Treatment and updated terminology to use "substance use."
Changed the measure from “member-based” to “episode-based.”
Lengthened the negative SUD look-back period from 60 days to 194 days for defining a “new episode of SUD treatment.”
Lengthened the Continuous Enrollment criteria from 108 days to 242 days.
Clarified that members in hospice are a required exclusion.
Added a Negative Medication History to the denominator.
Split the current adult age stratification (18+ years of age) into 18-64 and 65+.
Expanded the definition of Initiation of SUD Treatment to include more treatment options.
Specified that long-acting SUD medication administration events meet the definition of Engagement of SUD Treatment and expanded the definition of Engagement of SUD Treatment to include more treatment options. </t>
  </si>
  <si>
    <r>
      <rPr>
        <u/>
        <sz val="11"/>
        <color rgb="FF595959"/>
        <rFont val="Arial"/>
        <family val="2"/>
      </rPr>
      <t xml:space="preserve">2021 Annual Review
</t>
    </r>
    <r>
      <rPr>
        <sz val="11"/>
        <color rgb="FF595959"/>
        <rFont val="Arial"/>
        <family val="2"/>
      </rPr>
      <t xml:space="preserve">Removed from the Outpatient Behavioral Health - Mental Health Measure Set because CMS dropped this MIPS measure, there was no data source, and the Work Group noted the measure was more suited to primary care than outpatient behavioral health.
</t>
    </r>
    <r>
      <rPr>
        <u/>
        <sz val="11"/>
        <color rgb="FF595959"/>
        <rFont val="Arial"/>
        <family val="2"/>
      </rPr>
      <t xml:space="preserve">
2020 Annual Review
</t>
    </r>
    <r>
      <rPr>
        <sz val="11"/>
        <color rgb="FF595959"/>
        <rFont val="Arial"/>
        <family val="2"/>
      </rPr>
      <t xml:space="preserve">CMS removed this measure from the CY 2020 MIPS Measure Set because stakeholders said it was burdensome for clinicians to retrieve specialists' reports for all patient visits.  CMS said this insinuates the communication may be happening, but the co-morbid treating physician is not looking for and/or for considering the MDD status.  CMS expressed preference to use of the measure Closing the Referral Loop: Receipt of Specialist Report measure instead. 
Bailit Health does not recommend removing this measure and replacing it with a measure the Work Group has not previously discussed without conversation with the Work Group.
</t>
    </r>
    <r>
      <rPr>
        <u/>
        <sz val="11"/>
        <color rgb="FF595959"/>
        <rFont val="Arial"/>
        <family val="2"/>
      </rPr>
      <t xml:space="preserve">
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 xml:space="preserve">
2016 Behavioral Health Measures Work Group Discussion</t>
    </r>
    <r>
      <rPr>
        <sz val="11"/>
        <color rgb="FF595959"/>
        <rFont val="Arial"/>
        <family val="2"/>
      </rPr>
      <t xml:space="preserve">
• Only measure addressing coordination of care for behavioral health.</t>
    </r>
  </si>
  <si>
    <r>
      <rPr>
        <u/>
        <sz val="11"/>
        <color rgb="FF595959"/>
        <rFont val="Arial"/>
        <family val="2"/>
      </rPr>
      <t xml:space="preserve">2021 Annual Review
</t>
    </r>
    <r>
      <rPr>
        <sz val="11"/>
        <color rgb="FF595959"/>
        <rFont val="Arial"/>
        <family val="2"/>
      </rPr>
      <t xml:space="preserve">-Flagged as a topped out measure because of high RI performance for 30-day rate. 
-Removed from the Outpatient Behavioral Health - Mental Health Measure Set because of high performance and small denomiantor size (better suited for health systems than individual providers).
-Retained but moved from Core to Menu of the Acute Care Hospital Measure Set because participant pointed out that high cross-state average performance is being driven by high performers and there are still low performers in RI, indicating an opportunity for improvement. </t>
    </r>
    <r>
      <rPr>
        <u/>
        <sz val="11"/>
        <color rgb="FF595959"/>
        <rFont val="Arial"/>
        <family val="2"/>
      </rPr>
      <t xml:space="preserve">
2017 Annual Review
</t>
    </r>
    <r>
      <rPr>
        <sz val="11"/>
        <color rgb="FF595959"/>
        <rFont val="Arial"/>
        <family val="2"/>
      </rPr>
      <t xml:space="preserve">• Discussion of moving to the menu set because there are issues with small denominators
• Decided to keep as core because it can still be used for hospitals with a large enough denominator and because it addresses an important public health issue 
</t>
    </r>
    <r>
      <rPr>
        <u/>
        <sz val="11"/>
        <color rgb="FF595959"/>
        <rFont val="Arial"/>
        <family val="2"/>
      </rPr>
      <t xml:space="preserve">
2016 Behavioral Health Work Group Discussion</t>
    </r>
    <r>
      <rPr>
        <sz val="11"/>
        <color rgb="FF595959"/>
        <rFont val="Arial"/>
        <family val="2"/>
      </rPr>
      <t xml:space="preserve">
• Unanimous agreement to include this measures in lieu of NQF #2605.</t>
    </r>
  </si>
  <si>
    <r>
      <rPr>
        <u/>
        <sz val="11"/>
        <color rgb="FF595959"/>
        <rFont val="Arial"/>
        <family val="2"/>
      </rPr>
      <t xml:space="preserve">2021 Annual Review
</t>
    </r>
    <r>
      <rPr>
        <sz val="11"/>
        <color rgb="FF595959"/>
        <rFont val="Arial"/>
        <family val="2"/>
      </rPr>
      <t>-Participant pointed out that RI performance relative to national average is being driven by high performers and there are still low performers in RI. Retained due to opportunity for improvement. 
-Retained in the Outpatient Behavioral Health - Mental Health Measure Set because it is in use by payers and has opportunity for improvement.</t>
    </r>
    <r>
      <rPr>
        <u/>
        <sz val="11"/>
        <color rgb="FF595959"/>
        <rFont val="Arial"/>
        <family val="2"/>
      </rPr>
      <t xml:space="preserve">
2019 Annual Review
</t>
    </r>
    <r>
      <rPr>
        <sz val="11"/>
        <color rgb="FF595959"/>
        <rFont val="Arial"/>
        <family val="2"/>
      </rPr>
      <t xml:space="preserve">Include as a Core Measure for behavioral health hospitals. 
- Participants recommended this measure be included to provide incentive for communication between inpatient and outpatient behavioral health providers. 
</t>
    </r>
    <r>
      <rPr>
        <u/>
        <sz val="11"/>
        <color rgb="FF595959"/>
        <rFont val="Arial"/>
        <family val="2"/>
      </rPr>
      <t>2017 Annual Review</t>
    </r>
    <r>
      <rPr>
        <sz val="11"/>
        <color rgb="FF595959"/>
        <rFont val="Arial"/>
        <family val="2"/>
      </rPr>
      <t xml:space="preserve">
• Not applicable for primary care because (1) specifications do not accept a follow-up visit with a PCP and (2) PCP is not necessarily notified if a follow-up is performed by a behavioral health provider
</t>
    </r>
    <r>
      <rPr>
        <u/>
        <sz val="11"/>
        <color rgb="FF595959"/>
        <rFont val="Arial"/>
        <family val="2"/>
      </rPr>
      <t>2015-2016 Work Group Discussions</t>
    </r>
    <r>
      <rPr>
        <sz val="11"/>
        <color rgb="FF595959"/>
        <rFont val="Arial"/>
        <family val="2"/>
      </rPr>
      <t xml:space="preserve">
• The plans are looking at 7 days or less. For some 7 days seemed too short, while 30 days seemed too long.
• Concerns about claims not picking up follow-up activity, e.g., with a health home care manager.
• Concern that only follow-up with MH providers are counted and not PCP follow-up.</t>
    </r>
  </si>
  <si>
    <r>
      <rPr>
        <u/>
        <sz val="11"/>
        <color rgb="FF595959"/>
        <rFont val="Arial"/>
        <family val="2"/>
      </rPr>
      <t xml:space="preserve">2021 Annual Review
</t>
    </r>
    <r>
      <rPr>
        <sz val="11"/>
        <color rgb="FF595959"/>
        <rFont val="Arial"/>
        <family val="2"/>
      </rPr>
      <t xml:space="preserve">Removed from Outpatient Behavioral Health - Mental Health Measure Set because of small denominator size. </t>
    </r>
    <r>
      <rPr>
        <u/>
        <sz val="11"/>
        <color rgb="FF595959"/>
        <rFont val="Arial"/>
        <family val="2"/>
      </rPr>
      <t xml:space="preserve">
2016 Behavioral Health Measures Work Group Discussions</t>
    </r>
    <r>
      <rPr>
        <sz val="11"/>
        <color rgb="FF595959"/>
        <rFont val="Arial"/>
        <family val="2"/>
      </rPr>
      <t xml:space="preserve">
• Room for improvement
• Best practice measure</t>
    </r>
  </si>
  <si>
    <r>
      <rPr>
        <u/>
        <sz val="11"/>
        <color rgb="FF595959"/>
        <rFont val="Arial"/>
        <family val="2"/>
      </rPr>
      <t xml:space="preserve">2021 Annual Review
</t>
    </r>
    <r>
      <rPr>
        <sz val="11"/>
        <color rgb="FF595959"/>
        <rFont val="Arial"/>
        <family val="2"/>
      </rPr>
      <t>-The Work Group opted to keep this ECDS measures as Developmental in the Outpatient Behavioral Health - Mental Health Measure Set until they become feasible to implement.</t>
    </r>
    <r>
      <rPr>
        <u/>
        <sz val="11"/>
        <color rgb="FF595959"/>
        <rFont val="Arial"/>
        <family val="2"/>
      </rPr>
      <t xml:space="preserve">
2019 Annual Review
</t>
    </r>
    <r>
      <rPr>
        <sz val="11"/>
        <color rgb="FF595959"/>
        <rFont val="Arial"/>
        <family val="2"/>
      </rPr>
      <t xml:space="preserve">-The Work Group expressed interest in revisiting this topic when the ECDS version of the measure is available.
-The measure is not used in any value-based contracts and requires clinician documentation of the screen.
-One participant noted that there is good clinical rationale to the measure and data collection may be more feasible given ongoing state initiatives.
</t>
    </r>
    <r>
      <rPr>
        <u/>
        <sz val="11"/>
        <color rgb="FF595959"/>
        <rFont val="Arial"/>
        <family val="2"/>
      </rPr>
      <t xml:space="preserve">
2018 Annual Review:</t>
    </r>
    <r>
      <rPr>
        <sz val="11"/>
        <color rgb="FF595959"/>
        <rFont val="Arial"/>
        <family val="2"/>
      </rPr>
      <t xml:space="preserve">
• Melissa will lead measure development, but this is of lower priority than the three depression measures. The group decided to move towards ECDS measures and prioritized this measure over SBIRT.</t>
    </r>
  </si>
  <si>
    <r>
      <rPr>
        <u/>
        <sz val="11"/>
        <color rgb="FF595959"/>
        <rFont val="Arial"/>
        <family val="2"/>
      </rPr>
      <t xml:space="preserve">2021 Annual Review
</t>
    </r>
    <r>
      <rPr>
        <sz val="11"/>
        <color rgb="FF595959"/>
        <rFont val="Arial"/>
        <family val="2"/>
      </rPr>
      <t>-The Work Group opted to keep this ECDS measure as Developmental in the Outpatient Behavioral Health - Mental Health Measure Set until it become feasible to implement.</t>
    </r>
    <r>
      <rPr>
        <u/>
        <sz val="11"/>
        <color rgb="FF595959"/>
        <rFont val="Arial"/>
        <family val="2"/>
      </rPr>
      <t xml:space="preserve">
2018 Annual Review
</t>
    </r>
    <r>
      <rPr>
        <sz val="11"/>
        <color rgb="FF595959"/>
        <rFont val="Arial"/>
        <family val="2"/>
      </rPr>
      <t>• Recommended moving to Developmental since plans cannot yet implement.</t>
    </r>
    <r>
      <rPr>
        <u/>
        <sz val="11"/>
        <color rgb="FF595959"/>
        <rFont val="Arial"/>
        <family val="2"/>
      </rPr>
      <t xml:space="preserve">
2017 Annual Review</t>
    </r>
    <r>
      <rPr>
        <sz val="11"/>
        <color rgb="FF595959"/>
        <rFont val="Arial"/>
        <family val="2"/>
      </rPr>
      <t xml:space="preserve">
• ECDS measures will become a standard for HEDIS in the future
• Reconsider removal in future years once the group officially adopts "Depression Screening and Follow-Up for Adolescents and Adults"
</t>
    </r>
    <r>
      <rPr>
        <u/>
        <sz val="11"/>
        <color rgb="FF595959"/>
        <rFont val="Arial"/>
        <family val="2"/>
      </rPr>
      <t>2016 Behavioral Health Measures Discussion</t>
    </r>
    <r>
      <rPr>
        <sz val="11"/>
        <color rgb="FF595959"/>
        <rFont val="Arial"/>
        <family val="2"/>
      </rPr>
      <t xml:space="preserve">
• Would almost serve as a supplement or introductory measure for the DRR measure.
• New HEDIS measure that should be a part of multi-year contracts to improve scores</t>
    </r>
  </si>
  <si>
    <r>
      <rPr>
        <u/>
        <sz val="11"/>
        <color rgb="FF595959"/>
        <rFont val="Arial"/>
        <family val="2"/>
      </rPr>
      <t xml:space="preserve">2021 Annual Review
</t>
    </r>
    <r>
      <rPr>
        <sz val="11"/>
        <color rgb="FF595959"/>
        <rFont val="Arial"/>
        <family val="2"/>
      </rPr>
      <t xml:space="preserve">Retained in the Outpatient Behavioral Health - Substance Use Treatment Measure Set.  Participant noted that data collection would be burdensome for providers. </t>
    </r>
    <r>
      <rPr>
        <u/>
        <sz val="11"/>
        <color rgb="FF595959"/>
        <rFont val="Arial"/>
        <family val="2"/>
      </rPr>
      <t xml:space="preserve">
2019 Annual Review
</t>
    </r>
    <r>
      <rPr>
        <sz val="11"/>
        <color rgb="FF595959"/>
        <rFont val="Arial"/>
        <family val="2"/>
      </rPr>
      <t xml:space="preserve">Remove and re-categorize as Developmental.  This is a topic of importance.  There are currently data-related implementation issues that may be helped by ongoing PDMP work.  The Work Group will reconsider the measure in the future for the primary care measure set.
</t>
    </r>
    <r>
      <rPr>
        <u/>
        <sz val="11"/>
        <color rgb="FF595959"/>
        <rFont val="Arial"/>
        <family val="2"/>
      </rPr>
      <t xml:space="preserve">
2017 Annual Review</t>
    </r>
    <r>
      <rPr>
        <sz val="11"/>
        <color rgb="FF595959"/>
        <rFont val="Arial"/>
        <family val="2"/>
      </rPr>
      <t xml:space="preserve">
• Opioids is a state health priority
• Agreement that the measure will not be too difficult to implement given the robust nature of PQA specifications and because the measure utilizes claim data
• Does not require one provider to prescribe both opioids and benzodiazepines</t>
    </r>
  </si>
  <si>
    <r>
      <rPr>
        <u/>
        <sz val="11"/>
        <color rgb="FF595959"/>
        <rFont val="Arial"/>
        <family val="2"/>
      </rPr>
      <t xml:space="preserve">2021 Annual Review
</t>
    </r>
    <r>
      <rPr>
        <sz val="11"/>
        <color rgb="FF595959"/>
        <rFont val="Arial"/>
        <family val="2"/>
      </rPr>
      <t xml:space="preserve">-Move from Core to Menu for Acute Care Hospital Measure Set on a temporary basis because NCQA is making changes to the measure and upcoming year will be a new baseline. 
-Participant noted that the measure is not precise and  has too small of a denominator, although the forthcoming NCQA changes may improve numerator and denominator sizes.
-Removed from the Outpatient Behavioral Health - Substance Use Treatment Measure Set because of small denominator size. 
</t>
    </r>
    <r>
      <rPr>
        <u/>
        <sz val="11"/>
        <color rgb="FF595959"/>
        <rFont val="Arial"/>
        <family val="2"/>
      </rPr>
      <t xml:space="preserve">
2017 Annual Review</t>
    </r>
    <r>
      <rPr>
        <sz val="11"/>
        <color rgb="FF595959"/>
        <rFont val="Arial"/>
        <family val="2"/>
      </rPr>
      <t xml:space="preserve">
• Discussion of moving to the menu set because there are issues with small denominators
• Decided to keep as core because it can still be used for hospitals with a large enough denominator and because it addresses an important public health issue 
</t>
    </r>
    <r>
      <rPr>
        <u/>
        <sz val="11"/>
        <color rgb="FF595959"/>
        <rFont val="Arial"/>
        <family val="2"/>
      </rPr>
      <t>2016 Behavioral Health Work Group Discussion</t>
    </r>
    <r>
      <rPr>
        <sz val="11"/>
        <color rgb="FF595959"/>
        <rFont val="Arial"/>
        <family val="2"/>
      </rPr>
      <t xml:space="preserve">
• Unanimous agreement to include this measures in lieu of NQF #2605.</t>
    </r>
  </si>
  <si>
    <r>
      <rPr>
        <u/>
        <sz val="11"/>
        <color rgb="FF595959"/>
        <rFont val="Arial"/>
        <family val="2"/>
      </rPr>
      <t xml:space="preserve">2021 Annual Review
</t>
    </r>
    <r>
      <rPr>
        <sz val="11"/>
        <color rgb="FF595959"/>
        <rFont val="Arial"/>
        <family val="2"/>
      </rPr>
      <t>-Moved from Core to Menu of the Outpatient Behavioral Health - Substance Use Treatment Measure Set becasue of MY 2022 specification changes and small denominator size.  The Work Group recommended monitoring performance trends following the specification changes.</t>
    </r>
    <r>
      <rPr>
        <u/>
        <sz val="11"/>
        <color rgb="FF595959"/>
        <rFont val="Arial"/>
        <family val="2"/>
      </rPr>
      <t xml:space="preserve">
2018 Annual Review
</t>
    </r>
    <r>
      <rPr>
        <sz val="11"/>
        <color rgb="FF595959"/>
        <rFont val="Arial"/>
        <family val="2"/>
      </rPr>
      <t xml:space="preserve">• No interest in adding it to the PC set as there are already enough measures and this may be more appropriate at the ACO level.
• One person mentioned that SBIRT seemed better suited for PC.
</t>
    </r>
    <r>
      <rPr>
        <u/>
        <sz val="11"/>
        <color rgb="FF595959"/>
        <rFont val="Arial"/>
        <family val="2"/>
      </rPr>
      <t xml:space="preserve">
2017 Annual Review</t>
    </r>
    <r>
      <rPr>
        <sz val="11"/>
        <color rgb="FF595959"/>
        <rFont val="Arial"/>
        <family val="2"/>
      </rPr>
      <t xml:space="preserve">
• Not feasible at the primary care-level because of small denominators, but can be feasible at the ACO-level
</t>
    </r>
    <r>
      <rPr>
        <u/>
        <sz val="11"/>
        <color rgb="FF595959"/>
        <rFont val="Arial"/>
        <family val="2"/>
      </rPr>
      <t>2015-2016 Work Group Discussion</t>
    </r>
    <r>
      <rPr>
        <sz val="11"/>
        <color rgb="FF595959"/>
        <rFont val="Arial"/>
        <family val="2"/>
      </rPr>
      <t xml:space="preserve">
• Suggestion that using claims may not be a valid methodology because of bundled rates, but NCQA uses it year after year for health plans 
•  Interesting to see what ICD-10 does to this measure.
• Room for improvement</t>
    </r>
  </si>
  <si>
    <r>
      <rPr>
        <u/>
        <sz val="11"/>
        <color rgb="FF595959"/>
        <rFont val="Arial"/>
        <family val="2"/>
      </rPr>
      <t xml:space="preserve">2021 Annual Review
</t>
    </r>
    <r>
      <rPr>
        <sz val="11"/>
        <color rgb="FF595959"/>
        <rFont val="Arial"/>
        <family val="2"/>
      </rPr>
      <t xml:space="preserve">-Added as a Developmental Measure to the Outpatient Behavioral Health - Mental Health Measure Set because Work Group wanted to move towards using NCQA measures.  Work Group recommended revisiting whether to move this measure into the Menu when ECDS measure become more feasible to use. </t>
    </r>
    <r>
      <rPr>
        <u/>
        <sz val="11"/>
        <color rgb="FF595959"/>
        <rFont val="Arial"/>
        <family val="2"/>
      </rPr>
      <t xml:space="preserve">
2018 Annual Review
</t>
    </r>
    <r>
      <rPr>
        <sz val="11"/>
        <color rgb="FF595959"/>
        <rFont val="Arial"/>
        <family val="2"/>
      </rPr>
      <t xml:space="preserve">• The Work Group identified this measure as a top priority for development.
</t>
    </r>
    <r>
      <rPr>
        <u/>
        <sz val="11"/>
        <color rgb="FF595959"/>
        <rFont val="Arial"/>
        <family val="2"/>
      </rPr>
      <t xml:space="preserve">
2017 Annual Review</t>
    </r>
    <r>
      <rPr>
        <sz val="11"/>
        <color rgb="FF595959"/>
        <rFont val="Arial"/>
        <family val="2"/>
      </rPr>
      <t xml:space="preserve">
• Tentatively slated to be included in the core set for primary care beginning in 2019.  The group agreed it was a better measure than the CMS measure, but it was too new to adopt given its first-year status as a HEDIS measure.</t>
    </r>
  </si>
  <si>
    <t>Percentage of members 18 years of age and older who have a new episode of opioid use that puts them at risk for continued opioid use. Two rates are reported:
1.	The percentage of members with at least 15 days of prescription opioids in a 30-day period.
2.	The percentage of members with at least 31 days of prescription opioids in a 62-day period.</t>
  </si>
  <si>
    <r>
      <rPr>
        <u/>
        <sz val="11"/>
        <color rgb="FF595959"/>
        <rFont val="Arial"/>
        <family val="2"/>
      </rPr>
      <t xml:space="preserve">2021 Annual Review
</t>
    </r>
    <r>
      <rPr>
        <sz val="11"/>
        <color rgb="FF595959"/>
        <rFont val="Arial"/>
        <family val="2"/>
      </rPr>
      <t>-Removed from the Outpatient Behavioral Health - Mental Health Measure Set because of small denominators.</t>
    </r>
    <r>
      <rPr>
        <u/>
        <sz val="11"/>
        <color rgb="FF595959"/>
        <rFont val="Arial"/>
        <family val="2"/>
      </rPr>
      <t xml:space="preserve">
2016 Behavioral Health Measures Work Group Discussions</t>
    </r>
    <r>
      <rPr>
        <sz val="11"/>
        <color rgb="FF595959"/>
        <rFont val="Arial"/>
        <family val="2"/>
      </rPr>
      <t xml:space="preserve">
• State performance goal measure for Medicaid contracts
• Best practice measure</t>
    </r>
  </si>
  <si>
    <r>
      <rPr>
        <u/>
        <sz val="11"/>
        <color rgb="FF595959"/>
        <rFont val="Arial"/>
        <family val="2"/>
      </rPr>
      <t xml:space="preserve">2021 Annual Review
</t>
    </r>
    <r>
      <rPr>
        <sz val="11"/>
        <color rgb="FF595959"/>
        <rFont val="Arial"/>
        <family val="2"/>
      </rPr>
      <t>-Work Group member noted that providers need to report performance data for the measure.</t>
    </r>
    <r>
      <rPr>
        <u/>
        <sz val="11"/>
        <color rgb="FF595959"/>
        <rFont val="Arial"/>
        <family val="2"/>
      </rPr>
      <t xml:space="preserve">
2018 Annual Review
</t>
    </r>
    <r>
      <rPr>
        <sz val="11"/>
        <color rgb="FF595959"/>
        <rFont val="Arial"/>
        <family val="2"/>
      </rPr>
      <t xml:space="preserve">• Some in the Work Group noted that performing the screen is routine, but that there are challenges getting the data out of the EHR to implement the measure.
• Recommended moving the measures from the Behavioral Health Core Set to the Menu Set to make it easier for plans to renegotiate a behavioral health pilot. The Work Group wanted to maintain the measure in Menu as it is important to allow plans to use these measures in contracts.
</t>
    </r>
    <r>
      <rPr>
        <u/>
        <sz val="11"/>
        <color rgb="FF595959"/>
        <rFont val="Arial"/>
        <family val="2"/>
      </rPr>
      <t xml:space="preserve">
2016 Behavioral Health Measures Work Group Discussion</t>
    </r>
    <r>
      <rPr>
        <sz val="11"/>
        <color rgb="FF595959"/>
        <rFont val="Arial"/>
        <family val="2"/>
      </rPr>
      <t xml:space="preserve">
• Should be included because it is required for behavioral health providers and will emphasize coordination of care.</t>
    </r>
  </si>
  <si>
    <r>
      <rPr>
        <u/>
        <sz val="11"/>
        <color rgb="FF595959"/>
        <rFont val="Arial"/>
        <family val="2"/>
      </rPr>
      <t xml:space="preserve">2021 Annual Review
</t>
    </r>
    <r>
      <rPr>
        <sz val="11"/>
        <color rgb="FF595959"/>
        <rFont val="Arial"/>
        <family val="2"/>
      </rPr>
      <t xml:space="preserve">-Work Group member noted that providers need to report performance data for the measure. </t>
    </r>
    <r>
      <rPr>
        <u/>
        <sz val="11"/>
        <color rgb="FF595959"/>
        <rFont val="Arial"/>
        <family val="2"/>
      </rPr>
      <t xml:space="preserve">
2018 Annual Review
</t>
    </r>
    <r>
      <rPr>
        <sz val="11"/>
        <color rgb="FF595959"/>
        <rFont val="Arial"/>
        <family val="2"/>
      </rPr>
      <t>• Some in the Work Group noted that performing the screen is routine but that there are challenges getting the data out of the EHR to implement the measure.
• Recommended moving the measures from the Behavioral Health Core Set to the Menu Set to make it easier for plans to renegotiate a behavioral health pilot. The Work Group wanted to maintain the measure in Menu as it is important to allow plans to use these measures in contracts.</t>
    </r>
    <r>
      <rPr>
        <u/>
        <sz val="11"/>
        <color rgb="FF595959"/>
        <rFont val="Arial"/>
        <family val="2"/>
      </rPr>
      <t xml:space="preserve">
2016 Behavioral Health Measures Work Group Discussion</t>
    </r>
    <r>
      <rPr>
        <sz val="11"/>
        <color rgb="FF595959"/>
        <rFont val="Arial"/>
        <family val="2"/>
      </rPr>
      <t xml:space="preserve">
• Should be included because it is required for behavioral health providers and will emphasize coordination of care.
• Already in use by BHDDH</t>
    </r>
  </si>
  <si>
    <t>https://acsjournals.onlinelibrary.wiley.com/doi/full/10.3322/caac.21412</t>
  </si>
  <si>
    <t xml:space="preserve">Clarified that members in hospice or using hospice services anytime during the measurement year are a required exclusion and that unilateral mastectomy and bilateral modifier must be from the same procedure to be considered an optional exclusion. </t>
  </si>
  <si>
    <t xml:space="preserve">Measure stratified by race and ethnicity. 
Clarified that Guidelines for Effectiveness of Care Measures should be used when calculating this measure and that members in hospice or using hospice services are a required exclusion. </t>
  </si>
  <si>
    <t>Clarified that members in hospice or using hospice services are a required exclusion.
Revised optional exclusions for immunocompromising conditions (e.g. immunodeficiency) to be required exclusions and for anaphylaxis due to vaccine to be numerator compliant for specific indicators.
Updated value sets and logic because single antigen vaccines are no longer used.</t>
  </si>
  <si>
    <t>Major edits</t>
  </si>
  <si>
    <t>Measure stratified by race and ethnicity. 
Clarified that members in hospice or using hospice services are a required exclusion.</t>
  </si>
  <si>
    <t xml:space="preserve">Separated from Comprehensive Diabetes Care.
Clarified that members in hospice or using hospice services are a required exclusion.
Revised optional exclusions for polycystic ovarian syndrome, gestational diabetes or steroid-induced diabetes to be required exclusions. 
Clarified in the Hybrid Specifications that if separate samples are used for HBD, EED and BPD measures, organizations may reduce the sample size. </t>
  </si>
  <si>
    <t>Measure stratified by race and ethnicity.
Clarified that members in hospice or using hospice services are a required exclusion. 
Updated Administrative and Hybrid Specifications to make them consistent by replacing the visit type requirement with a visit type exclusions.
Clarifications to the numerator of the Hybrid Specifications: BP readings taken by the member are eligible for use in reporting, ranges and thresholds do not meet criteria, and "average BP" of 139/70 is eligible for use.</t>
  </si>
  <si>
    <t>Clarified that members in hospice or using hospice services are a required exclusion. 
Indicated that anaphylaxis due to a vaccine is numerator compliant.
Clarified that the second vaccine for the two-dose HPV vaccination series must be given on or after July 25.</t>
  </si>
  <si>
    <t>Clarified that members in hospice or using hospice services are a required exclusion.
Added calculation instructions for O/E ratio.</t>
  </si>
  <si>
    <t>Clarified that members in hospice or using hospice services are a required exclusion.
Removed stratified reporting by Medicaid eligibility category.
Indicated that IDSS, the HEDIS submission platform, produced member years data.</t>
  </si>
  <si>
    <t>Clarified that members in hospice or using hospice services are a required exclusion. 
Clarified that services delivered via telehealth meet the BMI Percentile indicator criteria.</t>
  </si>
  <si>
    <r>
      <rPr>
        <u/>
        <sz val="11"/>
        <color rgb="FF595959"/>
        <rFont val="Arial"/>
        <family val="2"/>
      </rPr>
      <t xml:space="preserve">2021 Annual Review
</t>
    </r>
    <r>
      <rPr>
        <sz val="11"/>
        <color rgb="FF595959"/>
        <rFont val="Arial"/>
        <family val="2"/>
      </rPr>
      <t>-Removed from Primary Care Set because the measure wa snot in use and vaccination rates are high in RI.</t>
    </r>
    <r>
      <rPr>
        <u/>
        <sz val="11"/>
        <color rgb="FF595959"/>
        <rFont val="Arial"/>
        <family val="2"/>
      </rPr>
      <t xml:space="preserve">
2019 Annual Review
</t>
    </r>
    <r>
      <rPr>
        <sz val="11"/>
        <color rgb="FF595959"/>
        <rFont val="Arial"/>
        <family val="2"/>
      </rPr>
      <t xml:space="preserve">-RI performance is high relative to national benchmarks. 
-Participants said that there is still room for absolute performance improvement and that this is an important pediatric measure. </t>
    </r>
    <r>
      <rPr>
        <u/>
        <sz val="11"/>
        <color rgb="FF595959"/>
        <rFont val="Arial"/>
        <family val="2"/>
      </rPr>
      <t xml:space="preserve"> 
2015-2016 Work Group Discussions</t>
    </r>
    <r>
      <rPr>
        <sz val="11"/>
        <color rgb="FF595959"/>
        <rFont val="Arial"/>
        <family val="2"/>
      </rPr>
      <t xml:space="preserve">
• A usable and relevant measure set, even if state baseline rates are high; want to continue to monitor this to ensure rates remain high.  
• Some of the non-compliant numbers are because providers missed the date by when they needed to administer vaccinations, not that patients did not receive them. </t>
    </r>
  </si>
  <si>
    <r>
      <rPr>
        <u/>
        <sz val="11"/>
        <color rgb="FF595959"/>
        <rFont val="Arial"/>
        <family val="2"/>
      </rPr>
      <t xml:space="preserve">2021 Annual Review
</t>
    </r>
    <r>
      <rPr>
        <sz val="11"/>
        <color rgb="FF595959"/>
        <rFont val="Arial"/>
        <family val="2"/>
      </rPr>
      <t>-Work Group member noted the time period discrepancy between this measure and the NCQA depression remission and response measure.  BCBSRI supported retaining the measure in the Outpatient BH Measure Set because it is in use in its EHR infrastructure grant program and is close to collecting data.  The Work Group supported moving toward the NCQA measure in the future. 
-Removed from the Primary Care Measure Set because it was not in use and because of time frame discrepancy issues with the NCQA HEDIS measure and CMS measure.</t>
    </r>
    <r>
      <rPr>
        <u/>
        <sz val="11"/>
        <color rgb="FF595959"/>
        <rFont val="Arial"/>
        <family val="2"/>
      </rPr>
      <t xml:space="preserve">
2020 Annual Review</t>
    </r>
    <r>
      <rPr>
        <sz val="11"/>
        <color rgb="FF595959"/>
        <rFont val="Arial"/>
        <family val="2"/>
      </rPr>
      <t xml:space="preserve">
The HEDIS ECDS version of this measure is currently included as a Developmental measure in the ACO, Primary Care and Outpatient Behavioral Health – Mental Health Measure Sets.  A Work Group member indicated that including the clinical data version of the measure stewarded by Minnesota Community Measurement could help build capacity for reporting the HEDIS ECDS measure in the future.  Because measurement of depression treatment outcome has been a Work Group priority, OHIC is adding this measure until the HEDIS measure can be operationalized.</t>
    </r>
  </si>
  <si>
    <r>
      <rPr>
        <u/>
        <sz val="11"/>
        <color rgb="FF595959"/>
        <rFont val="Arial"/>
        <family val="2"/>
      </rPr>
      <t xml:space="preserve">2021 Annual Review
</t>
    </r>
    <r>
      <rPr>
        <sz val="11"/>
        <color rgb="FF595959"/>
        <rFont val="Arial"/>
        <family val="2"/>
      </rPr>
      <t>-Removed from the Primary Care Measure Set because participants said thta the measures were not valid at assessing performance at the PCMH level because of random variation effects at standard-sized practices, and because the CTC-RI contracts focused on PCMH transformation are expiring in June 2022.</t>
    </r>
    <r>
      <rPr>
        <u/>
        <sz val="11"/>
        <color rgb="FF595959"/>
        <rFont val="Arial"/>
        <family val="2"/>
      </rPr>
      <t xml:space="preserve">
2019 Annual Review
</t>
    </r>
    <r>
      <rPr>
        <sz val="11"/>
        <color rgb="FF595959"/>
        <rFont val="Arial"/>
        <family val="2"/>
      </rPr>
      <t>This was originally added to the Primary Care Measure Set based on its use as a CTC incentive measure.  The measure is still being used by CTC.</t>
    </r>
    <r>
      <rPr>
        <u/>
        <sz val="11"/>
        <color rgb="FF595959"/>
        <rFont val="Arial"/>
        <family val="2"/>
      </rPr>
      <t xml:space="preserve">
2017 Annual Review</t>
    </r>
    <r>
      <rPr>
        <sz val="11"/>
        <color rgb="FF595959"/>
        <rFont val="Arial"/>
        <family val="2"/>
      </rPr>
      <t xml:space="preserve">
• There is already financial incentive to reduce visits without a measure, but is required for reporting via CTC-RI.
</t>
    </r>
    <r>
      <rPr>
        <u/>
        <sz val="11"/>
        <color rgb="FF595959"/>
        <rFont val="Arial"/>
        <family val="2"/>
      </rPr>
      <t>2015-2016 Work Group Discussions</t>
    </r>
    <r>
      <rPr>
        <sz val="11"/>
        <color rgb="FF595959"/>
        <rFont val="Arial"/>
        <family val="2"/>
      </rPr>
      <t xml:space="preserve">
• Not a hospital measure; descriptive utilization measures
• Incentive to address admissions &amp; ED use is inherently built into financial structure of ACO contracts, so not useful as a contract performance measure (redundant and inappropriate)
• CTC measure at CTC practice aggregation level</t>
    </r>
  </si>
  <si>
    <r>
      <rPr>
        <u/>
        <sz val="11"/>
        <color rgb="FF595959"/>
        <rFont val="Arial"/>
        <family val="2"/>
      </rPr>
      <t xml:space="preserve">2021 Annual Review
</t>
    </r>
    <r>
      <rPr>
        <sz val="11"/>
        <color rgb="FF595959"/>
        <rFont val="Arial"/>
        <family val="2"/>
      </rPr>
      <t>-Removed from the Primary Care Measure Set because participants said thta the measures were not valid at assessing performance at the PCMH level because of random variation effects at standard-sized practices, and because the CTC-RI contracts focused on PCMH transformation are expiring in June 2022.</t>
    </r>
    <r>
      <rPr>
        <u/>
        <sz val="11"/>
        <color rgb="FF595959"/>
        <rFont val="Arial"/>
        <family val="2"/>
      </rPr>
      <t xml:space="preserve">
2019 Annual Review</t>
    </r>
    <r>
      <rPr>
        <sz val="11"/>
        <color rgb="FF595959"/>
        <rFont val="Arial"/>
        <family val="2"/>
      </rPr>
      <t xml:space="preserve">
This was originally added to the Primary Care Measure Set based on its use as a CTC incentive measure.  The measure is still being used by CTC.</t>
    </r>
    <r>
      <rPr>
        <u/>
        <sz val="11"/>
        <color rgb="FF595959"/>
        <rFont val="Arial"/>
        <family val="2"/>
      </rPr>
      <t xml:space="preserve">
2017 Annual Review</t>
    </r>
    <r>
      <rPr>
        <sz val="11"/>
        <color rgb="FF595959"/>
        <rFont val="Arial"/>
        <family val="2"/>
      </rPr>
      <t xml:space="preserve">
• There is already financial incentive to reduce visits without a measure, but is required for reporting via CTC-RI.
</t>
    </r>
    <r>
      <rPr>
        <u/>
        <sz val="11"/>
        <color rgb="FF595959"/>
        <rFont val="Arial"/>
        <family val="2"/>
      </rPr>
      <t>2015-2016 Work Group Discussions</t>
    </r>
    <r>
      <rPr>
        <sz val="11"/>
        <color rgb="FF595959"/>
        <rFont val="Arial"/>
        <family val="2"/>
      </rPr>
      <t xml:space="preserve">
• Considered during discussion of utilization as a pair with ED visits.</t>
    </r>
  </si>
  <si>
    <r>
      <rPr>
        <u/>
        <sz val="11"/>
        <color rgb="FF595959"/>
        <rFont val="Arial"/>
        <family val="2"/>
      </rPr>
      <t xml:space="preserve">2021 Annual Review
</t>
    </r>
    <r>
      <rPr>
        <sz val="11"/>
        <color rgb="FF595959"/>
        <rFont val="Arial"/>
        <family val="2"/>
      </rPr>
      <t>-Removed from the Primary Care Measure Set because it was not a HEDIS measure anymore, CMS removed the measure from the CY 2020 MIPS Measure Set, and the measure was not in use by any payers.</t>
    </r>
    <r>
      <rPr>
        <u/>
        <sz val="11"/>
        <color rgb="FF595959"/>
        <rFont val="Arial"/>
        <family val="2"/>
      </rPr>
      <t xml:space="preserve">
2020 Annual Review
</t>
    </r>
    <r>
      <rPr>
        <sz val="11"/>
        <color rgb="FF595959"/>
        <rFont val="Arial"/>
        <family val="2"/>
      </rPr>
      <t xml:space="preserve">CMS removed the measure from the CY 2020 MIPS Measure Set because denominator eligibility is determined by the visits to the child’s eligible clinician.  The quality action would not be attributed to the child’s eligible clinician, but rather to the obstetrician or primary care provider of the mother.  The measure does not account for instances where the mother is not present for the child’s visits. 
Bailit Health does not recommend removing the measure without conversation with the Work Group.
</t>
    </r>
    <r>
      <rPr>
        <u/>
        <sz val="11"/>
        <color rgb="FF595959"/>
        <rFont val="Arial"/>
        <family val="2"/>
      </rPr>
      <t xml:space="preserve">
2019 Annual Review
</t>
    </r>
    <r>
      <rPr>
        <sz val="11"/>
        <color rgb="FF595959"/>
        <rFont val="Arial"/>
        <family val="2"/>
      </rPr>
      <t xml:space="preserve">-The measure is not used in any value-based contracts.
-Two participants noted that the measure aligned with state health priorities and recommended considering the measure in conjunction with those efforts.
-One health plan participant said that they do not use this measure in contracts due to small number issues. 
</t>
    </r>
    <r>
      <rPr>
        <u/>
        <sz val="11"/>
        <color rgb="FF595959"/>
        <rFont val="Arial"/>
        <family val="2"/>
      </rPr>
      <t>2016 Maternity Care Measures Work Group Discussions</t>
    </r>
    <r>
      <rPr>
        <sz val="11"/>
        <color rgb="FF595959"/>
        <rFont val="Arial"/>
        <family val="2"/>
      </rPr>
      <t xml:space="preserve">
• Important health issue and evidence that mother's respond to this intervention
• Some hesitation about a mother being screened by a child's practitioner, but agreement that a mother is more likely to see a child's pediatrician rather than their own OB/GYN</t>
    </r>
  </si>
  <si>
    <r>
      <rPr>
        <u/>
        <sz val="11"/>
        <color rgb="FF595959"/>
        <rFont val="Arial"/>
        <family val="2"/>
      </rPr>
      <t xml:space="preserve">2021 Annual Review
</t>
    </r>
    <r>
      <rPr>
        <sz val="11"/>
        <color rgb="FF595959"/>
        <rFont val="Arial"/>
        <family val="2"/>
      </rPr>
      <t>-Retained in the Outpatient Behavioral Health - Mental Health Measure Set because Work Group members noted that by including the measure providers could continue to work toward collecting the data through their EHRs.
-Removed from the Primary Care Measure Set because of the specification changes and because of the ECDS Developmental measure coming through the pipeline.</t>
    </r>
    <r>
      <rPr>
        <u/>
        <sz val="11"/>
        <color rgb="FF595959"/>
        <rFont val="Arial"/>
        <family val="2"/>
      </rPr>
      <t xml:space="preserve">
2018 Annual Review</t>
    </r>
    <r>
      <rPr>
        <sz val="11"/>
        <color rgb="FF595959"/>
        <rFont val="Arial"/>
        <family val="2"/>
      </rPr>
      <t xml:space="preserve">
• Recommended moving the measures from the Behavioral Health Core Set to the Menu Set to make it easier for plans to renegotiate a behavioral health pilot. The Work Group wanted to maintain the measure in Menu as it is important to allow plans to use these measures in contracts.
</t>
    </r>
    <r>
      <rPr>
        <u/>
        <sz val="11"/>
        <color rgb="FF595959"/>
        <rFont val="Arial"/>
        <family val="2"/>
      </rPr>
      <t xml:space="preserve">
2016 Behavioral Health Measures Work Group</t>
    </r>
    <r>
      <rPr>
        <sz val="11"/>
        <color rgb="FF595959"/>
        <rFont val="Arial"/>
        <family val="2"/>
      </rPr>
      <t xml:space="preserve">
• One of the biggest issues facing the state.
• Robust measure that all outpatient providers should be held accountable</t>
    </r>
  </si>
  <si>
    <t>Updated 9-12-2021</t>
  </si>
  <si>
    <r>
      <t xml:space="preserve">OHIC Aligned Measure Sets for 2021 
</t>
    </r>
    <r>
      <rPr>
        <b/>
        <i/>
        <sz val="11"/>
        <color theme="0"/>
        <rFont val="Arial"/>
        <family val="2"/>
      </rPr>
      <t>Maternity Care, Acute Care Hospital,  Behavioral Health Hospital,  Outpatient Behavioral Health, and Primary Care Measure Sets Updated for 2022, others are not</t>
    </r>
  </si>
  <si>
    <t>Child and Adolescent Well-Care Visits (Adolescent Well-Care Visits Only)</t>
  </si>
  <si>
    <r>
      <rPr>
        <u/>
        <sz val="11"/>
        <color rgb="FF595959"/>
        <rFont val="Arial"/>
        <family val="2"/>
      </rPr>
      <t xml:space="preserve">2021 Annual Review
</t>
    </r>
    <r>
      <rPr>
        <sz val="11"/>
        <color rgb="FF595959"/>
        <rFont val="Arial"/>
        <family val="2"/>
      </rPr>
      <t>Retained in the Primary Care Measure Set.  One participant was concerned about gaps in care during the pandemic, especially given national performance was dropping even before the pandemic.</t>
    </r>
    <r>
      <rPr>
        <u/>
        <sz val="11"/>
        <color rgb="FF595959"/>
        <rFont val="Arial"/>
        <family val="2"/>
      </rPr>
      <t xml:space="preserve">
2019 Annual Review
</t>
    </r>
    <r>
      <rPr>
        <sz val="11"/>
        <color rgb="FF595959"/>
        <rFont val="Arial"/>
        <family val="2"/>
      </rPr>
      <t xml:space="preserve">Elevate to Core status in the Primary Care Set. 
- While RI has high performance, the trend is going in the wrong direction. 
</t>
    </r>
    <r>
      <rPr>
        <u/>
        <sz val="11"/>
        <color rgb="FF595959"/>
        <rFont val="Arial"/>
        <family val="2"/>
      </rPr>
      <t xml:space="preserve">
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</si>
  <si>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Retained in the Primary Care Measure Set (no discussion).</t>
    </r>
    <r>
      <rPr>
        <u/>
        <sz val="11"/>
        <color rgb="FF595959"/>
        <rFont val="Arial"/>
        <family val="2"/>
      </rPr>
      <t xml:space="preserve">
2019 Annual Review
</t>
    </r>
    <r>
      <rPr>
        <sz val="11"/>
        <color rgb="FF595959"/>
        <rFont val="Arial"/>
        <family val="2"/>
      </rPr>
      <t xml:space="preserve">- RI performance is high relative to national benchmarks for this commercial-only measure.
-Participants thought the measure was of important clinical value and wanted to retain it. 
-Michael noted that this is a PCMH measure.
</t>
    </r>
    <r>
      <rPr>
        <u/>
        <sz val="11"/>
        <color rgb="FF595959"/>
        <rFont val="Arial"/>
        <family val="2"/>
      </rPr>
      <t xml:space="preserve">
2018 Annual Review
</t>
    </r>
    <r>
      <rPr>
        <sz val="11"/>
        <color rgb="FF595959"/>
        <rFont val="Arial"/>
        <family val="2"/>
      </rPr>
      <t>• Recommended moving to Core for Primary Care based on a survey respondent's suggestion. No rationale articulated.</t>
    </r>
    <r>
      <rPr>
        <u/>
        <sz val="11"/>
        <color rgb="FF595959"/>
        <rFont val="Arial"/>
        <family val="2"/>
      </rPr>
      <t xml:space="preserve">
2017 Annual Review</t>
    </r>
    <r>
      <rPr>
        <sz val="11"/>
        <color rgb="FF595959"/>
        <rFont val="Arial"/>
        <family val="2"/>
      </rPr>
      <t xml:space="preserve">
• Medicaid is not using the measure but commercial payers are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</si>
  <si>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Retained in the Primary Care Measure Set (no discussion).</t>
    </r>
    <r>
      <rPr>
        <u/>
        <sz val="11"/>
        <color rgb="FF595959"/>
        <rFont val="Arial"/>
        <family val="2"/>
      </rPr>
      <t xml:space="preserve">
2019 Annual Review
</t>
    </r>
    <r>
      <rPr>
        <sz val="11"/>
        <color rgb="FF595959"/>
        <rFont val="Arial"/>
        <family val="2"/>
      </rPr>
      <t xml:space="preserve">Elevate to Core status in the Primary Care Set.  
¬Some participants noted that this measure is clinically relevant and has claims-based tracking. 
-Another participant noted it is a CMS Star measure.
</t>
    </r>
    <r>
      <rPr>
        <u/>
        <sz val="11"/>
        <color rgb="FF595959"/>
        <rFont val="Arial"/>
        <family val="2"/>
      </rPr>
      <t xml:space="preserve">
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</si>
  <si>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 xml:space="preserve">Retained in the Primary Care Measure Set (no discussion).
</t>
    </r>
    <r>
      <rPr>
        <u/>
        <sz val="11"/>
        <color rgb="FF595959"/>
        <rFont val="Arial"/>
        <family val="2"/>
      </rPr>
      <t xml:space="preserve">
2015-2016 Work Group Discussions</t>
    </r>
    <r>
      <rPr>
        <sz val="11"/>
        <color rgb="FF595959"/>
        <rFont val="Arial"/>
        <family val="2"/>
      </rPr>
      <t xml:space="preserve">
• Dangerous guideline because it is medically unadvisable to lower some patients’ A1c values below 8%.
• Measure includes pt exclusion criteria. 
• NCQA’s rating system includes this measure with highest ranking.
•  HbA1c good control (&lt;8.0%) is more aligned with the targeted patient population (commercially insured/Medicaid patients).</t>
    </r>
  </si>
  <si>
    <r>
      <rPr>
        <u/>
        <sz val="11"/>
        <color rgb="FF595959"/>
        <rFont val="Arial"/>
        <family val="2"/>
      </rPr>
      <t xml:space="preserve">2021 Annual Review
</t>
    </r>
    <r>
      <rPr>
        <sz val="11"/>
        <color rgb="FF595959"/>
        <rFont val="Arial"/>
        <family val="2"/>
      </rPr>
      <t>Retained in the Primary Care Measure Set (no discussion).</t>
    </r>
    <r>
      <rPr>
        <u/>
        <sz val="11"/>
        <color rgb="FF595959"/>
        <rFont val="Arial"/>
        <family val="2"/>
      </rPr>
      <t xml:space="preserve">
2020 Annual Review
</t>
    </r>
    <r>
      <rPr>
        <sz val="11"/>
        <color rgb="FF595959"/>
        <rFont val="Arial"/>
        <family val="2"/>
      </rPr>
      <t xml:space="preserve">CMS removed the measure from the CY 2020 MIPS Measure Set because the measure steward submitted a substantive change to revise the denominator eligible coding to include well-child visits.    However, the measure steward, Colleen Reuland, noted that this information is incorrect.  The measure is still in the 2020 CMS Medicaid Child Core Set.    The measure steward is intending to update the hybrid version of these specifications to reflect new guidelines from the American Academy of Pediatrics.
While this change is important to raise, it is likely that the measure will not be significantly impacted, unlike what CMS reported.  Bailit Health does not recommend taking any further action without updated specifications for the CMS Medicaid Child Core Set and conversation with the Work Group.
</t>
    </r>
    <r>
      <rPr>
        <u/>
        <sz val="11"/>
        <color rgb="FF595959"/>
        <rFont val="Arial"/>
        <family val="2"/>
      </rPr>
      <t xml:space="preserve">
2019 Annual Review
</t>
    </r>
    <r>
      <rPr>
        <sz val="11"/>
        <color rgb="FF595959"/>
        <rFont val="Arial"/>
        <family val="2"/>
      </rPr>
      <t>• Retain the measure as there is opportunity for improvement and it is used in the PCMH-Kids and Medicaid AE programs.</t>
    </r>
    <r>
      <rPr>
        <u/>
        <sz val="11"/>
        <color rgb="FF595959"/>
        <rFont val="Arial"/>
        <family val="2"/>
      </rPr>
      <t xml:space="preserve">
2015-2016 Work Group Discussions</t>
    </r>
    <r>
      <rPr>
        <sz val="11"/>
        <color rgb="FF595959"/>
        <rFont val="Arial"/>
        <family val="2"/>
      </rPr>
      <t xml:space="preserve">
• Members agreed that this is nicely aligned with what pediatricians should be doing.
• Measure should be applied at both ACO and provider levels.</t>
    </r>
  </si>
  <si>
    <r>
      <rPr>
        <u/>
        <sz val="11"/>
        <color rgb="FF595959"/>
        <rFont val="Arial"/>
        <family val="2"/>
      </rPr>
      <t xml:space="preserve">2021 Annual Review
</t>
    </r>
    <r>
      <rPr>
        <sz val="11"/>
        <color rgb="FF595959"/>
        <rFont val="Arial"/>
        <family val="2"/>
      </rPr>
      <t>Retained in the Primary Care Measure Set. The Work Group requested benchmarks from RIDOH.</t>
    </r>
    <r>
      <rPr>
        <u/>
        <sz val="11"/>
        <color rgb="FF595959"/>
        <rFont val="Arial"/>
        <family val="2"/>
      </rPr>
      <t xml:space="preserve">
2020 Annual Review
</t>
    </r>
    <r>
      <rPr>
        <sz val="11"/>
        <color rgb="FF595959"/>
        <rFont val="Arial"/>
        <family val="2"/>
      </rPr>
      <t>The Work Group expressed interest in elevating this measure to the Primary Care Core Set in 2021 during the 2019 Annual Review.  The Work Group noted that there are clinical merits to the measure and room for improvement.  Further, the measure is a topic of importance in the state given the age of housing stock and quality of water infrastructure.  The Work Group recommended delaying elevation to the Core Set for one year in 2020 to allow payers and providers to work out operationalization of the measure.</t>
    </r>
    <r>
      <rPr>
        <u/>
        <sz val="11"/>
        <color rgb="FF595959"/>
        <rFont val="Arial"/>
        <family val="2"/>
      </rPr>
      <t xml:space="preserve">
2019 Annual Review
</t>
    </r>
    <r>
      <rPr>
        <sz val="11"/>
        <color rgb="FF595959"/>
        <rFont val="Arial"/>
        <family val="2"/>
      </rPr>
      <t xml:space="preserve">Elevate to Core status for 2021 to allow payers and providers to work out operationalization of the measure. 
- There are clinical merits that make this measure worth elevating to the Core, but there are concerns about implementation on the commercial side. 
- There is room for improvement on the measure and it is a topic of importance to RI given the age of housing stock and quality of water infrastructure. 
</t>
    </r>
    <r>
      <rPr>
        <u/>
        <sz val="11"/>
        <color rgb="FF595959"/>
        <rFont val="Arial"/>
        <family val="2"/>
      </rPr>
      <t xml:space="preserve">
2015-2016 Work Group Discussions</t>
    </r>
    <r>
      <rPr>
        <sz val="11"/>
        <color rgb="FF595959"/>
        <rFont val="Arial"/>
        <family val="2"/>
      </rPr>
      <t xml:space="preserve">
• The group felt that if performance is below 90% on this measure it should be adopted.
• The measure should be applied at both ACO and provider levels.
• While a HEDIS measure only for Medicaid, the group endorsed its use for both Medicaid and commercial populations.</t>
    </r>
  </si>
  <si>
    <r>
      <rPr>
        <u/>
        <sz val="11"/>
        <color rgb="FF595959"/>
        <rFont val="Arial"/>
        <family val="2"/>
      </rPr>
      <t xml:space="preserve">2021 Annual Review
</t>
    </r>
    <r>
      <rPr>
        <sz val="11"/>
        <color rgb="FF595959"/>
        <rFont val="Arial"/>
        <family val="2"/>
      </rPr>
      <t>During the review of the Primary Care Measure Set the Work Group took issue with BMI measurement as stigmatizing and was interested in an obesity meausure more closely linked to health outcomes. Decision delayed until ACO Measure Set meeting.</t>
    </r>
    <r>
      <rPr>
        <u/>
        <sz val="11"/>
        <color rgb="FF595959"/>
        <rFont val="Arial"/>
        <family val="2"/>
      </rPr>
      <t xml:space="preserve">
2019 Annual Review
</t>
    </r>
    <r>
      <rPr>
        <sz val="11"/>
        <color rgb="FF595959"/>
        <rFont val="Arial"/>
        <family val="2"/>
      </rPr>
      <t xml:space="preserve">Retain in the Core Set, as there are limited pediatric measures in the Core Set.. 
</t>
    </r>
    <r>
      <rPr>
        <u/>
        <sz val="11"/>
        <color rgb="FF595959"/>
        <rFont val="Arial"/>
        <family val="2"/>
      </rPr>
      <t xml:space="preserve">
2018 Annual Review
</t>
    </r>
    <r>
      <rPr>
        <sz val="11"/>
        <color rgb="FF595959"/>
        <rFont val="Arial"/>
        <family val="2"/>
      </rPr>
      <t>• Work Group decided to retain both versions of the measure in the Primary Care Set. 
•Some preferred the all-or nothing measure as it is more robust and not overly burdensome since the custom build already exists.
•One participant preferred the HEDIS measure so that there are three pediatric measures instead of one.</t>
    </r>
    <r>
      <rPr>
        <u/>
        <sz val="11"/>
        <color rgb="FF595959"/>
        <rFont val="Arial"/>
        <family val="2"/>
      </rPr>
      <t xml:space="preserve">
2017 Annual Review</t>
    </r>
    <r>
      <rPr>
        <sz val="11"/>
        <color rgb="FF595959"/>
        <rFont val="Arial"/>
        <family val="2"/>
      </rPr>
      <t xml:space="preserve">
• Obesity is an important health issue
• Discussion initially about removing this measure because it is not the best measure and the assessments are not proven to have a significant impact in reducing obesity
• Decided to keep the measure because there were no better alternatives and a poor measure is better than no measure
</t>
    </r>
    <r>
      <rPr>
        <u/>
        <sz val="11"/>
        <color rgb="FF595959"/>
        <rFont val="Arial"/>
        <family val="2"/>
      </rPr>
      <t>2015-2016 Work Group Discussions</t>
    </r>
    <r>
      <rPr>
        <sz val="11"/>
        <color rgb="FF595959"/>
        <rFont val="Arial"/>
        <family val="2"/>
      </rPr>
      <t xml:space="preserve">
• Calls attention to an important component of the well-child visit 
• Individual components are P4P for BCBSRI to ensure monitoring 
• Obesity is a problem; measure raises awareness and encourages providers to discuss with patients.
• Provider and payer can decide to utilize an all-or-nothing composite measure or utilize the individual components</t>
    </r>
  </si>
  <si>
    <r>
      <rPr>
        <u/>
        <sz val="11"/>
        <color rgb="FF595959"/>
        <rFont val="Arial"/>
        <family val="2"/>
      </rPr>
      <t xml:space="preserve">2021 Annual Review
</t>
    </r>
    <r>
      <rPr>
        <sz val="11"/>
        <color rgb="FF595959"/>
        <rFont val="Arial"/>
        <family val="2"/>
      </rPr>
      <t>Retained in the Primary Care Set.  Work Group members noted that performance decreased significantly during the pandemic.</t>
    </r>
    <r>
      <rPr>
        <u/>
        <sz val="11"/>
        <color rgb="FF595959"/>
        <rFont val="Arial"/>
        <family val="2"/>
      </rPr>
      <t xml:space="preserve">
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</si>
  <si>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Retained in the Primary Care Measure set.  One participant supported retaining because the measure promoted adolescents' transition of care to an adult provider.</t>
    </r>
    <r>
      <rPr>
        <u/>
        <sz val="11"/>
        <color rgb="FF595959"/>
        <rFont val="Arial"/>
        <family val="2"/>
      </rPr>
      <t xml:space="preserve">
2020 Annual Review
</t>
    </r>
    <r>
      <rPr>
        <sz val="11"/>
        <color rgb="FF595959"/>
        <rFont val="Arial"/>
        <family val="2"/>
      </rPr>
      <t>NCQA combined the Adolescent Well Care measure with the Well-Child Visits in the Third, Fourth, Fifth and Sixth Years of Life measure to create a new Child and Adolescent Well-Care Visits measure.  This new measure only has administrative specifications.
Adopting the adolescent age stratifications for the new Child and Adolescent Well-Care Visits measure is the closest replacement to the previous Adolescent Well-Care Visit measure.</t>
    </r>
  </si>
  <si>
    <r>
      <rPr>
        <u/>
        <sz val="11"/>
        <color rgb="FF595959"/>
        <rFont val="Arial"/>
        <family val="2"/>
      </rPr>
      <t xml:space="preserve">2021 Annual Review
</t>
    </r>
    <r>
      <rPr>
        <sz val="11"/>
        <color rgb="FF595959"/>
        <rFont val="Arial"/>
        <family val="2"/>
      </rPr>
      <t>Retained in the Primary Care Measure Set.  Participants noted the mesaure's definition of sexuality activity was problematic and measure validity was not good.  Measure was ultimtaely retained because of racial disparities in chlamydia rates in RI.</t>
    </r>
    <r>
      <rPr>
        <u/>
        <sz val="11"/>
        <color rgb="FF595959"/>
        <rFont val="Arial"/>
        <family val="2"/>
      </rPr>
      <t xml:space="preserve">
2015-2016 Work Group Discussions</t>
    </r>
    <r>
      <rPr>
        <sz val="11"/>
        <color rgb="FF595959"/>
        <rFont val="Arial"/>
        <family val="2"/>
      </rPr>
      <t xml:space="preserve">
• Measure currently uses several proxies to identify sexual activity</t>
    </r>
  </si>
  <si>
    <r>
      <rPr>
        <u/>
        <sz val="11"/>
        <color rgb="FF595959"/>
        <rFont val="Arial"/>
        <family val="2"/>
      </rPr>
      <t xml:space="preserve">2021 Annual Review
</t>
    </r>
    <r>
      <rPr>
        <sz val="11"/>
        <color rgb="FF595959"/>
        <rFont val="Arial"/>
        <family val="2"/>
      </rPr>
      <t>Moved back to the Core of the Primary Care Measure Set because baseline data has been gathered following specification changes.</t>
    </r>
    <r>
      <rPr>
        <u/>
        <sz val="11"/>
        <color rgb="FF595959"/>
        <rFont val="Arial"/>
        <family val="2"/>
      </rPr>
      <t xml:space="preserve">
2020 Annual Review
</t>
    </r>
    <r>
      <rPr>
        <sz val="11"/>
        <color rgb="FF595959"/>
        <rFont val="Arial"/>
        <family val="2"/>
      </rPr>
      <t>NCQA significantly modified this measure so that performance will likely no longer be comparable to prior year performance.  Therefore, OHIC is moving this measure from the Core Set to the Menu Set for one year to allow payers and providers to gather baseline data.</t>
    </r>
    <r>
      <rPr>
        <u/>
        <sz val="11"/>
        <color rgb="FF595959"/>
        <rFont val="Arial"/>
        <family val="2"/>
      </rPr>
      <t xml:space="preserve">
2018 Annual Review
</t>
    </r>
    <r>
      <rPr>
        <sz val="11"/>
        <color rgb="FF595959"/>
        <rFont val="Arial"/>
        <family val="2"/>
      </rPr>
      <t xml:space="preserve">• The Work Group agreed to adopt NCQA's changes to the measure.
</t>
    </r>
    <r>
      <rPr>
        <u/>
        <sz val="11"/>
        <color rgb="FF595959"/>
        <rFont val="Arial"/>
        <family val="2"/>
      </rPr>
      <t xml:space="preserve">
2015-2016 Work Group Discussions</t>
    </r>
    <r>
      <rPr>
        <sz val="11"/>
        <color rgb="FF595959"/>
        <rFont val="Arial"/>
        <family val="2"/>
      </rPr>
      <t xml:space="preserve">
• Measure used by CTC-RI, BCBSRI &amp; Tufts, also by MSSP and Medicare 5-Star.
• Considerable overlap between this measure and "Comprehensive Diabetes Care: Controlling Blood Pressure."</t>
    </r>
  </si>
  <si>
    <r>
      <rPr>
        <u/>
        <sz val="11"/>
        <color rgb="FF595959"/>
        <rFont val="Arial"/>
        <family val="2"/>
      </rPr>
      <t xml:space="preserve">2021 Annual Review
</t>
    </r>
    <r>
      <rPr>
        <sz val="11"/>
        <color rgb="FF595959"/>
        <rFont val="Arial"/>
        <family val="2"/>
      </rPr>
      <t xml:space="preserve">Work Group members noted the time period discrepancy between this measure and the CMS measure. The Work Group retained the measure as Developmental until health plans were ready for ECDS measures.
</t>
    </r>
    <r>
      <rPr>
        <u/>
        <sz val="11"/>
        <color rgb="FF595959"/>
        <rFont val="Arial"/>
        <family val="2"/>
      </rPr>
      <t xml:space="preserve">
2018 Annual Review
</t>
    </r>
    <r>
      <rPr>
        <sz val="11"/>
        <color rgb="FF595959"/>
        <rFont val="Arial"/>
        <family val="2"/>
      </rPr>
      <t>• Recommended moving from Menu to Developmental since plans cannot yet implement.</t>
    </r>
    <r>
      <rPr>
        <u/>
        <sz val="11"/>
        <color rgb="FF595959"/>
        <rFont val="Arial"/>
        <family val="2"/>
      </rPr>
      <t xml:space="preserve">
2017 Annual Review</t>
    </r>
    <r>
      <rPr>
        <sz val="11"/>
        <color rgb="FF595959"/>
        <rFont val="Arial"/>
        <family val="2"/>
      </rPr>
      <t xml:space="preserve">
• ECDS measures will become a standard for HEDIS in the future, and is one of the few outcome-based measures in the set
</t>
    </r>
    <r>
      <rPr>
        <u/>
        <sz val="11"/>
        <color rgb="FF595959"/>
        <rFont val="Arial"/>
        <family val="2"/>
      </rPr>
      <t>2016 Annual Review</t>
    </r>
    <r>
      <rPr>
        <sz val="11"/>
        <color rgb="FF595959"/>
        <rFont val="Arial"/>
        <family val="2"/>
      </rPr>
      <t xml:space="preserve">
• CPC+ and Five-Star measure.  MSSP uses a similar measure.
• New HEDIS measure that should be a part of multi-year contracts to improve scores and create progress</t>
    </r>
  </si>
  <si>
    <r>
      <rPr>
        <u/>
        <sz val="11"/>
        <color rgb="FF595959"/>
        <rFont val="Arial"/>
        <family val="2"/>
      </rPr>
      <t xml:space="preserve">2021 Annual Review
</t>
    </r>
    <r>
      <rPr>
        <sz val="11"/>
        <color rgb="FF595959"/>
        <rFont val="Arial"/>
        <family val="2"/>
      </rPr>
      <t>Retained in the Primary Care Measure Set. RIDOH advocated for the measure because most children are not getting to the dentist by age 1 and anesthesia for dental procedures is very costly for managed care.</t>
    </r>
    <r>
      <rPr>
        <u/>
        <sz val="11"/>
        <color rgb="FF595959"/>
        <rFont val="Arial"/>
        <family val="2"/>
      </rPr>
      <t xml:space="preserve">
2018 Annual Review
</t>
    </r>
    <r>
      <rPr>
        <sz val="11"/>
        <color rgb="FF595959"/>
        <rFont val="Arial"/>
        <family val="2"/>
      </rPr>
      <t xml:space="preserve">•The decision of the work group was to emulate the specifications of the Developmental Screening measure substituting the CPT code for developmental screening for the CPT code for fluoride varnish.
The rationale for the proposed measure included several thoughts:
1) A measure that could apply to all patients-private and public insurance (the CMS measure was designed for Medicaid populations for whom both the medical and dental services are paid for through the same insurer)
2) Using the specifications for the developmental screening measure reduces the burden on insurers as far as programming needed to run reports
3) Similar to developmental screening, the wording of the measure, applying one varnish in the first year of life (age 0-12 months), one in the second (12 to 24 months), and one in the third (24 to 36 months), does not follow to a T the clinical guidelines.  For varnish, in primary care  you apply as often as every 3 months from the time teeth erupt until age 6 (USPSTF and AAP recommendations) or child is seen regularly in a medical home.  However, the work group felt that as worded, the proposed varnish specifications allow for some flexibility in timing of application, will likely still be transformative given the lowish proportion of primary care providers applying varnish, and that the actual targets for the measure can be negotiated between the providers and plans to account for those practices that might be successful in transitioning their patients to a medical home who would be applying the varnish.  
The Work Group noted there are few pediatric measures and fluoride varnish is easy to implement into provider work flow. Around 25 percent of children have some type of severe dental caries which could have an impact on medical care (e.g., ER visits).  Disparities in access to care also impacts dental caries.
• There was agreement to include this measure in the Menu Set for Primary Care and ACO.
</t>
    </r>
    <r>
      <rPr>
        <u/>
        <sz val="11"/>
        <color rgb="FF595959"/>
        <rFont val="Arial"/>
        <family val="2"/>
      </rPr>
      <t>2017 Annual Review (CMS Primary Caries Measure)</t>
    </r>
    <r>
      <rPr>
        <sz val="11"/>
        <color rgb="FF595959"/>
        <rFont val="Arial"/>
        <family val="2"/>
      </rPr>
      <t xml:space="preserve">
• Aligned with an important clinical guideline and significant opportunity for improvement
• Developmental because the measure specifications can be more specific
• Important for inclusion because there are few pediatric-focused measures</t>
    </r>
  </si>
  <si>
    <r>
      <rPr>
        <u/>
        <sz val="11"/>
        <color rgb="FF595959"/>
        <rFont val="Arial"/>
        <family val="2"/>
      </rPr>
      <t xml:space="preserve">2021 Annual Review
</t>
    </r>
    <r>
      <rPr>
        <sz val="11"/>
        <color rgb="FF595959"/>
        <rFont val="Arial"/>
        <family val="2"/>
      </rPr>
      <t>Retained in the Primary Care Measure Set because of opportunity for improvement.  RIDOH expressed support for the measure.</t>
    </r>
    <r>
      <rPr>
        <u/>
        <sz val="11"/>
        <color rgb="FF595959"/>
        <rFont val="Arial"/>
        <family val="2"/>
      </rPr>
      <t xml:space="preserve">
2019 Annual Review
</t>
    </r>
    <r>
      <rPr>
        <sz val="11"/>
        <color rgb="FF595959"/>
        <rFont val="Arial"/>
        <family val="2"/>
      </rPr>
      <t xml:space="preserve">- There is high performance on the measure relative to national benchmarks. 
-Participants recommended retaining this measure due to low absolute performance and its clinical importance.
</t>
    </r>
    <r>
      <rPr>
        <u/>
        <sz val="11"/>
        <color rgb="FF595959"/>
        <rFont val="Arial"/>
        <family val="2"/>
      </rPr>
      <t xml:space="preserve">
2017 Annual Review</t>
    </r>
    <r>
      <rPr>
        <sz val="11"/>
        <color rgb="FF595959"/>
        <rFont val="Arial"/>
        <family val="2"/>
      </rPr>
      <t xml:space="preserve">
• Combo 2 adopted instead because there is more room for improvement and because there are few pediatric-focused measures
</t>
    </r>
    <r>
      <rPr>
        <u/>
        <sz val="11"/>
        <color rgb="FF595959"/>
        <rFont val="Arial"/>
        <family val="2"/>
      </rPr>
      <t>2015-2016 Work Group Discussions</t>
    </r>
    <r>
      <rPr>
        <sz val="11"/>
        <color rgb="FF595959"/>
        <rFont val="Arial"/>
        <family val="2"/>
      </rPr>
      <t xml:space="preserve">
• Usable and relevant measure set, even if state baseline rates are high; want to continue to monitor this to ensure rates remain high.  
• Some of the non-compliant numbers are because providers missed the date by when they needed to administer vaccinations, not that patients did not receive them. </t>
    </r>
  </si>
  <si>
    <r>
      <rPr>
        <u/>
        <sz val="11"/>
        <color rgb="FF595959"/>
        <rFont val="Arial"/>
        <family val="2"/>
      </rPr>
      <t xml:space="preserve">2021 Annual Review
</t>
    </r>
    <r>
      <rPr>
        <sz val="11"/>
        <color rgb="FF595959"/>
        <rFont val="Arial"/>
        <family val="2"/>
      </rPr>
      <t>Retained in the Primary Care Measure Set.  Participants noted that the measure was costly and not associated with positive health outcomes.  The measure was retained because it was new and the Work Group wanted to revisit the measure during the 2022 Annual Review when benchmark data are available.</t>
    </r>
    <r>
      <rPr>
        <u/>
        <sz val="11"/>
        <color rgb="FF595959"/>
        <rFont val="Arial"/>
        <family val="2"/>
      </rPr>
      <t xml:space="preserve">
2020 Annual Review
</t>
    </r>
    <r>
      <rPr>
        <sz val="11"/>
        <color rgb="FF595959"/>
        <rFont val="Arial"/>
        <family val="2"/>
      </rPr>
      <t>NCQA designed this measure as a replacement for the retired Comprehensive Diabetes Care: Medical Attention for Nephropathy measure.  The measure assesses the percentage of members 18–75 years of age with diabetes who received a kidney health evaluation (i.e., an estimated glomerular filtration rate (eGFR) and a urine albumin-creatinine ratio (uACR)) during the measurement year.
The National Kidney Foundation notes that this measure can more consistently identify and treat chronic kidney disease among patients with diabetes, a high-risk population, using recommended clinical practice guidelines.  Performance of eGFR and uACR tests, however, is low and may be improved through this measure.</t>
    </r>
  </si>
  <si>
    <r>
      <rPr>
        <u/>
        <sz val="11"/>
        <color rgb="FF595959"/>
        <rFont val="Arial"/>
        <family val="2"/>
      </rPr>
      <t xml:space="preserve">2021 Annual Review
</t>
    </r>
    <r>
      <rPr>
        <sz val="11"/>
        <color rgb="FF595959"/>
        <rFont val="Arial"/>
        <family val="2"/>
      </rPr>
      <t>Broadened to CG CAHPS (including PCMH CAHPS) in the Primary Care Measure Set to allow for greater flexibility in survey selection.</t>
    </r>
    <r>
      <rPr>
        <u/>
        <sz val="11"/>
        <color rgb="FF595959"/>
        <rFont val="Arial"/>
        <family val="2"/>
      </rPr>
      <t xml:space="preserve">
2019 Annual Review
</t>
    </r>
    <r>
      <rPr>
        <sz val="11"/>
        <color rgb="FF595959"/>
        <rFont val="Arial"/>
        <family val="2"/>
      </rPr>
      <t xml:space="preserve">Remove CAHPS® Survey for Accountable Care Organizations (ACOs) Participating in Medicare Initiatives, CAHPS® Clinician/Group Surveys - (Adult Primary Care, Pediatric Care, and Specialist Care Surveys), and PCMH CAHPS Survey (for Primary Care) - Questions Not Specified from the ACO Set.  
Next step: A subgroup will meet to discuss measures of patient engagement in light of the recommendation to drop all of the CAHPS surveys.
- One participant observed that the Work Group never clearly defined what elements in CAHPS should be used.
- Another participant said these are not commercial payment measures.
- Another participant said the measures are being used for CTC and for PCMHs.
- A participant noted that Medicare ACOs use these measures, so there are available ACO data on performance. 
- A participant noted that CMS is viewing patient engagement as very important. 
- Another participant said there is the problem of survey fatigue. 
- A participant noted that removal of patient engagement measures may send the wrong message.  
</t>
    </r>
    <r>
      <rPr>
        <u/>
        <sz val="11"/>
        <color rgb="FF595959"/>
        <rFont val="Arial"/>
        <family val="2"/>
      </rPr>
      <t xml:space="preserve">
2017 Annual Review</t>
    </r>
    <r>
      <rPr>
        <sz val="11"/>
        <color rgb="FF595959"/>
        <rFont val="Arial"/>
        <family val="2"/>
      </rPr>
      <t xml:space="preserve">
• Surveys are valuable, but potential overlap with ACO and CG-CAHPS.  Allow for a choice in order to reduce administrative cost and burden and pursue discussions for a multi-payer survey
• Potential issues with small denominators and concern about managing multiple surveys at the ACO-level, but noted the value of the survey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</si>
  <si>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 xml:space="preserve">During Primary Care Measure Set meeting, one participant noted issues with getting data on Rx fill measures.  The Work Group recommended convening a subgroup to discuss the logistics of creating monthly reports for Rx fill measures.  Decision on this mesaure deferred to ACO Measure Set meeting. </t>
    </r>
    <r>
      <rPr>
        <u/>
        <sz val="11"/>
        <color rgb="FF595959"/>
        <rFont val="Arial"/>
        <family val="2"/>
      </rPr>
      <t xml:space="preserve">
 Annual Review</t>
    </r>
    <r>
      <rPr>
        <sz val="11"/>
        <color rgb="FF595959"/>
        <rFont val="Arial"/>
        <family val="2"/>
      </rPr>
      <t xml:space="preserve">
• Addition of this measure could encourage health care systems to follow up with patients to fill their prescriptions.
• It is hard for practices to manage these measures as they do not always receive regular, timely dispensing data.
• Melissa will convene members from the OHIC Measure Alignment Work Group and the SIM Technology Work Group to discuss how to further work on how to obtain timely and accurate data.</t>
    </r>
  </si>
  <si>
    <r>
      <rPr>
        <u/>
        <sz val="11"/>
        <color rgb="FF595959"/>
        <rFont val="Arial"/>
        <family val="2"/>
      </rPr>
      <t xml:space="preserve">2021 Annual Review
</t>
    </r>
    <r>
      <rPr>
        <sz val="11"/>
        <color rgb="FF595959"/>
        <rFont val="Arial"/>
        <family val="2"/>
      </rPr>
      <t>-During Outpatient BH Measure Set review, one Work Group member supported retaining the measure because it was in use in contracts.  One Work Group member noted that medication adherence measures are difficult to track and that providers can game the system by prescribing more days of a prescription than necessary.
-Added to Primary Care Measure Set as a Menu measure, because denominators were not large enough to be a Core measure in the Outpatient BH Measure Set and because primary care doctors more frequently prescribe antidepressants.</t>
    </r>
    <r>
      <rPr>
        <u/>
        <sz val="11"/>
        <color rgb="FF595959"/>
        <rFont val="Arial"/>
        <family val="2"/>
      </rPr>
      <t xml:space="preserve">
2018 Annual Review
</t>
    </r>
    <r>
      <rPr>
        <sz val="11"/>
        <color rgb="FF595959"/>
        <rFont val="Arial"/>
        <family val="2"/>
      </rPr>
      <t>• The Work Group did not have interest in adding this measure back to the Primary Care Set.</t>
    </r>
    <r>
      <rPr>
        <u/>
        <sz val="11"/>
        <color rgb="FF595959"/>
        <rFont val="Arial"/>
        <family val="2"/>
      </rPr>
      <t xml:space="preserve">
2017 Annual Review</t>
    </r>
    <r>
      <rPr>
        <sz val="11"/>
        <color rgb="FF595959"/>
        <rFont val="Arial"/>
        <family val="2"/>
      </rPr>
      <t xml:space="preserve">
• Measure requires pharmacy claims data and look back period is misaligned, so remove from primary care and ACO
• Medicaid currently requires reporting for this measure, but Medicaid will align recommendations with the Work Group
</t>
    </r>
    <r>
      <rPr>
        <u/>
        <sz val="11"/>
        <color rgb="FF595959"/>
        <rFont val="Arial"/>
        <family val="2"/>
      </rPr>
      <t>2015-2016 Work Group Discussions</t>
    </r>
    <r>
      <rPr>
        <sz val="11"/>
        <color rgb="FF595959"/>
        <rFont val="Arial"/>
        <family val="2"/>
      </rPr>
      <t xml:space="preserve">
• Concern that claims data may not pick up a drug that is available from discount retailers; an ACO trying to lower costs for drugs could be more disadvantaged on this measure.  
• Some retailers submit claims while some do not.
• This measure does not measure patient compliance.  
• Room for improvement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</si>
</sst>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yy;@"/>
  </numFmts>
  <fonts count="105">
    <font>
      <sz val="11"/>
      <color theme="1"/>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b/>
      <sz val="12"/>
      <color theme="0"/>
      <name val="Calibri"/>
      <family val="2"/>
      <scheme val="minor"/>
    </font>
    <font>
      <sz val="11"/>
      <color theme="1"/>
      <name val="Book Antiqua"/>
      <family val="1"/>
    </font>
    <font>
      <sz val="11"/>
      <color theme="1"/>
      <name val="Calibri"/>
      <family val="2"/>
      <scheme val="minor"/>
    </font>
    <font>
      <i/>
      <sz val="12"/>
      <color theme="1"/>
      <name val="Times New Roman"/>
      <family val="1"/>
    </font>
    <font>
      <b/>
      <sz val="12"/>
      <name val="Calibri"/>
      <family val="2"/>
      <scheme val="minor"/>
    </font>
    <font>
      <sz val="10"/>
      <color indexed="81"/>
      <name val="Tahoma"/>
      <family val="2"/>
    </font>
    <font>
      <b/>
      <sz val="10"/>
      <color indexed="81"/>
      <name val="Tahoma"/>
      <family val="2"/>
    </font>
    <font>
      <b/>
      <sz val="11"/>
      <color theme="1"/>
      <name val="Book Antiqua"/>
      <family val="1"/>
    </font>
    <font>
      <u/>
      <sz val="11"/>
      <color theme="10"/>
      <name val="Calibri"/>
      <family val="2"/>
      <scheme val="minor"/>
    </font>
    <font>
      <b/>
      <sz val="9"/>
      <color indexed="81"/>
      <name val="Tahoma"/>
      <family val="2"/>
    </font>
    <font>
      <sz val="9"/>
      <color indexed="81"/>
      <name val="Tahoma"/>
      <family val="2"/>
    </font>
    <font>
      <sz val="11"/>
      <color rgb="FF111111"/>
      <name val="Book Antiqua"/>
      <family val="1"/>
    </font>
    <font>
      <sz val="11"/>
      <color theme="1"/>
      <name val="Calibri"/>
      <family val="2"/>
      <scheme val="minor"/>
    </font>
    <font>
      <sz val="11"/>
      <color theme="1"/>
      <name val="Calibri"/>
      <family val="2"/>
    </font>
    <font>
      <sz val="12"/>
      <color theme="1"/>
      <name val="Calibri"/>
      <family val="2"/>
    </font>
    <font>
      <sz val="34"/>
      <color rgb="FF1C6938"/>
      <name val="Georgia"/>
      <family val="1"/>
    </font>
    <font>
      <sz val="34"/>
      <color theme="1"/>
      <name val="Georgia"/>
      <family val="1"/>
    </font>
    <font>
      <u/>
      <sz val="11"/>
      <color theme="11"/>
      <name val="Calibri"/>
      <family val="2"/>
      <scheme val="minor"/>
    </font>
    <font>
      <sz val="18"/>
      <color rgb="FF595959"/>
      <name val="Georgia"/>
      <family val="1"/>
    </font>
    <font>
      <b/>
      <sz val="14"/>
      <color theme="0"/>
      <name val="Arimo"/>
      <family val="2"/>
    </font>
    <font>
      <b/>
      <sz val="15"/>
      <color theme="0"/>
      <name val="Arimo"/>
      <family val="2"/>
    </font>
    <font>
      <sz val="14"/>
      <color rgb="FF595959"/>
      <name val="Arimo"/>
      <family val="2"/>
    </font>
    <font>
      <b/>
      <sz val="14"/>
      <color rgb="FF595959"/>
      <name val="Arimo"/>
      <family val="2"/>
    </font>
    <font>
      <sz val="15"/>
      <color theme="0"/>
      <name val="Arimo"/>
      <family val="2"/>
    </font>
    <font>
      <sz val="32"/>
      <color theme="0"/>
      <name val="Georgia"/>
      <family val="1"/>
    </font>
    <font>
      <sz val="11"/>
      <color theme="1"/>
      <name val="Arimo"/>
      <family val="2"/>
    </font>
    <font>
      <sz val="10"/>
      <color theme="1"/>
      <name val="Arimo"/>
      <family val="2"/>
    </font>
    <font>
      <i/>
      <sz val="12"/>
      <color theme="1"/>
      <name val="Arimo"/>
      <family val="2"/>
    </font>
    <font>
      <sz val="15"/>
      <color theme="1"/>
      <name val="Arimo"/>
      <family val="2"/>
    </font>
    <font>
      <u/>
      <sz val="14"/>
      <color rgb="FF595959"/>
      <name val="Arimo"/>
      <family val="2"/>
    </font>
    <font>
      <sz val="32"/>
      <color rgb="FFFFFFFF"/>
      <name val="Georgia"/>
      <family val="1"/>
    </font>
    <font>
      <sz val="18"/>
      <color theme="1" tint="0.34998626667073579"/>
      <name val="Georgia"/>
      <family val="1"/>
    </font>
    <font>
      <sz val="18"/>
      <color theme="1"/>
      <name val="Calibri"/>
      <family val="2"/>
      <scheme val="minor"/>
    </font>
    <font>
      <u/>
      <sz val="16"/>
      <color rgb="FF1C6938"/>
      <name val="Georgia"/>
      <family val="1"/>
    </font>
    <font>
      <i/>
      <sz val="16"/>
      <color theme="0" tint="-0.34998626667073579"/>
      <name val="Arimo"/>
      <family val="2"/>
    </font>
    <font>
      <sz val="24"/>
      <color theme="1"/>
      <name val="Calibri"/>
      <family val="2"/>
      <scheme val="minor"/>
    </font>
    <font>
      <sz val="14"/>
      <color theme="1" tint="0.34998626667073579"/>
      <name val="Georgia"/>
      <family val="1"/>
    </font>
    <font>
      <i/>
      <sz val="14"/>
      <color theme="1" tint="0.34998626667073579"/>
      <name val="Georgia"/>
      <family val="1"/>
    </font>
    <font>
      <sz val="17"/>
      <color theme="1" tint="0.34998626667073579"/>
      <name val="Arimo"/>
      <family val="2"/>
    </font>
    <font>
      <sz val="34"/>
      <color theme="0"/>
      <name val="Georgia"/>
      <family val="1"/>
    </font>
    <font>
      <b/>
      <sz val="17"/>
      <color rgb="FF1C6938"/>
      <name val="Arimo"/>
      <family val="2"/>
    </font>
    <font>
      <i/>
      <sz val="18"/>
      <color theme="1" tint="0.34998626667073579"/>
      <name val="Georgia"/>
      <family val="1"/>
    </font>
    <font>
      <sz val="16"/>
      <color theme="0" tint="-0.34998626667073579"/>
      <name val="Arimo"/>
      <family val="2"/>
    </font>
    <font>
      <sz val="16"/>
      <color theme="1" tint="0.499984740745262"/>
      <name val="Georgia"/>
      <family val="1"/>
    </font>
    <font>
      <sz val="12"/>
      <color rgb="FF000000"/>
      <name val="Arimo"/>
      <family val="2"/>
    </font>
    <font>
      <b/>
      <sz val="12"/>
      <color rgb="FF000000"/>
      <name val="Arimo"/>
      <family val="2"/>
    </font>
    <font>
      <sz val="24"/>
      <color rgb="FF1C6938"/>
      <name val="Georgia"/>
      <family val="1"/>
    </font>
    <font>
      <sz val="22"/>
      <color theme="1"/>
      <name val="Calibri"/>
      <family val="2"/>
      <scheme val="minor"/>
    </font>
    <font>
      <u/>
      <sz val="16"/>
      <color rgb="FF1C6938"/>
      <name val="Arimo"/>
      <family val="2"/>
    </font>
    <font>
      <sz val="16"/>
      <color rgb="FF1C6938"/>
      <name val="Arimo"/>
      <family val="2"/>
    </font>
    <font>
      <b/>
      <sz val="24"/>
      <color theme="0"/>
      <name val="Arimo"/>
      <family val="2"/>
    </font>
    <font>
      <sz val="24"/>
      <color rgb="FFFFFFFF"/>
      <name val="Georgia"/>
      <family val="1"/>
    </font>
    <font>
      <sz val="14"/>
      <color rgb="FFC5D9F1"/>
      <name val="Arimo"/>
      <family val="2"/>
    </font>
    <font>
      <sz val="18"/>
      <color theme="1" tint="0.34998626667073579"/>
      <name val="Arimo"/>
      <family val="2"/>
    </font>
    <font>
      <i/>
      <sz val="18"/>
      <color theme="1" tint="0.34998626667073579"/>
      <name val="Arimo"/>
      <family val="2"/>
    </font>
    <font>
      <b/>
      <sz val="18"/>
      <color rgb="FF1C6938"/>
      <name val="Arimo"/>
      <family val="2"/>
    </font>
    <font>
      <sz val="20"/>
      <color theme="9" tint="-0.249977111117893"/>
      <name val="Georgia"/>
      <family val="1"/>
    </font>
    <font>
      <i/>
      <sz val="20"/>
      <color theme="9" tint="-0.249977111117893"/>
      <name val="Georgia"/>
      <family val="1"/>
    </font>
    <font>
      <b/>
      <sz val="14"/>
      <color rgb="FFC5D9F1"/>
      <name val="Arimo"/>
      <family val="2"/>
    </font>
    <font>
      <b/>
      <sz val="11"/>
      <color theme="1"/>
      <name val="Calibri"/>
      <family val="2"/>
      <scheme val="minor"/>
    </font>
    <font>
      <b/>
      <sz val="15"/>
      <color rgb="FFFF0000"/>
      <name val="Arimo"/>
      <family val="2"/>
    </font>
    <font>
      <sz val="14"/>
      <color theme="1" tint="0.34998626667073579"/>
      <name val="Arimo"/>
      <family val="2"/>
    </font>
    <font>
      <b/>
      <sz val="15"/>
      <color theme="0"/>
      <name val="Arimo"/>
      <family val="2"/>
    </font>
    <font>
      <b/>
      <sz val="14"/>
      <color rgb="FF595959"/>
      <name val="Arimo"/>
    </font>
    <font>
      <sz val="14"/>
      <color rgb="FF595959"/>
      <name val="Arimo"/>
    </font>
    <font>
      <u/>
      <sz val="14"/>
      <color rgb="FF595959"/>
      <name val="Arimo"/>
    </font>
    <font>
      <sz val="17"/>
      <color rgb="FF1C6938"/>
      <name val="Arimo"/>
      <family val="2"/>
    </font>
    <font>
      <b/>
      <sz val="17"/>
      <color theme="1" tint="0.34998626667073579"/>
      <name val="Arimo"/>
      <family val="2"/>
    </font>
    <font>
      <sz val="18"/>
      <color rgb="FF595959"/>
      <name val="Arimo"/>
      <family val="2"/>
    </font>
    <font>
      <i/>
      <sz val="18"/>
      <color rgb="FF595959"/>
      <name val="Georgia"/>
      <family val="1"/>
    </font>
    <font>
      <sz val="15"/>
      <color rgb="FFFF0000"/>
      <name val="Arimo"/>
      <family val="2"/>
    </font>
    <font>
      <sz val="14"/>
      <color rgb="FFDCE6F1"/>
      <name val="Arimo"/>
      <family val="2"/>
    </font>
    <font>
      <sz val="22"/>
      <color rgb="FFFFFFFF"/>
      <name val="Georgia"/>
      <family val="1"/>
    </font>
    <font>
      <sz val="15"/>
      <color theme="0"/>
      <name val="Arimo"/>
    </font>
    <font>
      <sz val="14"/>
      <color rgb="FFC5D9F1"/>
      <name val="Arimo"/>
    </font>
    <font>
      <b/>
      <sz val="14"/>
      <color rgb="FFC5D9F1"/>
      <name val="Arimo"/>
    </font>
    <font>
      <sz val="14"/>
      <color rgb="FFFF0000"/>
      <name val="Arimo"/>
      <family val="2"/>
    </font>
    <font>
      <sz val="14"/>
      <color theme="7"/>
      <name val="Arimo"/>
      <family val="2"/>
    </font>
    <font>
      <sz val="12"/>
      <color rgb="FF595959"/>
      <name val="Arimo"/>
    </font>
    <font>
      <sz val="8"/>
      <name val="Calibri"/>
      <family val="2"/>
      <scheme val="minor"/>
    </font>
    <font>
      <sz val="11"/>
      <color theme="1"/>
      <name val="Arial"/>
      <family val="2"/>
    </font>
    <font>
      <b/>
      <sz val="11"/>
      <color theme="0"/>
      <name val="Arial"/>
      <family val="2"/>
    </font>
    <font>
      <b/>
      <i/>
      <sz val="11"/>
      <color theme="0"/>
      <name val="Arial"/>
      <family val="2"/>
    </font>
    <font>
      <sz val="11"/>
      <name val="Arial"/>
      <family val="2"/>
    </font>
    <font>
      <b/>
      <sz val="11"/>
      <color theme="1"/>
      <name val="Arial"/>
      <family val="2"/>
    </font>
    <font>
      <b/>
      <sz val="11"/>
      <name val="Arial"/>
      <family val="2"/>
    </font>
    <font>
      <b/>
      <sz val="14"/>
      <color rgb="FFDCE6F1"/>
      <name val="Arimo"/>
    </font>
    <font>
      <sz val="14"/>
      <name val="Arimo"/>
    </font>
    <font>
      <u/>
      <sz val="12"/>
      <color rgb="FF595959"/>
      <name val="Arimo"/>
    </font>
    <font>
      <u/>
      <sz val="10"/>
      <color rgb="FF595959"/>
      <name val="Arimo"/>
    </font>
    <font>
      <b/>
      <sz val="14"/>
      <color theme="1"/>
      <name val="Calibri"/>
      <family val="2"/>
      <scheme val="minor"/>
    </font>
    <font>
      <b/>
      <sz val="11"/>
      <color rgb="FF595959"/>
      <name val="Arial"/>
      <family val="2"/>
    </font>
    <font>
      <b/>
      <sz val="16"/>
      <color theme="0"/>
      <name val="Arial"/>
      <family val="2"/>
    </font>
    <font>
      <sz val="11"/>
      <color theme="0"/>
      <name val="Arial"/>
      <family val="2"/>
    </font>
    <font>
      <sz val="11"/>
      <color theme="1" tint="0.34998626667073579"/>
      <name val="Arial"/>
      <family val="2"/>
    </font>
    <font>
      <b/>
      <sz val="11"/>
      <color theme="1" tint="0.34998626667073579"/>
      <name val="Arial"/>
      <family val="2"/>
    </font>
    <font>
      <sz val="11"/>
      <color rgb="FF595959"/>
      <name val="Arial"/>
      <family val="2"/>
    </font>
    <font>
      <u/>
      <sz val="11"/>
      <color rgb="FF595959"/>
      <name val="Arial"/>
      <family val="2"/>
    </font>
    <font>
      <i/>
      <sz val="11"/>
      <color rgb="FF595959"/>
      <name val="Arial"/>
      <family val="2"/>
    </font>
    <font>
      <sz val="11"/>
      <color rgb="FFC00000"/>
      <name val="Arial"/>
      <family val="2"/>
    </font>
    <font>
      <u/>
      <sz val="11"/>
      <color theme="1"/>
      <name val="Calibri"/>
      <family val="2"/>
      <scheme val="minor"/>
    </font>
  </fonts>
  <fills count="34">
    <fill>
      <patternFill patternType="none"/>
    </fill>
    <fill>
      <patternFill patternType="gray125"/>
    </fill>
    <fill>
      <patternFill patternType="solid">
        <fgColor theme="4"/>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4"/>
        <bgColor theme="4"/>
      </patternFill>
    </fill>
    <fill>
      <patternFill patternType="solid">
        <fgColor theme="0"/>
        <bgColor indexed="64"/>
      </patternFill>
    </fill>
    <fill>
      <patternFill patternType="solid">
        <fgColor rgb="FFFDE9D9"/>
        <bgColor indexed="64"/>
      </patternFill>
    </fill>
    <fill>
      <patternFill patternType="solid">
        <fgColor theme="0" tint="-4.9989318521683403E-2"/>
        <bgColor indexed="64"/>
      </patternFill>
    </fill>
    <fill>
      <patternFill patternType="solid">
        <fgColor rgb="FF1C6938"/>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rgb="FF9ACE9F"/>
        <bgColor indexed="64"/>
      </patternFill>
    </fill>
    <fill>
      <patternFill patternType="solid">
        <fgColor rgb="FF41A666"/>
        <bgColor indexed="64"/>
      </patternFill>
    </fill>
    <fill>
      <patternFill patternType="solid">
        <fgColor rgb="FF309AD7"/>
        <bgColor indexed="64"/>
      </patternFill>
    </fill>
    <fill>
      <patternFill patternType="solid">
        <fgColor theme="0" tint="-4.9989318521683403E-2"/>
        <bgColor rgb="FF000000"/>
      </patternFill>
    </fill>
    <fill>
      <patternFill patternType="solid">
        <fgColor rgb="FF16365C"/>
        <bgColor indexed="64"/>
      </patternFill>
    </fill>
    <fill>
      <patternFill patternType="solid">
        <fgColor rgb="FFDCE6F1"/>
        <bgColor indexed="64"/>
      </patternFill>
    </fill>
    <fill>
      <patternFill patternType="solid">
        <fgColor rgb="FF1C6938"/>
        <bgColor rgb="FF000000"/>
      </patternFill>
    </fill>
    <fill>
      <patternFill patternType="solid">
        <fgColor theme="9" tint="-0.249977111117893"/>
        <bgColor indexed="64"/>
      </patternFill>
    </fill>
    <fill>
      <patternFill patternType="solid">
        <fgColor rgb="FFFFFFFF"/>
        <bgColor rgb="FF000000"/>
      </patternFill>
    </fill>
    <fill>
      <patternFill patternType="solid">
        <fgColor rgb="FF2271A0"/>
        <bgColor indexed="64"/>
      </patternFill>
    </fill>
    <fill>
      <patternFill patternType="solid">
        <fgColor rgb="FFF2F2F2"/>
        <bgColor indexed="64"/>
      </patternFill>
    </fill>
    <fill>
      <patternFill patternType="solid">
        <fgColor theme="0" tint="-0.14999847407452621"/>
        <bgColor theme="0" tint="-0.14999847407452621"/>
      </patternFill>
    </fill>
    <fill>
      <patternFill patternType="solid">
        <fgColor theme="0"/>
        <bgColor rgb="FF000000"/>
      </patternFill>
    </fill>
    <fill>
      <patternFill patternType="solid">
        <fgColor theme="6" tint="-0.249977111117893"/>
        <bgColor indexed="64"/>
      </patternFill>
    </fill>
    <fill>
      <patternFill patternType="solid">
        <fgColor theme="8" tint="-0.249977111117893"/>
        <bgColor indexed="64"/>
      </patternFill>
    </fill>
    <fill>
      <patternFill patternType="solid">
        <fgColor rgb="FF660066"/>
        <bgColor indexed="64"/>
      </patternFill>
    </fill>
    <fill>
      <patternFill patternType="solid">
        <fgColor theme="6"/>
        <bgColor indexed="64"/>
      </patternFill>
    </fill>
    <fill>
      <patternFill patternType="solid">
        <fgColor rgb="FFFFFF00"/>
        <bgColor indexed="64"/>
      </patternFill>
    </fill>
    <fill>
      <patternFill patternType="solid">
        <fgColor rgb="FFA50021"/>
        <bgColor indexed="64"/>
      </patternFill>
    </fill>
    <fill>
      <patternFill patternType="solid">
        <fgColor theme="3" tint="0.79998168889431442"/>
        <bgColor indexed="64"/>
      </patternFill>
    </fill>
    <fill>
      <patternFill patternType="solid">
        <fgColor rgb="FF002060"/>
        <bgColor indexed="64"/>
      </patternFill>
    </fill>
  </fills>
  <borders count="71">
    <border>
      <left/>
      <right/>
      <top/>
      <bottom/>
      <diagonal/>
    </border>
    <border>
      <left/>
      <right/>
      <top style="thin">
        <color theme="4"/>
      </top>
      <bottom/>
      <diagonal/>
    </border>
    <border>
      <left style="thin">
        <color theme="4"/>
      </left>
      <right/>
      <top style="thin">
        <color theme="4"/>
      </top>
      <bottom/>
      <diagonal/>
    </border>
    <border>
      <left style="thin">
        <color auto="1"/>
      </left>
      <right/>
      <top style="thin">
        <color auto="1"/>
      </top>
      <bottom/>
      <diagonal/>
    </border>
    <border>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0"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1" tint="0.499984740745262"/>
      </left>
      <right style="medium">
        <color theme="4" tint="-0.249977111117893"/>
      </right>
      <top/>
      <bottom style="thin">
        <color theme="1" tint="0.499984740745262"/>
      </bottom>
      <diagonal/>
    </border>
    <border>
      <left/>
      <right/>
      <top style="thin">
        <color auto="1"/>
      </top>
      <bottom/>
      <diagonal/>
    </border>
    <border>
      <left/>
      <right/>
      <top style="thick">
        <color rgb="FF1C5038"/>
      </top>
      <bottom/>
      <diagonal/>
    </border>
    <border>
      <left/>
      <right/>
      <top style="thick">
        <color theme="0" tint="-0.34998626667073579"/>
      </top>
      <bottom/>
      <diagonal/>
    </border>
    <border>
      <left/>
      <right/>
      <top style="thin">
        <color theme="0" tint="-0.499984740745262"/>
      </top>
      <bottom/>
      <diagonal/>
    </border>
    <border>
      <left/>
      <right/>
      <top style="thin">
        <color theme="0" tint="-0.499984740745262"/>
      </top>
      <bottom style="thick">
        <color rgb="FF1C5038"/>
      </bottom>
      <diagonal/>
    </border>
    <border>
      <left style="thin">
        <color theme="1" tint="0.14999847407452621"/>
      </left>
      <right/>
      <top/>
      <bottom style="thick">
        <color theme="0" tint="-0.34998626667073579"/>
      </bottom>
      <diagonal/>
    </border>
    <border>
      <left/>
      <right/>
      <top/>
      <bottom style="thick">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14999847407452621"/>
      </left>
      <right/>
      <top style="thick">
        <color theme="0" tint="-0.34998626667073579"/>
      </top>
      <bottom/>
      <diagonal/>
    </border>
    <border>
      <left/>
      <right style="thin">
        <color theme="1" tint="0.14999847407452621"/>
      </right>
      <top style="thick">
        <color theme="0" tint="-0.34998626667073579"/>
      </top>
      <bottom/>
      <diagonal/>
    </border>
    <border>
      <left/>
      <right style="thin">
        <color theme="1" tint="0.499984740745262"/>
      </right>
      <top style="thick">
        <color theme="0" tint="-0.34998626667073579"/>
      </top>
      <bottom/>
      <diagonal/>
    </border>
    <border>
      <left style="thin">
        <color theme="3" tint="0.59999389629810485"/>
      </left>
      <right style="thin">
        <color theme="3" tint="0.59999389629810485"/>
      </right>
      <top/>
      <bottom style="thin">
        <color theme="3" tint="0.59999389629810485"/>
      </bottom>
      <diagonal/>
    </border>
    <border>
      <left style="thin">
        <color rgb="FF008000"/>
      </left>
      <right style="thin">
        <color rgb="FF008000"/>
      </right>
      <top/>
      <bottom style="thin">
        <color rgb="FF008000"/>
      </bottom>
      <diagonal/>
    </border>
    <border>
      <left style="thin">
        <color theme="1" tint="0.34998626667073579"/>
      </left>
      <right/>
      <top/>
      <bottom style="thin">
        <color theme="1" tint="0.34998626667073579"/>
      </bottom>
      <diagonal/>
    </border>
    <border>
      <left/>
      <right style="thin">
        <color auto="1"/>
      </right>
      <top style="thin">
        <color auto="1"/>
      </top>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3" tint="0.39997558519241921"/>
      </left>
      <right style="thin">
        <color theme="3" tint="0.39997558519241921"/>
      </right>
      <top/>
      <bottom style="thin">
        <color theme="3" tint="0.39997558519241921"/>
      </bottom>
      <diagonal/>
    </border>
    <border>
      <left/>
      <right/>
      <top style="thin">
        <color theme="0" tint="-0.34998626667073579"/>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right/>
      <top style="thin">
        <color theme="1"/>
      </top>
      <bottom style="thin">
        <color theme="1"/>
      </bottom>
      <diagonal/>
    </border>
    <border>
      <left/>
      <right/>
      <top/>
      <bottom style="thin">
        <color theme="1"/>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bottom style="thin">
        <color theme="1" tint="0.249977111117893"/>
      </bottom>
      <diagonal/>
    </border>
    <border>
      <left/>
      <right/>
      <top style="thin">
        <color theme="1" tint="0.249977111117893"/>
      </top>
      <bottom style="thin">
        <color theme="1" tint="0.249977111117893"/>
      </bottom>
      <diagonal/>
    </border>
    <border>
      <left style="thin">
        <color theme="1" tint="0.249977111117893"/>
      </left>
      <right/>
      <top style="thin">
        <color theme="1" tint="0.249977111117893"/>
      </top>
      <bottom style="thin">
        <color theme="1" tint="0.249977111117893"/>
      </bottom>
      <diagonal/>
    </border>
    <border>
      <left/>
      <right style="thin">
        <color theme="1" tint="0.249977111117893"/>
      </right>
      <top style="thin">
        <color theme="1" tint="0.249977111117893"/>
      </top>
      <bottom style="thin">
        <color theme="1" tint="0.249977111117893"/>
      </bottom>
      <diagonal/>
    </border>
    <border>
      <left style="thin">
        <color rgb="FF808080"/>
      </left>
      <right style="thin">
        <color rgb="FF808080"/>
      </right>
      <top style="thin">
        <color rgb="FF808080"/>
      </top>
      <bottom style="thin">
        <color rgb="FF808080"/>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0" tint="-0.499984740745262"/>
      </top>
      <bottom style="thin">
        <color theme="1" tint="0.499984740745262"/>
      </bottom>
      <diagonal/>
    </border>
    <border>
      <left style="thin">
        <color theme="0"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thin">
        <color theme="1" tint="0.499984740745262"/>
      </left>
      <right style="thin">
        <color theme="0" tint="-0.499984740745262"/>
      </right>
      <top style="thin">
        <color theme="1" tint="0.499984740745262"/>
      </top>
      <bottom style="thin">
        <color theme="0" tint="-0.499984740745262"/>
      </bottom>
      <diagonal/>
    </border>
    <border>
      <left style="thin">
        <color theme="3" tint="0.39997558519241921"/>
      </left>
      <right style="thin">
        <color theme="1" tint="0.499984740745262"/>
      </right>
      <top style="thin">
        <color theme="3" tint="0.39997558519241921"/>
      </top>
      <bottom style="thin">
        <color theme="3" tint="0.39997558519241921"/>
      </bottom>
      <diagonal/>
    </border>
    <border>
      <left style="thin">
        <color theme="1" tint="0.499984740745262"/>
      </left>
      <right/>
      <top/>
      <bottom/>
      <diagonal/>
    </border>
    <border>
      <left style="thin">
        <color theme="3" tint="0.59999389629810485"/>
      </left>
      <right style="thin">
        <color theme="3" tint="0.59999389629810485"/>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style="thin">
        <color indexed="64"/>
      </right>
      <top style="thin">
        <color indexed="64"/>
      </top>
      <bottom style="thin">
        <color indexed="64"/>
      </bottom>
      <diagonal/>
    </border>
    <border>
      <left style="thin">
        <color theme="0" tint="-0.499984740745262"/>
      </left>
      <right/>
      <top/>
      <bottom style="thin">
        <color theme="0" tint="-0.499984740745262"/>
      </bottom>
      <diagonal/>
    </border>
    <border>
      <left style="thin">
        <color theme="0" tint="-0.499984740745262"/>
      </left>
      <right/>
      <top/>
      <bottom/>
      <diagonal/>
    </border>
    <border>
      <left style="thin">
        <color theme="1" tint="0.34998626667073579"/>
      </left>
      <right style="thin">
        <color theme="1" tint="0.34998626667073579"/>
      </right>
      <top/>
      <bottom style="thin">
        <color theme="1" tint="0.34998626667073579"/>
      </bottom>
      <diagonal/>
    </border>
    <border>
      <left style="thin">
        <color theme="0" tint="-0.499984740745262"/>
      </left>
      <right style="thin">
        <color theme="0" tint="-0.499984740745262"/>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tint="-0.499984740745262"/>
      </right>
      <top/>
      <bottom style="thin">
        <color theme="0" tint="-0.499984740745262"/>
      </bottom>
      <diagonal/>
    </border>
    <border>
      <left style="thin">
        <color rgb="FF595959"/>
      </left>
      <right style="thin">
        <color rgb="FF595959"/>
      </right>
      <top style="thin">
        <color rgb="FF595959"/>
      </top>
      <bottom style="thin">
        <color rgb="FF595959"/>
      </bottom>
      <diagonal/>
    </border>
    <border>
      <left style="thin">
        <color theme="3" tint="0.59999389629810485"/>
      </left>
      <right/>
      <top/>
      <bottom style="thin">
        <color theme="3" tint="0.59999389629810485"/>
      </bottom>
      <diagonal/>
    </border>
    <border>
      <left style="thin">
        <color theme="3" tint="0.39997558519241921"/>
      </left>
      <right/>
      <top style="thin">
        <color theme="3" tint="0.39997558519241921"/>
      </top>
      <bottom style="thin">
        <color theme="3" tint="0.39997558519241921"/>
      </bottom>
      <diagonal/>
    </border>
    <border>
      <left style="thin">
        <color theme="3" tint="0.59999389629810485"/>
      </left>
      <right/>
      <top/>
      <bottom/>
      <diagonal/>
    </border>
    <border>
      <left style="thin">
        <color indexed="64"/>
      </left>
      <right style="thin">
        <color indexed="64"/>
      </right>
      <top style="thin">
        <color indexed="64"/>
      </top>
      <bottom/>
      <diagonal/>
    </border>
    <border>
      <left style="thin">
        <color theme="0" tint="-0.499984740745262"/>
      </left>
      <right style="thin">
        <color theme="0" tint="-0.499984740745262"/>
      </right>
      <top style="thin">
        <color indexed="64"/>
      </top>
      <bottom/>
      <diagonal/>
    </border>
    <border>
      <left/>
      <right/>
      <top/>
      <bottom style="thin">
        <color indexed="64"/>
      </bottom>
      <diagonal/>
    </border>
    <border>
      <left style="thin">
        <color theme="0" tint="-0.499984740745262"/>
      </left>
      <right style="thin">
        <color theme="0" tint="-0.499984740745262"/>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70">
    <xf numFmtId="0" fontId="0" fillId="0" borderId="0">
      <alignment horizontal="left" indent="1"/>
    </xf>
    <xf numFmtId="0" fontId="12"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cellStyleXfs>
  <cellXfs count="341">
    <xf numFmtId="0" fontId="0" fillId="0" borderId="0" xfId="0">
      <alignment horizontal="left" indent="1"/>
    </xf>
    <xf numFmtId="0" fontId="2" fillId="0" borderId="0" xfId="0" applyFont="1" applyFill="1" applyAlignment="1">
      <alignment horizontal="left"/>
    </xf>
    <xf numFmtId="0" fontId="6" fillId="0" borderId="0" xfId="0" applyFont="1" applyFill="1" applyAlignment="1" applyProtection="1">
      <alignment horizontal="left" wrapText="1"/>
      <protection locked="0"/>
    </xf>
    <xf numFmtId="0" fontId="0" fillId="0" borderId="0" xfId="0" applyFont="1" applyFill="1" applyAlignment="1" applyProtection="1">
      <alignment horizontal="left" wrapText="1"/>
      <protection locked="0"/>
    </xf>
    <xf numFmtId="0" fontId="6" fillId="0" borderId="0" xfId="0" applyFont="1" applyFill="1" applyAlignment="1" applyProtection="1">
      <alignment horizontal="left" wrapText="1"/>
    </xf>
    <xf numFmtId="0" fontId="0" fillId="0" borderId="0" xfId="0" applyFont="1" applyFill="1" applyAlignment="1" applyProtection="1">
      <alignment horizontal="left" wrapText="1"/>
    </xf>
    <xf numFmtId="0" fontId="2" fillId="0" borderId="0" xfId="0" applyFont="1" applyFill="1" applyAlignment="1" applyProtection="1">
      <alignment horizontal="left"/>
      <protection locked="0"/>
    </xf>
    <xf numFmtId="0" fontId="2" fillId="0" borderId="0" xfId="0" applyFont="1" applyAlignment="1" applyProtection="1">
      <alignment horizontal="left"/>
      <protection locked="0"/>
    </xf>
    <xf numFmtId="0" fontId="2" fillId="0" borderId="0" xfId="0" applyFont="1" applyAlignment="1" applyProtection="1">
      <alignment horizontal="left"/>
    </xf>
    <xf numFmtId="0" fontId="2" fillId="0" borderId="0" xfId="0" applyFont="1" applyAlignment="1" applyProtection="1">
      <alignment horizontal="left" wrapText="1"/>
      <protection locked="0"/>
    </xf>
    <xf numFmtId="0" fontId="7" fillId="0" borderId="0" xfId="0" applyFont="1" applyFill="1" applyAlignment="1">
      <alignment horizontal="left"/>
    </xf>
    <xf numFmtId="0" fontId="0" fillId="0" borderId="0" xfId="0" applyFont="1" applyFill="1" applyBorder="1" applyAlignment="1" applyProtection="1">
      <alignment horizontal="left" wrapText="1"/>
      <protection locked="0"/>
    </xf>
    <xf numFmtId="0" fontId="0" fillId="0" borderId="0" xfId="0" applyFont="1" applyFill="1" applyBorder="1" applyAlignment="1" applyProtection="1">
      <alignment horizontal="left" wrapText="1"/>
    </xf>
    <xf numFmtId="0" fontId="4" fillId="6" borderId="1" xfId="0" applyFont="1" applyFill="1" applyBorder="1" applyAlignment="1">
      <alignment horizontal="left" wrapText="1"/>
    </xf>
    <xf numFmtId="0" fontId="3" fillId="2" borderId="0" xfId="0" applyFont="1" applyFill="1" applyAlignment="1" applyProtection="1">
      <alignment horizontal="left" vertical="center" wrapText="1"/>
      <protection locked="0"/>
    </xf>
    <xf numFmtId="0" fontId="3" fillId="0" borderId="0" xfId="0" applyFont="1" applyFill="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8" fillId="3" borderId="0" xfId="0" applyFont="1" applyFill="1" applyAlignment="1" applyProtection="1">
      <alignment horizontal="left" vertical="center" wrapText="1"/>
      <protection locked="0"/>
    </xf>
    <xf numFmtId="0" fontId="8" fillId="4" borderId="0" xfId="0" applyFont="1" applyFill="1" applyAlignment="1" applyProtection="1">
      <alignment horizontal="left" vertical="center" wrapText="1"/>
    </xf>
    <xf numFmtId="0" fontId="0" fillId="0" borderId="0" xfId="0" applyAlignment="1">
      <alignment vertical="center"/>
    </xf>
    <xf numFmtId="0" fontId="1" fillId="8" borderId="0" xfId="0" applyFont="1" applyFill="1" applyAlignment="1" applyProtection="1">
      <alignment horizontal="left"/>
      <protection locked="0"/>
    </xf>
    <xf numFmtId="49" fontId="6" fillId="0" borderId="0" xfId="0" applyNumberFormat="1" applyFont="1" applyFill="1" applyAlignment="1" applyProtection="1">
      <alignment horizontal="center" wrapText="1"/>
      <protection locked="0"/>
    </xf>
    <xf numFmtId="0" fontId="16" fillId="0" borderId="0" xfId="0" applyFont="1" applyFill="1" applyAlignment="1" applyProtection="1">
      <alignment horizontal="left" wrapText="1"/>
      <protection locked="0"/>
    </xf>
    <xf numFmtId="0" fontId="16" fillId="0" borderId="0" xfId="0" applyFont="1" applyFill="1" applyAlignment="1" applyProtection="1">
      <alignment horizontal="left" wrapText="1"/>
    </xf>
    <xf numFmtId="0" fontId="20" fillId="7" borderId="0" xfId="0" applyFont="1" applyFill="1" applyAlignment="1">
      <alignment wrapText="1"/>
    </xf>
    <xf numFmtId="0" fontId="0" fillId="7" borderId="0" xfId="0" applyFill="1" applyAlignment="1">
      <alignment wrapText="1"/>
    </xf>
    <xf numFmtId="0" fontId="25" fillId="0" borderId="0" xfId="0" applyFont="1" applyFill="1" applyBorder="1" applyAlignment="1">
      <alignment horizontal="left" vertical="center" wrapText="1" indent="1"/>
    </xf>
    <xf numFmtId="0" fontId="29" fillId="0" borderId="0" xfId="0" applyFont="1" applyFill="1" applyAlignment="1" applyProtection="1">
      <alignment horizontal="center" wrapText="1"/>
      <protection locked="0"/>
    </xf>
    <xf numFmtId="0" fontId="30" fillId="0" borderId="0" xfId="0" applyFont="1" applyFill="1" applyAlignment="1">
      <alignment horizontal="center"/>
    </xf>
    <xf numFmtId="0" fontId="32" fillId="0" borderId="0" xfId="0" applyFont="1" applyAlignment="1">
      <alignment horizontal="left" vertical="center" indent="1"/>
    </xf>
    <xf numFmtId="0" fontId="29" fillId="0" borderId="0" xfId="0" applyFont="1" applyAlignment="1">
      <alignment horizontal="left" indent="1"/>
    </xf>
    <xf numFmtId="0" fontId="29" fillId="0" borderId="0" xfId="0" applyFont="1" applyFill="1" applyAlignment="1" applyProtection="1">
      <alignment horizontal="left" wrapText="1" indent="1"/>
      <protection locked="0"/>
    </xf>
    <xf numFmtId="0" fontId="31" fillId="0" borderId="0" xfId="0" applyFont="1" applyFill="1" applyAlignment="1">
      <alignment horizontal="left" indent="1"/>
    </xf>
    <xf numFmtId="0" fontId="30" fillId="0" borderId="0" xfId="0" applyFont="1" applyAlignment="1" applyProtection="1">
      <alignment horizontal="left" indent="1"/>
      <protection locked="0"/>
    </xf>
    <xf numFmtId="0" fontId="30" fillId="0" borderId="0" xfId="0" applyFont="1" applyFill="1" applyAlignment="1" applyProtection="1">
      <alignment horizontal="left" indent="1"/>
      <protection locked="0"/>
    </xf>
    <xf numFmtId="0" fontId="25" fillId="0" borderId="9" xfId="0" applyFont="1" applyBorder="1" applyAlignment="1">
      <alignment horizontal="left" vertical="center" wrapText="1" indent="1"/>
    </xf>
    <xf numFmtId="0" fontId="25" fillId="13" borderId="9" xfId="0" applyFont="1" applyFill="1" applyBorder="1" applyAlignment="1">
      <alignment horizontal="left" vertical="center" wrapText="1" indent="1"/>
    </xf>
    <xf numFmtId="0" fontId="25" fillId="7" borderId="9" xfId="0" applyFont="1" applyFill="1" applyBorder="1" applyAlignment="1">
      <alignment horizontal="left" vertical="center" wrapText="1" indent="1"/>
    </xf>
    <xf numFmtId="0" fontId="25" fillId="7" borderId="9" xfId="0" applyFont="1" applyFill="1" applyBorder="1" applyAlignment="1">
      <alignment horizontal="left" vertical="center" indent="1"/>
    </xf>
    <xf numFmtId="0" fontId="26" fillId="0" borderId="0" xfId="0" applyFont="1" applyFill="1" applyBorder="1" applyAlignment="1">
      <alignment horizontal="left" vertical="center" wrapText="1" indent="1"/>
    </xf>
    <xf numFmtId="0" fontId="17" fillId="0" borderId="0" xfId="0" applyFont="1" applyBorder="1" applyAlignment="1">
      <alignment horizontal="left" vertical="center" wrapText="1" indent="1"/>
    </xf>
    <xf numFmtId="0" fontId="17" fillId="0" borderId="0" xfId="0" applyFont="1" applyBorder="1" applyAlignment="1">
      <alignment horizontal="left" vertical="center" indent="1"/>
    </xf>
    <xf numFmtId="0" fontId="25" fillId="0" borderId="0" xfId="0" applyFont="1" applyBorder="1" applyAlignment="1">
      <alignment horizontal="left" vertical="center" wrapText="1" indent="1"/>
    </xf>
    <xf numFmtId="0" fontId="33" fillId="0" borderId="9" xfId="1" applyFont="1" applyBorder="1" applyAlignment="1">
      <alignment horizontal="left" vertical="center" wrapText="1" indent="1"/>
    </xf>
    <xf numFmtId="0" fontId="25" fillId="0" borderId="10" xfId="0" applyFont="1" applyBorder="1" applyAlignment="1">
      <alignment horizontal="left" vertical="center" wrapText="1" indent="1"/>
    </xf>
    <xf numFmtId="49" fontId="26" fillId="18" borderId="11" xfId="0" applyNumberFormat="1" applyFont="1" applyFill="1" applyBorder="1" applyAlignment="1">
      <alignment horizontal="left" vertical="center" wrapText="1" indent="1"/>
    </xf>
    <xf numFmtId="0" fontId="26" fillId="18" borderId="11" xfId="0" quotePrefix="1" applyFont="1" applyFill="1" applyBorder="1" applyAlignment="1">
      <alignment horizontal="left" vertical="center" wrapText="1" indent="1"/>
    </xf>
    <xf numFmtId="49" fontId="26" fillId="18" borderId="11" xfId="0" quotePrefix="1" applyNumberFormat="1" applyFont="1" applyFill="1" applyBorder="1" applyAlignment="1">
      <alignment horizontal="left" vertical="center" wrapText="1" indent="1"/>
    </xf>
    <xf numFmtId="49" fontId="25" fillId="7" borderId="9" xfId="0" applyNumberFormat="1" applyFont="1" applyFill="1" applyBorder="1" applyAlignment="1">
      <alignment horizontal="left" vertical="center" wrapText="1" indent="1"/>
    </xf>
    <xf numFmtId="0" fontId="25" fillId="7" borderId="9" xfId="0" quotePrefix="1" applyFont="1" applyFill="1" applyBorder="1" applyAlignment="1">
      <alignment horizontal="left" vertical="center" wrapText="1" indent="1"/>
    </xf>
    <xf numFmtId="0" fontId="25" fillId="7" borderId="9" xfId="1" applyFont="1" applyFill="1" applyBorder="1" applyAlignment="1">
      <alignment horizontal="left" vertical="center" wrapText="1" indent="1"/>
    </xf>
    <xf numFmtId="0" fontId="33" fillId="7" borderId="9" xfId="1" applyFont="1" applyFill="1" applyBorder="1" applyAlignment="1">
      <alignment horizontal="left" vertical="center" wrapText="1" indent="1"/>
    </xf>
    <xf numFmtId="49" fontId="25" fillId="7" borderId="9" xfId="0" quotePrefix="1" applyNumberFormat="1" applyFont="1" applyFill="1" applyBorder="1" applyAlignment="1">
      <alignment horizontal="left" vertical="center" wrapText="1" indent="1"/>
    </xf>
    <xf numFmtId="0" fontId="18" fillId="0" borderId="0" xfId="0" applyFont="1" applyAlignment="1">
      <alignment horizontal="left" vertical="center" indent="1"/>
    </xf>
    <xf numFmtId="0" fontId="17" fillId="0" borderId="0" xfId="0" applyFont="1" applyAlignment="1">
      <alignment horizontal="left" vertical="center" indent="1"/>
    </xf>
    <xf numFmtId="0" fontId="17" fillId="0" borderId="0" xfId="0" applyFont="1" applyAlignment="1">
      <alignment horizontal="left" vertical="center" wrapText="1"/>
    </xf>
    <xf numFmtId="0" fontId="17" fillId="0" borderId="0" xfId="0" applyFont="1" applyAlignment="1">
      <alignment vertical="center"/>
    </xf>
    <xf numFmtId="164" fontId="17" fillId="0" borderId="0" xfId="0" applyNumberFormat="1" applyFont="1" applyAlignment="1">
      <alignment horizontal="left" vertical="center"/>
    </xf>
    <xf numFmtId="0" fontId="17" fillId="0" borderId="0" xfId="0" applyFont="1" applyAlignment="1">
      <alignment vertical="center" wrapText="1"/>
    </xf>
    <xf numFmtId="0" fontId="28" fillId="0" borderId="0" xfId="0" applyFont="1" applyFill="1" applyBorder="1" applyAlignment="1">
      <alignment vertical="center"/>
    </xf>
    <xf numFmtId="0" fontId="0" fillId="7" borderId="0" xfId="0" applyFill="1" applyAlignment="1">
      <alignment horizontal="left" wrapText="1" indent="1"/>
    </xf>
    <xf numFmtId="0" fontId="19" fillId="7" borderId="0" xfId="0" applyFont="1" applyFill="1" applyAlignment="1">
      <alignment wrapText="1"/>
    </xf>
    <xf numFmtId="0" fontId="35" fillId="7" borderId="0" xfId="0" applyFont="1" applyFill="1" applyAlignment="1">
      <alignment wrapText="1"/>
    </xf>
    <xf numFmtId="0" fontId="36" fillId="7" borderId="0" xfId="0" applyFont="1" applyFill="1" applyAlignment="1">
      <alignment wrapText="1"/>
    </xf>
    <xf numFmtId="0" fontId="36" fillId="7" borderId="0" xfId="0" applyFont="1" applyFill="1" applyAlignment="1">
      <alignment horizontal="left" wrapText="1" indent="1"/>
    </xf>
    <xf numFmtId="0" fontId="35" fillId="7" borderId="0" xfId="0" applyFont="1" applyFill="1" applyAlignment="1">
      <alignment horizontal="center" vertical="top" wrapText="1"/>
    </xf>
    <xf numFmtId="0" fontId="36" fillId="7" borderId="0" xfId="0" applyFont="1" applyFill="1" applyAlignment="1">
      <alignment vertical="center" wrapText="1"/>
    </xf>
    <xf numFmtId="0" fontId="36" fillId="7" borderId="0" xfId="0" applyFont="1" applyFill="1" applyAlignment="1">
      <alignment horizontal="left" vertical="center" wrapText="1" indent="1"/>
    </xf>
    <xf numFmtId="0" fontId="39" fillId="7" borderId="0" xfId="0" applyFont="1" applyFill="1" applyAlignment="1">
      <alignment wrapText="1"/>
    </xf>
    <xf numFmtId="0" fontId="36" fillId="7" borderId="0" xfId="0" applyFont="1" applyFill="1" applyAlignment="1">
      <alignment vertical="top" wrapText="1"/>
    </xf>
    <xf numFmtId="0" fontId="35" fillId="7" borderId="0" xfId="0" applyFont="1" applyFill="1" applyAlignment="1">
      <alignment vertical="top" wrapText="1"/>
    </xf>
    <xf numFmtId="0" fontId="36" fillId="7" borderId="0" xfId="0" applyFont="1" applyFill="1" applyAlignment="1">
      <alignment horizontal="left" vertical="top" wrapText="1" indent="1"/>
    </xf>
    <xf numFmtId="0" fontId="35" fillId="7" borderId="0" xfId="0" applyFont="1" applyFill="1" applyAlignment="1">
      <alignment horizontal="left" vertical="top" wrapText="1"/>
    </xf>
    <xf numFmtId="0" fontId="42" fillId="7" borderId="0" xfId="0" applyFont="1" applyFill="1" applyAlignment="1">
      <alignment vertical="top" wrapText="1"/>
    </xf>
    <xf numFmtId="0" fontId="20" fillId="10" borderId="0" xfId="0" applyFont="1" applyFill="1" applyAlignment="1">
      <alignment wrapText="1"/>
    </xf>
    <xf numFmtId="0" fontId="0" fillId="10" borderId="0" xfId="0" applyFill="1" applyAlignment="1">
      <alignment wrapText="1"/>
    </xf>
    <xf numFmtId="0" fontId="0" fillId="10" borderId="0" xfId="0" applyFill="1" applyAlignment="1">
      <alignment horizontal="left" wrapText="1" indent="1"/>
    </xf>
    <xf numFmtId="0" fontId="40" fillId="7" borderId="0" xfId="0" applyFont="1" applyFill="1" applyAlignment="1">
      <alignment vertical="top" wrapText="1"/>
    </xf>
    <xf numFmtId="0" fontId="43" fillId="9" borderId="0" xfId="0" applyFont="1" applyFill="1" applyAlignment="1">
      <alignment vertical="center" wrapText="1"/>
    </xf>
    <xf numFmtId="0" fontId="20" fillId="9" borderId="0" xfId="0" applyFont="1" applyFill="1" applyAlignment="1">
      <alignment wrapText="1"/>
    </xf>
    <xf numFmtId="0" fontId="36" fillId="9" borderId="0" xfId="0" applyFont="1" applyFill="1" applyAlignment="1">
      <alignment wrapText="1"/>
    </xf>
    <xf numFmtId="0" fontId="36" fillId="9" borderId="0" xfId="0" applyFont="1" applyFill="1" applyAlignment="1">
      <alignment horizontal="left" wrapText="1" indent="1"/>
    </xf>
    <xf numFmtId="0" fontId="0" fillId="10" borderId="13" xfId="0" applyFill="1" applyBorder="1" applyAlignment="1">
      <alignment wrapText="1"/>
    </xf>
    <xf numFmtId="0" fontId="0" fillId="10" borderId="13" xfId="0" applyFill="1" applyBorder="1" applyAlignment="1">
      <alignment horizontal="left" wrapText="1" indent="1"/>
    </xf>
    <xf numFmtId="0" fontId="51" fillId="9" borderId="0" xfId="0" applyFont="1" applyFill="1" applyAlignment="1">
      <alignment wrapText="1"/>
    </xf>
    <xf numFmtId="0" fontId="0" fillId="9" borderId="0" xfId="0" applyFill="1" applyAlignment="1">
      <alignment wrapText="1"/>
    </xf>
    <xf numFmtId="0" fontId="37" fillId="9" borderId="0" xfId="1" applyFont="1" applyFill="1" applyAlignment="1">
      <alignment wrapText="1"/>
    </xf>
    <xf numFmtId="0" fontId="36" fillId="9" borderId="15" xfId="0" applyFont="1" applyFill="1" applyBorder="1" applyAlignment="1">
      <alignment vertical="center" wrapText="1"/>
    </xf>
    <xf numFmtId="0" fontId="0" fillId="7" borderId="16" xfId="0" applyFill="1" applyBorder="1" applyAlignment="1">
      <alignment wrapText="1"/>
    </xf>
    <xf numFmtId="0" fontId="24" fillId="0" borderId="0" xfId="0" applyFont="1" applyBorder="1" applyAlignment="1">
      <alignment horizontal="left" vertical="center" wrapText="1" indent="1"/>
    </xf>
    <xf numFmtId="0" fontId="23" fillId="11" borderId="28" xfId="0" applyFont="1" applyFill="1" applyBorder="1" applyAlignment="1">
      <alignment horizontal="left" vertical="center" wrapText="1" indent="1"/>
    </xf>
    <xf numFmtId="0" fontId="23" fillId="20" borderId="28" xfId="0" applyFont="1" applyFill="1" applyBorder="1" applyAlignment="1">
      <alignment horizontal="left" vertical="center" wrapText="1" indent="1"/>
    </xf>
    <xf numFmtId="0" fontId="23" fillId="22" borderId="28" xfId="0" applyFont="1" applyFill="1" applyBorder="1" applyAlignment="1">
      <alignment horizontal="left" vertical="center" wrapText="1" indent="1"/>
    </xf>
    <xf numFmtId="0" fontId="24" fillId="17" borderId="28" xfId="0" applyFont="1" applyFill="1" applyBorder="1" applyAlignment="1">
      <alignment horizontal="left" vertical="center" wrapText="1" indent="1"/>
    </xf>
    <xf numFmtId="49" fontId="24" fillId="17" borderId="28" xfId="0" applyNumberFormat="1" applyFont="1" applyFill="1" applyBorder="1" applyAlignment="1">
      <alignment horizontal="left" vertical="center" wrapText="1" indent="1"/>
    </xf>
    <xf numFmtId="49" fontId="24" fillId="15" borderId="28" xfId="0" applyNumberFormat="1" applyFont="1" applyFill="1" applyBorder="1" applyAlignment="1">
      <alignment horizontal="left" vertical="center" wrapText="1" indent="1"/>
    </xf>
    <xf numFmtId="0" fontId="24" fillId="15" borderId="28" xfId="0" applyFont="1" applyFill="1" applyBorder="1" applyAlignment="1">
      <alignment horizontal="left" vertical="center" wrapText="1" indent="1"/>
    </xf>
    <xf numFmtId="0" fontId="24" fillId="14" borderId="28" xfId="0" applyFont="1" applyFill="1" applyBorder="1" applyAlignment="1">
      <alignment horizontal="left" vertical="center" wrapText="1" indent="1"/>
    </xf>
    <xf numFmtId="0" fontId="24" fillId="22" borderId="28" xfId="0" applyFont="1" applyFill="1" applyBorder="1" applyAlignment="1">
      <alignment horizontal="left" vertical="center" wrapText="1" indent="1"/>
    </xf>
    <xf numFmtId="0" fontId="27" fillId="15" borderId="28" xfId="0" applyFont="1" applyFill="1" applyBorder="1" applyAlignment="1">
      <alignment horizontal="left" vertical="center" wrapText="1" indent="1"/>
    </xf>
    <xf numFmtId="0" fontId="24" fillId="15" borderId="28" xfId="0" applyFont="1" applyFill="1" applyBorder="1" applyAlignment="1" applyProtection="1">
      <alignment horizontal="left" vertical="center" wrapText="1" indent="1"/>
      <protection locked="0"/>
    </xf>
    <xf numFmtId="0" fontId="24" fillId="22" borderId="28" xfId="0" applyFont="1" applyFill="1" applyBorder="1" applyAlignment="1" applyProtection="1">
      <alignment horizontal="left" vertical="center" wrapText="1" indent="1"/>
      <protection locked="0"/>
    </xf>
    <xf numFmtId="0" fontId="24" fillId="17" borderId="28" xfId="0" applyFont="1" applyFill="1" applyBorder="1" applyAlignment="1" applyProtection="1">
      <alignment horizontal="center" vertical="center" wrapText="1"/>
      <protection locked="0"/>
    </xf>
    <xf numFmtId="0" fontId="24" fillId="17" borderId="28" xfId="0" applyFont="1" applyFill="1" applyBorder="1" applyAlignment="1" applyProtection="1">
      <alignment horizontal="left" vertical="center" wrapText="1" indent="1"/>
      <protection locked="0"/>
    </xf>
    <xf numFmtId="0" fontId="24" fillId="14" borderId="28" xfId="0" applyFont="1" applyFill="1" applyBorder="1" applyAlignment="1" applyProtection="1">
      <alignment horizontal="left" vertical="center" wrapText="1" indent="1"/>
      <protection locked="0"/>
    </xf>
    <xf numFmtId="0" fontId="24" fillId="20" borderId="28" xfId="0" applyFont="1" applyFill="1" applyBorder="1" applyAlignment="1" applyProtection="1">
      <alignment horizontal="left" vertical="center" wrapText="1" indent="1"/>
      <protection locked="0"/>
    </xf>
    <xf numFmtId="0" fontId="36" fillId="9" borderId="30" xfId="0" applyFont="1" applyFill="1" applyBorder="1" applyAlignment="1">
      <alignment wrapText="1"/>
    </xf>
    <xf numFmtId="0" fontId="35" fillId="9" borderId="30" xfId="0" applyFont="1" applyFill="1" applyBorder="1" applyAlignment="1">
      <alignment horizontal="left" vertical="top" wrapText="1"/>
    </xf>
    <xf numFmtId="0" fontId="36" fillId="9" borderId="30" xfId="0" applyFont="1" applyFill="1" applyBorder="1" applyAlignment="1">
      <alignment horizontal="left" wrapText="1" indent="1"/>
    </xf>
    <xf numFmtId="0" fontId="57" fillId="7" borderId="0" xfId="0" applyFont="1" applyFill="1" applyAlignment="1">
      <alignment horizontal="center" vertical="top" wrapText="1"/>
    </xf>
    <xf numFmtId="0" fontId="51" fillId="23" borderId="0" xfId="0" applyFont="1" applyFill="1" applyAlignment="1">
      <alignment wrapText="1"/>
    </xf>
    <xf numFmtId="0" fontId="26" fillId="18" borderId="11" xfId="0" applyFont="1" applyFill="1" applyBorder="1" applyAlignment="1">
      <alignment horizontal="left" vertical="center" wrapText="1" indent="1"/>
    </xf>
    <xf numFmtId="0" fontId="25" fillId="7" borderId="0" xfId="0" applyFont="1" applyFill="1" applyBorder="1" applyAlignment="1">
      <alignment horizontal="left" vertical="center" wrapText="1" indent="1"/>
    </xf>
    <xf numFmtId="0" fontId="25" fillId="7" borderId="9" xfId="0" applyNumberFormat="1" applyFont="1" applyFill="1" applyBorder="1" applyAlignment="1">
      <alignment horizontal="left" vertical="center" wrapText="1" indent="1"/>
    </xf>
    <xf numFmtId="0" fontId="63" fillId="0" borderId="33" xfId="0" applyFont="1" applyBorder="1">
      <alignment horizontal="left" indent="1"/>
    </xf>
    <xf numFmtId="0" fontId="0" fillId="24" borderId="0" xfId="0" applyFont="1" applyFill="1">
      <alignment horizontal="left" indent="1"/>
    </xf>
    <xf numFmtId="0" fontId="0" fillId="0" borderId="0" xfId="0" applyFont="1">
      <alignment horizontal="left" indent="1"/>
    </xf>
    <xf numFmtId="0" fontId="0" fillId="0" borderId="34" xfId="0" applyFont="1" applyBorder="1">
      <alignment horizontal="left" indent="1"/>
    </xf>
    <xf numFmtId="0" fontId="63" fillId="0" borderId="0" xfId="0" applyFont="1" applyBorder="1">
      <alignment horizontal="left" indent="1"/>
    </xf>
    <xf numFmtId="0" fontId="26" fillId="18" borderId="29" xfId="0" applyFont="1" applyFill="1" applyBorder="1" applyAlignment="1" applyProtection="1">
      <alignment horizontal="center" vertical="center" wrapText="1"/>
      <protection locked="0"/>
    </xf>
    <xf numFmtId="0" fontId="26" fillId="18" borderId="29" xfId="0" applyFont="1" applyFill="1" applyBorder="1" applyAlignment="1" applyProtection="1">
      <alignment horizontal="left" vertical="center" wrapText="1" indent="1"/>
      <protection locked="0"/>
    </xf>
    <xf numFmtId="0" fontId="25" fillId="7" borderId="7" xfId="0" applyFont="1" applyFill="1" applyBorder="1" applyAlignment="1" applyProtection="1">
      <alignment horizontal="left" vertical="center" wrapText="1" indent="1"/>
      <protection locked="0"/>
    </xf>
    <xf numFmtId="0" fontId="25" fillId="7" borderId="5" xfId="0" applyFont="1" applyFill="1" applyBorder="1" applyAlignment="1" applyProtection="1">
      <alignment horizontal="left" vertical="center" wrapText="1" indent="1"/>
      <protection locked="0"/>
    </xf>
    <xf numFmtId="0" fontId="25" fillId="7" borderId="6" xfId="0" applyFont="1" applyFill="1" applyBorder="1" applyAlignment="1" applyProtection="1">
      <alignment horizontal="left" vertical="center" wrapText="1" indent="1"/>
      <protection locked="0"/>
    </xf>
    <xf numFmtId="0" fontId="25" fillId="13" borderId="25" xfId="0" applyFont="1" applyFill="1" applyBorder="1" applyAlignment="1" applyProtection="1">
      <alignment horizontal="left" vertical="center" wrapText="1" indent="1"/>
      <protection locked="0"/>
    </xf>
    <xf numFmtId="0" fontId="25" fillId="7" borderId="5" xfId="0" applyFont="1" applyFill="1" applyBorder="1" applyAlignment="1">
      <alignment horizontal="left" vertical="center" indent="1"/>
    </xf>
    <xf numFmtId="0" fontId="26" fillId="18" borderId="11" xfId="0" applyNumberFormat="1" applyFont="1" applyFill="1" applyBorder="1" applyAlignment="1">
      <alignment horizontal="left" vertical="center" wrapText="1" indent="1"/>
    </xf>
    <xf numFmtId="49" fontId="25" fillId="7" borderId="5" xfId="0" applyNumberFormat="1" applyFont="1" applyFill="1" applyBorder="1" applyAlignment="1">
      <alignment horizontal="left" vertical="center" wrapText="1" indent="1"/>
    </xf>
    <xf numFmtId="0" fontId="23" fillId="15" borderId="28" xfId="0" applyFont="1" applyFill="1" applyBorder="1" applyAlignment="1">
      <alignment horizontal="left" vertical="center" wrapText="1"/>
    </xf>
    <xf numFmtId="0" fontId="25" fillId="7" borderId="35" xfId="0" applyFont="1" applyFill="1" applyBorder="1" applyAlignment="1">
      <alignment horizontal="left" vertical="center" wrapText="1"/>
    </xf>
    <xf numFmtId="0" fontId="25" fillId="7" borderId="7" xfId="0" applyFont="1" applyFill="1" applyBorder="1" applyAlignment="1">
      <alignment horizontal="left" vertical="center" wrapText="1"/>
    </xf>
    <xf numFmtId="0" fontId="25" fillId="0" borderId="7" xfId="0" applyFont="1" applyBorder="1" applyAlignment="1">
      <alignment horizontal="left" vertical="center" wrapText="1"/>
    </xf>
    <xf numFmtId="0" fontId="25" fillId="7" borderId="9" xfId="0" applyFont="1" applyFill="1" applyBorder="1" applyAlignment="1">
      <alignment horizontal="left" vertical="top" wrapText="1" indent="1"/>
    </xf>
    <xf numFmtId="0" fontId="26" fillId="18" borderId="29" xfId="0" applyFont="1" applyFill="1" applyBorder="1" applyAlignment="1">
      <alignment horizontal="left" vertical="center" wrapText="1" indent="1"/>
    </xf>
    <xf numFmtId="0" fontId="26" fillId="18" borderId="35" xfId="0" applyFont="1" applyFill="1" applyBorder="1" applyAlignment="1">
      <alignment horizontal="left" vertical="center" wrapText="1" indent="1"/>
    </xf>
    <xf numFmtId="0" fontId="55" fillId="19" borderId="28" xfId="0" applyFont="1" applyFill="1" applyBorder="1" applyAlignment="1">
      <alignment horizontal="center" vertical="center" wrapText="1"/>
    </xf>
    <xf numFmtId="0" fontId="34" fillId="19" borderId="36" xfId="0" applyFont="1" applyFill="1" applyBorder="1" applyAlignment="1">
      <alignment vertical="center" wrapText="1"/>
    </xf>
    <xf numFmtId="0" fontId="25" fillId="7" borderId="12" xfId="0" applyFont="1" applyFill="1" applyBorder="1" applyAlignment="1">
      <alignment horizontal="left" vertical="top" wrapText="1" indent="1"/>
    </xf>
    <xf numFmtId="0" fontId="65" fillId="7" borderId="9" xfId="0" applyFont="1" applyFill="1" applyBorder="1" applyAlignment="1">
      <alignment horizontal="left" vertical="center" wrapText="1" indent="1"/>
    </xf>
    <xf numFmtId="0" fontId="66" fillId="15" borderId="28" xfId="0" applyFont="1" applyFill="1" applyBorder="1" applyAlignment="1" applyProtection="1">
      <alignment horizontal="left" vertical="center" wrapText="1" indent="1"/>
      <protection locked="0"/>
    </xf>
    <xf numFmtId="0" fontId="35" fillId="7" borderId="0" xfId="0" applyFont="1" applyFill="1" applyAlignment="1">
      <alignment vertical="top" wrapText="1"/>
    </xf>
    <xf numFmtId="0" fontId="25" fillId="7" borderId="40" xfId="0" applyFont="1" applyFill="1" applyBorder="1" applyAlignment="1">
      <alignment horizontal="left" vertical="center" wrapText="1" indent="1"/>
    </xf>
    <xf numFmtId="0" fontId="46" fillId="7" borderId="0" xfId="1" applyFont="1" applyFill="1" applyAlignment="1">
      <alignment vertical="center" wrapText="1"/>
    </xf>
    <xf numFmtId="0" fontId="25" fillId="25" borderId="9" xfId="0" applyFont="1" applyFill="1" applyBorder="1" applyAlignment="1">
      <alignment horizontal="left" vertical="center" wrapText="1" indent="1"/>
    </xf>
    <xf numFmtId="49" fontId="67" fillId="18" borderId="11" xfId="0" applyNumberFormat="1" applyFont="1" applyFill="1" applyBorder="1" applyAlignment="1">
      <alignment horizontal="left" vertical="center" wrapText="1" indent="1"/>
    </xf>
    <xf numFmtId="0" fontId="69" fillId="7" borderId="9" xfId="1" applyFont="1" applyFill="1" applyBorder="1" applyAlignment="1">
      <alignment horizontal="left" vertical="center" wrapText="1" indent="1"/>
    </xf>
    <xf numFmtId="164" fontId="23" fillId="11" borderId="28" xfId="0" applyNumberFormat="1" applyFont="1" applyFill="1" applyBorder="1" applyAlignment="1">
      <alignment horizontal="left" vertical="center" wrapText="1" indent="1"/>
    </xf>
    <xf numFmtId="0" fontId="76" fillId="19" borderId="38" xfId="0" applyFont="1" applyFill="1" applyBorder="1" applyAlignment="1">
      <alignment vertical="center" wrapText="1"/>
    </xf>
    <xf numFmtId="0" fontId="77" fillId="22" borderId="28" xfId="0" applyFont="1" applyFill="1" applyBorder="1" applyAlignment="1">
      <alignment horizontal="left" vertical="center" wrapText="1" indent="1"/>
    </xf>
    <xf numFmtId="49" fontId="25" fillId="7" borderId="6" xfId="0" applyNumberFormat="1" applyFont="1" applyFill="1" applyBorder="1" applyAlignment="1">
      <alignment horizontal="left" vertical="center" wrapText="1" indent="1"/>
    </xf>
    <xf numFmtId="0" fontId="68" fillId="7" borderId="9" xfId="0" applyFont="1" applyFill="1" applyBorder="1" applyAlignment="1">
      <alignment horizontal="left" vertical="center" wrapText="1" indent="1"/>
    </xf>
    <xf numFmtId="0" fontId="80" fillId="0" borderId="0" xfId="0" applyFont="1" applyFill="1" applyBorder="1" applyAlignment="1">
      <alignment horizontal="left" vertical="center" wrapText="1" indent="1"/>
    </xf>
    <xf numFmtId="0" fontId="68" fillId="7" borderId="0" xfId="0" applyFont="1" applyFill="1" applyBorder="1" applyAlignment="1">
      <alignment horizontal="left" vertical="center" wrapText="1" indent="1"/>
    </xf>
    <xf numFmtId="0" fontId="81" fillId="0" borderId="0" xfId="0" applyFont="1" applyFill="1" applyBorder="1" applyAlignment="1">
      <alignment horizontal="left" vertical="center" wrapText="1" indent="1"/>
    </xf>
    <xf numFmtId="49" fontId="67" fillId="18" borderId="11" xfId="0" quotePrefix="1" applyNumberFormat="1" applyFont="1" applyFill="1" applyBorder="1" applyAlignment="1">
      <alignment horizontal="left" vertical="center" wrapText="1" indent="1"/>
    </xf>
    <xf numFmtId="0" fontId="68" fillId="7" borderId="12" xfId="0" applyFont="1" applyFill="1" applyBorder="1" applyAlignment="1">
      <alignment horizontal="left" vertical="top" wrapText="1" indent="1"/>
    </xf>
    <xf numFmtId="49" fontId="68" fillId="7" borderId="9" xfId="0" applyNumberFormat="1" applyFont="1" applyFill="1" applyBorder="1" applyAlignment="1">
      <alignment horizontal="left" vertical="center" wrapText="1" indent="1"/>
    </xf>
    <xf numFmtId="0" fontId="68" fillId="7" borderId="9" xfId="0" applyFont="1" applyFill="1" applyBorder="1" applyAlignment="1">
      <alignment horizontal="left" vertical="top" wrapText="1" indent="1"/>
    </xf>
    <xf numFmtId="0" fontId="68" fillId="13" borderId="9" xfId="0" applyFont="1" applyFill="1" applyBorder="1" applyAlignment="1">
      <alignment horizontal="left" vertical="center" wrapText="1" indent="1"/>
    </xf>
    <xf numFmtId="0" fontId="68" fillId="0" borderId="0" xfId="0" applyFont="1" applyFill="1" applyBorder="1" applyAlignment="1">
      <alignment horizontal="left" vertical="center" wrapText="1" indent="1"/>
    </xf>
    <xf numFmtId="0" fontId="25" fillId="13" borderId="9" xfId="0" applyNumberFormat="1" applyFont="1" applyFill="1" applyBorder="1" applyAlignment="1">
      <alignment horizontal="left" vertical="center" wrapText="1" indent="1"/>
    </xf>
    <xf numFmtId="0" fontId="80" fillId="7" borderId="9" xfId="0" applyFont="1" applyFill="1" applyBorder="1" applyAlignment="1">
      <alignment horizontal="left" vertical="center" wrapText="1" indent="1"/>
    </xf>
    <xf numFmtId="0" fontId="68" fillId="7" borderId="32" xfId="0" applyFont="1" applyFill="1" applyBorder="1" applyAlignment="1">
      <alignment horizontal="left" vertical="center" wrapText="1" indent="1"/>
    </xf>
    <xf numFmtId="0" fontId="68" fillId="7" borderId="42" xfId="0" applyFont="1" applyFill="1" applyBorder="1" applyAlignment="1">
      <alignment horizontal="left" vertical="center" wrapText="1" indent="1"/>
    </xf>
    <xf numFmtId="0" fontId="68" fillId="7" borderId="43" xfId="0" applyFont="1" applyFill="1" applyBorder="1" applyAlignment="1">
      <alignment horizontal="left" vertical="center" wrapText="1" indent="1"/>
    </xf>
    <xf numFmtId="0" fontId="68" fillId="7" borderId="45" xfId="0" applyFont="1" applyFill="1" applyBorder="1" applyAlignment="1">
      <alignment horizontal="left" vertical="center" wrapText="1" indent="1"/>
    </xf>
    <xf numFmtId="0" fontId="68" fillId="7" borderId="46" xfId="0" applyFont="1" applyFill="1" applyBorder="1" applyAlignment="1">
      <alignment horizontal="left" vertical="center" wrapText="1" indent="1"/>
    </xf>
    <xf numFmtId="0" fontId="68" fillId="7" borderId="4" xfId="0" applyFont="1" applyFill="1" applyBorder="1" applyAlignment="1">
      <alignment horizontal="left" vertical="center" wrapText="1" indent="1"/>
    </xf>
    <xf numFmtId="0" fontId="68" fillId="7" borderId="44" xfId="0" applyFont="1" applyFill="1" applyBorder="1" applyAlignment="1">
      <alignment horizontal="left" vertical="center" wrapText="1" indent="1"/>
    </xf>
    <xf numFmtId="0" fontId="68" fillId="7" borderId="5" xfId="0" applyFont="1" applyFill="1" applyBorder="1" applyAlignment="1">
      <alignment horizontal="left" vertical="center" wrapText="1" indent="1"/>
    </xf>
    <xf numFmtId="0" fontId="25" fillId="7" borderId="48" xfId="0" applyFont="1" applyFill="1" applyBorder="1" applyAlignment="1">
      <alignment horizontal="left" vertical="center" wrapText="1" indent="1"/>
    </xf>
    <xf numFmtId="49" fontId="68" fillId="7" borderId="9" xfId="0" quotePrefix="1" applyNumberFormat="1" applyFont="1" applyFill="1" applyBorder="1" applyAlignment="1">
      <alignment horizontal="left" vertical="center" wrapText="1" indent="1"/>
    </xf>
    <xf numFmtId="0" fontId="68" fillId="13" borderId="9" xfId="0" applyNumberFormat="1" applyFont="1" applyFill="1" applyBorder="1" applyAlignment="1">
      <alignment horizontal="left" vertical="center" wrapText="1" indent="1"/>
    </xf>
    <xf numFmtId="0" fontId="68" fillId="7" borderId="11" xfId="0" applyFont="1" applyFill="1" applyBorder="1" applyAlignment="1">
      <alignment horizontal="left" vertical="center" wrapText="1" indent="1"/>
    </xf>
    <xf numFmtId="0" fontId="25" fillId="0" borderId="9" xfId="0" applyFont="1" applyFill="1" applyBorder="1" applyAlignment="1">
      <alignment horizontal="left" vertical="center" wrapText="1" indent="1"/>
    </xf>
    <xf numFmtId="0" fontId="85" fillId="28" borderId="52" xfId="0" applyFont="1" applyFill="1" applyBorder="1" applyAlignment="1">
      <alignment vertical="top" wrapText="1"/>
    </xf>
    <xf numFmtId="0" fontId="84" fillId="7" borderId="52" xfId="0" applyFont="1" applyFill="1" applyBorder="1" applyAlignment="1">
      <alignment vertical="top" wrapText="1"/>
    </xf>
    <xf numFmtId="0" fontId="84" fillId="7" borderId="0" xfId="0" applyFont="1" applyFill="1" applyBorder="1" applyAlignment="1">
      <alignment vertical="top" wrapText="1"/>
    </xf>
    <xf numFmtId="0" fontId="84" fillId="7" borderId="57" xfId="0" applyFont="1" applyFill="1" applyBorder="1" applyAlignment="1">
      <alignment vertical="top" wrapText="1"/>
    </xf>
    <xf numFmtId="0" fontId="26" fillId="18" borderId="47" xfId="0" applyFont="1" applyFill="1" applyBorder="1" applyAlignment="1">
      <alignment horizontal="left" vertical="center" wrapText="1" indent="1"/>
    </xf>
    <xf numFmtId="0" fontId="67" fillId="18" borderId="29" xfId="0" applyFont="1" applyFill="1" applyBorder="1" applyAlignment="1">
      <alignment horizontal="left" vertical="center" wrapText="1" indent="1"/>
    </xf>
    <xf numFmtId="0" fontId="67" fillId="18" borderId="47" xfId="0" applyFont="1" applyFill="1" applyBorder="1" applyAlignment="1">
      <alignment horizontal="left" vertical="center" wrapText="1" indent="1"/>
    </xf>
    <xf numFmtId="49" fontId="25" fillId="7" borderId="6" xfId="0" quotePrefix="1" applyNumberFormat="1" applyFont="1" applyFill="1" applyBorder="1" applyAlignment="1">
      <alignment horizontal="left" vertical="center" wrapText="1" indent="1"/>
    </xf>
    <xf numFmtId="0" fontId="25" fillId="7" borderId="41" xfId="0" applyFont="1" applyFill="1" applyBorder="1" applyAlignment="1">
      <alignment horizontal="left" vertical="center" wrapText="1" indent="1"/>
    </xf>
    <xf numFmtId="0" fontId="67" fillId="18" borderId="11" xfId="0" applyFont="1" applyFill="1" applyBorder="1" applyAlignment="1">
      <alignment horizontal="left" vertical="center" wrapText="1" indent="1"/>
    </xf>
    <xf numFmtId="49" fontId="68" fillId="7" borderId="12" xfId="0" applyNumberFormat="1" applyFont="1" applyFill="1" applyBorder="1" applyAlignment="1">
      <alignment horizontal="left" vertical="top" wrapText="1" indent="1"/>
    </xf>
    <xf numFmtId="0" fontId="25" fillId="7" borderId="0" xfId="0" applyFont="1" applyFill="1" applyAlignment="1">
      <alignment horizontal="left" vertical="center" wrapText="1" indent="1"/>
    </xf>
    <xf numFmtId="49" fontId="68" fillId="7" borderId="6" xfId="0" quotePrefix="1" applyNumberFormat="1" applyFont="1" applyFill="1" applyBorder="1" applyAlignment="1">
      <alignment horizontal="left" vertical="center" wrapText="1" indent="1"/>
    </xf>
    <xf numFmtId="0" fontId="77" fillId="15" borderId="28" xfId="0" applyFont="1" applyFill="1" applyBorder="1" applyAlignment="1">
      <alignment horizontal="left" vertical="center" wrapText="1" indent="1"/>
    </xf>
    <xf numFmtId="0" fontId="27" fillId="22" borderId="28" xfId="0" applyFont="1" applyFill="1" applyBorder="1" applyAlignment="1">
      <alignment horizontal="left" vertical="center" wrapText="1" indent="1"/>
    </xf>
    <xf numFmtId="0" fontId="68" fillId="7" borderId="0" xfId="0" applyFont="1" applyFill="1" applyAlignment="1">
      <alignment horizontal="left" vertical="center" wrapText="1" indent="1"/>
    </xf>
    <xf numFmtId="49" fontId="26" fillId="7" borderId="11" xfId="0" applyNumberFormat="1" applyFont="1" applyFill="1" applyBorder="1" applyAlignment="1">
      <alignment horizontal="left" vertical="center" wrapText="1" indent="1"/>
    </xf>
    <xf numFmtId="49" fontId="26" fillId="0" borderId="11" xfId="0" applyNumberFormat="1" applyFont="1" applyBorder="1" applyAlignment="1">
      <alignment horizontal="left" vertical="center" wrapText="1" indent="1"/>
    </xf>
    <xf numFmtId="0" fontId="25" fillId="7" borderId="10" xfId="0" applyFont="1" applyFill="1" applyBorder="1" applyAlignment="1">
      <alignment horizontal="left" vertical="center" wrapText="1"/>
    </xf>
    <xf numFmtId="0" fontId="68" fillId="7" borderId="7" xfId="0" applyFont="1" applyFill="1" applyBorder="1" applyAlignment="1">
      <alignment vertical="center" wrapText="1"/>
    </xf>
    <xf numFmtId="0" fontId="69" fillId="0" borderId="0" xfId="1" applyFont="1" applyAlignment="1">
      <alignment horizontal="left" vertical="center" wrapText="1" indent="1"/>
    </xf>
    <xf numFmtId="0" fontId="91" fillId="0" borderId="9" xfId="0" applyFont="1" applyBorder="1" applyAlignment="1">
      <alignment horizontal="left" vertical="center" wrapText="1" indent="1"/>
    </xf>
    <xf numFmtId="0" fontId="68" fillId="7" borderId="10" xfId="0" applyFont="1" applyFill="1" applyBorder="1" applyAlignment="1">
      <alignment horizontal="left" vertical="center" wrapText="1"/>
    </xf>
    <xf numFmtId="164" fontId="26" fillId="7" borderId="11" xfId="0" applyNumberFormat="1" applyFont="1" applyFill="1" applyBorder="1" applyAlignment="1">
      <alignment horizontal="left" vertical="center" wrapText="1" indent="1"/>
    </xf>
    <xf numFmtId="0" fontId="69" fillId="7" borderId="10" xfId="0" applyFont="1" applyFill="1" applyBorder="1" applyAlignment="1">
      <alignment horizontal="left" vertical="center" wrapText="1"/>
    </xf>
    <xf numFmtId="0" fontId="69" fillId="7" borderId="10" xfId="1" applyFont="1" applyFill="1" applyBorder="1" applyAlignment="1">
      <alignment horizontal="left" vertical="center" wrapText="1"/>
    </xf>
    <xf numFmtId="49" fontId="26" fillId="7" borderId="35" xfId="0" applyNumberFormat="1" applyFont="1" applyFill="1" applyBorder="1" applyAlignment="1">
      <alignment horizontal="left" vertical="center" wrapText="1" indent="1"/>
    </xf>
    <xf numFmtId="49" fontId="67" fillId="7" borderId="29" xfId="0" applyNumberFormat="1" applyFont="1" applyFill="1" applyBorder="1" applyAlignment="1">
      <alignment horizontal="left" vertical="center" wrapText="1" indent="1"/>
    </xf>
    <xf numFmtId="0" fontId="68" fillId="7" borderId="7" xfId="0" applyFont="1" applyFill="1" applyBorder="1" applyAlignment="1">
      <alignment horizontal="left" vertical="center" wrapText="1"/>
    </xf>
    <xf numFmtId="0" fontId="69" fillId="7" borderId="9" xfId="1" quotePrefix="1" applyFont="1" applyFill="1" applyBorder="1" applyAlignment="1">
      <alignment horizontal="left" vertical="center" wrapText="1" indent="1"/>
    </xf>
    <xf numFmtId="49" fontId="26" fillId="7" borderId="29" xfId="0" applyNumberFormat="1" applyFont="1" applyFill="1" applyBorder="1" applyAlignment="1">
      <alignment horizontal="left" vertical="center" wrapText="1" indent="1"/>
    </xf>
    <xf numFmtId="0" fontId="25" fillId="7" borderId="10" xfId="0" applyFont="1" applyFill="1" applyBorder="1" applyAlignment="1">
      <alignment horizontal="left" vertical="center" wrapText="1" indent="1"/>
    </xf>
    <xf numFmtId="0" fontId="25" fillId="7" borderId="31" xfId="0" applyFont="1" applyFill="1" applyBorder="1" applyAlignment="1">
      <alignment horizontal="left" vertical="center" wrapText="1"/>
    </xf>
    <xf numFmtId="0" fontId="12" fillId="0" borderId="0" xfId="1" applyAlignment="1">
      <alignment horizontal="left" indent="1"/>
    </xf>
    <xf numFmtId="0" fontId="84" fillId="0" borderId="0" xfId="0" applyFont="1">
      <alignment horizontal="left" indent="1"/>
    </xf>
    <xf numFmtId="0" fontId="95" fillId="7" borderId="26" xfId="0" applyFont="1" applyFill="1" applyBorder="1" applyAlignment="1">
      <alignment horizontal="center" vertical="center" wrapText="1"/>
    </xf>
    <xf numFmtId="0" fontId="85" fillId="31" borderId="58" xfId="0" applyFont="1" applyFill="1" applyBorder="1" applyAlignment="1">
      <alignment horizontal="center" vertical="center" wrapText="1"/>
    </xf>
    <xf numFmtId="0" fontId="84" fillId="0" borderId="52" xfId="0" applyFont="1" applyBorder="1" applyAlignment="1">
      <alignment vertical="top" wrapText="1"/>
    </xf>
    <xf numFmtId="0" fontId="84" fillId="0" borderId="57" xfId="0" applyFont="1" applyBorder="1" applyAlignment="1">
      <alignment vertical="top" wrapText="1"/>
    </xf>
    <xf numFmtId="0" fontId="84" fillId="0" borderId="0" xfId="0" applyFont="1" applyAlignment="1">
      <alignment vertical="top" wrapText="1"/>
    </xf>
    <xf numFmtId="0" fontId="84" fillId="0" borderId="0" xfId="0" applyFont="1" applyBorder="1" applyAlignment="1">
      <alignment vertical="top" wrapText="1"/>
    </xf>
    <xf numFmtId="0" fontId="97" fillId="10" borderId="19" xfId="0" applyFont="1" applyFill="1" applyBorder="1" applyAlignment="1">
      <alignment horizontal="left" vertical="center" wrapText="1"/>
    </xf>
    <xf numFmtId="0" fontId="97" fillId="10" borderId="0" xfId="0" applyFont="1" applyFill="1" applyBorder="1" applyAlignment="1">
      <alignment horizontal="left" vertical="center" wrapText="1"/>
    </xf>
    <xf numFmtId="0" fontId="98" fillId="9" borderId="15" xfId="0" applyFont="1" applyFill="1" applyBorder="1" applyAlignment="1">
      <alignment horizontal="left" vertical="top" wrapText="1" indent="1"/>
    </xf>
    <xf numFmtId="0" fontId="98" fillId="9" borderId="15" xfId="0" applyFont="1" applyFill="1" applyBorder="1" applyAlignment="1">
      <alignment horizontal="left" vertical="top" wrapText="1"/>
    </xf>
    <xf numFmtId="0" fontId="98" fillId="9" borderId="0" xfId="0" applyFont="1" applyFill="1" applyBorder="1" applyAlignment="1">
      <alignment horizontal="left" vertical="top" wrapText="1"/>
    </xf>
    <xf numFmtId="0" fontId="85" fillId="17" borderId="20" xfId="0" applyFont="1" applyFill="1" applyBorder="1" applyAlignment="1" applyProtection="1">
      <alignment horizontal="center" vertical="center" wrapText="1"/>
      <protection locked="0"/>
    </xf>
    <xf numFmtId="0" fontId="85" fillId="17" borderId="20" xfId="0" applyFont="1" applyFill="1" applyBorder="1" applyAlignment="1" applyProtection="1">
      <alignment horizontal="left" vertical="center" wrapText="1" indent="1"/>
      <protection locked="0"/>
    </xf>
    <xf numFmtId="0" fontId="85" fillId="15" borderId="20" xfId="0" applyFont="1" applyFill="1" applyBorder="1" applyAlignment="1" applyProtection="1">
      <alignment horizontal="left" vertical="center" wrapText="1" indent="1"/>
      <protection locked="0"/>
    </xf>
    <xf numFmtId="0" fontId="85" fillId="26" borderId="20" xfId="0" applyFont="1" applyFill="1" applyBorder="1" applyAlignment="1" applyProtection="1">
      <alignment horizontal="left" vertical="center" wrapText="1" indent="1"/>
      <protection locked="0"/>
    </xf>
    <xf numFmtId="0" fontId="85" fillId="20" borderId="20" xfId="0" applyFont="1" applyFill="1" applyBorder="1" applyAlignment="1" applyProtection="1">
      <alignment horizontal="left" vertical="center" wrapText="1" indent="1"/>
      <protection locked="0"/>
    </xf>
    <xf numFmtId="0" fontId="85" fillId="29" borderId="55" xfId="0" applyFont="1" applyFill="1" applyBorder="1" applyAlignment="1" applyProtection="1">
      <alignment horizontal="left" vertical="center" wrapText="1" indent="1"/>
      <protection locked="0"/>
    </xf>
    <xf numFmtId="0" fontId="85" fillId="27" borderId="55" xfId="0" applyFont="1" applyFill="1" applyBorder="1" applyAlignment="1" applyProtection="1">
      <alignment horizontal="left" vertical="center" wrapText="1" indent="1"/>
      <protection locked="0"/>
    </xf>
    <xf numFmtId="0" fontId="95" fillId="12" borderId="24" xfId="0" quotePrefix="1" applyNumberFormat="1" applyFont="1" applyFill="1" applyBorder="1" applyAlignment="1" applyProtection="1">
      <alignment horizontal="center" vertical="center" wrapText="1"/>
      <protection locked="0"/>
    </xf>
    <xf numFmtId="0" fontId="95" fillId="30" borderId="24" xfId="0" applyFont="1" applyFill="1" applyBorder="1" applyAlignment="1" applyProtection="1">
      <alignment horizontal="left" vertical="center" wrapText="1" indent="1"/>
      <protection locked="0"/>
    </xf>
    <xf numFmtId="0" fontId="100" fillId="0" borderId="60" xfId="0" applyFont="1" applyFill="1" applyBorder="1" applyAlignment="1" applyProtection="1">
      <alignment horizontal="left" vertical="center" wrapText="1" indent="1"/>
      <protection locked="0"/>
    </xf>
    <xf numFmtId="0" fontId="100" fillId="0" borderId="8" xfId="0" applyNumberFormat="1" applyFont="1" applyFill="1" applyBorder="1" applyAlignment="1">
      <alignment horizontal="left" vertical="center" wrapText="1" indent="1"/>
    </xf>
    <xf numFmtId="0" fontId="100" fillId="0" borderId="8" xfId="0" applyFont="1" applyFill="1" applyBorder="1" applyAlignment="1" applyProtection="1">
      <alignment horizontal="left" vertical="center" wrapText="1" indent="1"/>
      <protection locked="0"/>
    </xf>
    <xf numFmtId="0" fontId="100" fillId="0" borderId="8" xfId="0" applyNumberFormat="1" applyFont="1" applyFill="1" applyBorder="1" applyAlignment="1" applyProtection="1">
      <alignment horizontal="left" vertical="center" wrapText="1" indent="1"/>
      <protection locked="0"/>
    </xf>
    <xf numFmtId="0" fontId="100" fillId="0" borderId="8" xfId="0" applyFont="1" applyFill="1" applyBorder="1" applyAlignment="1" applyProtection="1">
      <alignment horizontal="left" vertical="top" wrapText="1" indent="1"/>
      <protection locked="0"/>
    </xf>
    <xf numFmtId="0" fontId="100" fillId="0" borderId="51" xfId="0" applyNumberFormat="1" applyFont="1" applyFill="1" applyBorder="1" applyAlignment="1" applyProtection="1">
      <alignment horizontal="left" vertical="center" wrapText="1" indent="1"/>
      <protection locked="0"/>
    </xf>
    <xf numFmtId="0" fontId="95" fillId="12" borderId="24" xfId="0" applyFont="1" applyFill="1" applyBorder="1" applyAlignment="1" applyProtection="1">
      <alignment horizontal="left" vertical="center" wrapText="1" indent="1"/>
      <protection locked="0"/>
    </xf>
    <xf numFmtId="0" fontId="100" fillId="0" borderId="53" xfId="0" applyFont="1" applyFill="1" applyBorder="1" applyAlignment="1" applyProtection="1">
      <alignment horizontal="left" vertical="center" wrapText="1" indent="1"/>
      <protection locked="0"/>
    </xf>
    <xf numFmtId="0" fontId="100" fillId="0" borderId="56" xfId="0" applyNumberFormat="1" applyFont="1" applyFill="1" applyBorder="1" applyAlignment="1" applyProtection="1">
      <alignment horizontal="left" vertical="center" wrapText="1" indent="1"/>
      <protection locked="0"/>
    </xf>
    <xf numFmtId="49" fontId="95" fillId="12" borderId="24" xfId="0" applyNumberFormat="1" applyFont="1" applyFill="1" applyBorder="1" applyAlignment="1" applyProtection="1">
      <alignment horizontal="left" vertical="center" wrapText="1" indent="1"/>
      <protection locked="0"/>
    </xf>
    <xf numFmtId="0" fontId="95" fillId="12" borderId="24" xfId="0" applyNumberFormat="1" applyFont="1" applyFill="1" applyBorder="1" applyAlignment="1" applyProtection="1">
      <alignment horizontal="center" vertical="center" wrapText="1"/>
      <protection locked="0"/>
    </xf>
    <xf numFmtId="49" fontId="95" fillId="18" borderId="11" xfId="0" applyNumberFormat="1" applyFont="1" applyFill="1" applyBorder="1" applyAlignment="1">
      <alignment horizontal="left" vertical="center" wrapText="1" indent="1"/>
    </xf>
    <xf numFmtId="0" fontId="100" fillId="0" borderId="0" xfId="0" applyFont="1" applyBorder="1" applyAlignment="1" applyProtection="1">
      <alignment horizontal="left" vertical="center" indent="1"/>
      <protection locked="0"/>
    </xf>
    <xf numFmtId="0" fontId="95" fillId="12" borderId="49" xfId="0" quotePrefix="1" applyNumberFormat="1" applyFont="1" applyFill="1" applyBorder="1" applyAlignment="1" applyProtection="1">
      <alignment horizontal="center" vertical="center" wrapText="1"/>
      <protection locked="0"/>
    </xf>
    <xf numFmtId="0" fontId="95" fillId="12" borderId="49" xfId="0" applyFont="1" applyFill="1" applyBorder="1" applyAlignment="1" applyProtection="1">
      <alignment horizontal="left" vertical="center" wrapText="1" indent="1"/>
      <protection locked="0"/>
    </xf>
    <xf numFmtId="0" fontId="100" fillId="0" borderId="50" xfId="0" applyFont="1" applyFill="1" applyBorder="1" applyAlignment="1" applyProtection="1">
      <alignment horizontal="left" vertical="center" wrapText="1" indent="1"/>
      <protection locked="0"/>
    </xf>
    <xf numFmtId="0" fontId="100" fillId="0" borderId="51" xfId="0" applyNumberFormat="1" applyFont="1" applyFill="1" applyBorder="1" applyAlignment="1">
      <alignment horizontal="left" vertical="center" wrapText="1" indent="1"/>
    </xf>
    <xf numFmtId="0" fontId="100" fillId="0" borderId="51" xfId="0" applyFont="1" applyFill="1" applyBorder="1" applyAlignment="1" applyProtection="1">
      <alignment horizontal="left" vertical="center" wrapText="1" indent="1"/>
      <protection locked="0"/>
    </xf>
    <xf numFmtId="0" fontId="100" fillId="0" borderId="51" xfId="0" applyFont="1" applyFill="1" applyBorder="1" applyAlignment="1" applyProtection="1">
      <alignment horizontal="left" vertical="top" wrapText="1" indent="1"/>
      <protection locked="0"/>
    </xf>
    <xf numFmtId="0" fontId="100" fillId="0" borderId="54" xfId="0" applyFont="1" applyFill="1" applyBorder="1" applyAlignment="1" applyProtection="1">
      <alignment horizontal="left" vertical="center" wrapText="1" indent="1"/>
      <protection locked="0"/>
    </xf>
    <xf numFmtId="0" fontId="95" fillId="12" borderId="49" xfId="0" applyNumberFormat="1" applyFont="1" applyFill="1" applyBorder="1" applyAlignment="1" applyProtection="1">
      <alignment horizontal="center" vertical="center" wrapText="1"/>
      <protection locked="0"/>
    </xf>
    <xf numFmtId="49" fontId="95" fillId="12" borderId="49" xfId="0" applyNumberFormat="1" applyFont="1" applyFill="1" applyBorder="1" applyAlignment="1" applyProtection="1">
      <alignment horizontal="left" vertical="center" wrapText="1" indent="1"/>
      <protection locked="0"/>
    </xf>
    <xf numFmtId="0" fontId="95" fillId="12" borderId="49" xfId="0" applyNumberFormat="1" applyFont="1" applyFill="1" applyBorder="1" applyAlignment="1" applyProtection="1">
      <alignment horizontal="left" vertical="center" wrapText="1" indent="1"/>
      <protection locked="0"/>
    </xf>
    <xf numFmtId="0" fontId="100" fillId="0" borderId="0" xfId="0" applyFont="1" applyFill="1" applyBorder="1" applyAlignment="1">
      <alignment horizontal="center" vertical="center"/>
    </xf>
    <xf numFmtId="0" fontId="95" fillId="0" borderId="0" xfId="0" applyFont="1" applyFill="1" applyBorder="1" applyAlignment="1" applyProtection="1">
      <alignment horizontal="left" vertical="center" indent="1"/>
      <protection locked="0"/>
    </xf>
    <xf numFmtId="0" fontId="100" fillId="0" borderId="0" xfId="0" applyFont="1" applyFill="1" applyBorder="1" applyAlignment="1" applyProtection="1">
      <alignment horizontal="left" vertical="center" indent="1"/>
      <protection locked="0"/>
    </xf>
    <xf numFmtId="0" fontId="85" fillId="33" borderId="55" xfId="0" applyFont="1" applyFill="1" applyBorder="1" applyAlignment="1" applyProtection="1">
      <alignment horizontal="left" vertical="center" wrapText="1" indent="1"/>
      <protection locked="0"/>
    </xf>
    <xf numFmtId="0" fontId="95" fillId="12" borderId="62" xfId="0" applyNumberFormat="1" applyFont="1" applyFill="1" applyBorder="1" applyAlignment="1" applyProtection="1">
      <alignment horizontal="left" vertical="center" wrapText="1" indent="1"/>
      <protection locked="0"/>
    </xf>
    <xf numFmtId="0" fontId="95" fillId="12" borderId="62" xfId="0" applyFont="1" applyFill="1" applyBorder="1" applyAlignment="1" applyProtection="1">
      <alignment horizontal="left" vertical="center" wrapText="1" indent="1"/>
      <protection locked="0"/>
    </xf>
    <xf numFmtId="49" fontId="95" fillId="18" borderId="63" xfId="0" quotePrefix="1" applyNumberFormat="1" applyFont="1" applyFill="1" applyBorder="1" applyAlignment="1">
      <alignment horizontal="left" vertical="center" wrapText="1" indent="1"/>
    </xf>
    <xf numFmtId="0" fontId="95" fillId="12" borderId="64" xfId="0" applyFont="1" applyFill="1" applyBorder="1" applyAlignment="1" applyProtection="1">
      <alignment horizontal="left" vertical="center" wrapText="1" indent="1"/>
      <protection locked="0"/>
    </xf>
    <xf numFmtId="0" fontId="84" fillId="0" borderId="65" xfId="0" applyFont="1" applyBorder="1" applyAlignment="1">
      <alignment vertical="top" wrapText="1"/>
    </xf>
    <xf numFmtId="0" fontId="84" fillId="0" borderId="13" xfId="0" applyFont="1" applyBorder="1" applyAlignment="1">
      <alignment vertical="top" wrapText="1"/>
    </xf>
    <xf numFmtId="0" fontId="100" fillId="0" borderId="66" xfId="0" applyNumberFormat="1" applyFont="1" applyFill="1" applyBorder="1" applyAlignment="1" applyProtection="1">
      <alignment horizontal="left" vertical="center" wrapText="1" indent="1"/>
      <protection locked="0"/>
    </xf>
    <xf numFmtId="0" fontId="87" fillId="7" borderId="13" xfId="0" quotePrefix="1" applyFont="1" applyFill="1" applyBorder="1" applyAlignment="1">
      <alignment vertical="top" wrapText="1"/>
    </xf>
    <xf numFmtId="0" fontId="84" fillId="7" borderId="13" xfId="0" applyFont="1" applyFill="1" applyBorder="1" applyAlignment="1">
      <alignment vertical="top" wrapText="1"/>
    </xf>
    <xf numFmtId="0" fontId="84" fillId="0" borderId="65" xfId="0" quotePrefix="1" applyFont="1" applyBorder="1" applyAlignment="1">
      <alignment horizontal="left" vertical="top" wrapText="1"/>
    </xf>
    <xf numFmtId="0" fontId="84" fillId="7" borderId="0" xfId="0" quotePrefix="1" applyFont="1" applyFill="1" applyBorder="1" applyAlignment="1">
      <alignment vertical="top" wrapText="1"/>
    </xf>
    <xf numFmtId="0" fontId="84" fillId="7" borderId="67" xfId="0" quotePrefix="1" applyFont="1" applyFill="1" applyBorder="1" applyAlignment="1">
      <alignment vertical="top" wrapText="1"/>
    </xf>
    <xf numFmtId="0" fontId="100" fillId="0" borderId="68" xfId="0" applyNumberFormat="1" applyFont="1" applyFill="1" applyBorder="1" applyAlignment="1" applyProtection="1">
      <alignment horizontal="left" vertical="center" wrapText="1" indent="1"/>
      <protection locked="0"/>
    </xf>
    <xf numFmtId="0" fontId="87" fillId="0" borderId="69" xfId="0" quotePrefix="1" applyFont="1" applyBorder="1" applyAlignment="1">
      <alignment horizontal="left" vertical="top" wrapText="1"/>
    </xf>
    <xf numFmtId="0" fontId="84" fillId="7" borderId="67" xfId="0" applyFont="1" applyFill="1" applyBorder="1" applyAlignment="1">
      <alignment vertical="top" wrapText="1"/>
    </xf>
    <xf numFmtId="0" fontId="84" fillId="0" borderId="69" xfId="0" quotePrefix="1" applyFont="1" applyBorder="1" applyAlignment="1">
      <alignment horizontal="left" vertical="top" wrapText="1"/>
    </xf>
    <xf numFmtId="0" fontId="84" fillId="0" borderId="70" xfId="0" quotePrefix="1" applyFont="1" applyBorder="1" applyAlignment="1">
      <alignment horizontal="left" vertical="top" wrapText="1"/>
    </xf>
    <xf numFmtId="0" fontId="100" fillId="0" borderId="61" xfId="0" applyFont="1" applyFill="1" applyBorder="1" applyAlignment="1" applyProtection="1">
      <alignment horizontal="left" vertical="center" wrapText="1" indent="1"/>
      <protection locked="0"/>
    </xf>
    <xf numFmtId="0" fontId="100" fillId="0" borderId="61" xfId="0" applyNumberFormat="1" applyFont="1" applyFill="1" applyBorder="1" applyAlignment="1">
      <alignment horizontal="left" vertical="center" wrapText="1" indent="1"/>
    </xf>
    <xf numFmtId="0" fontId="100" fillId="0" borderId="61" xfId="0" applyNumberFormat="1" applyFont="1" applyFill="1" applyBorder="1" applyAlignment="1" applyProtection="1">
      <alignment horizontal="left" vertical="center" wrapText="1" indent="1"/>
      <protection locked="0"/>
    </xf>
    <xf numFmtId="0" fontId="100" fillId="0" borderId="61" xfId="0" applyFont="1" applyFill="1" applyBorder="1" applyAlignment="1" applyProtection="1">
      <alignment horizontal="left" vertical="top" wrapText="1" indent="1"/>
      <protection locked="0"/>
    </xf>
    <xf numFmtId="0" fontId="100" fillId="7" borderId="61" xfId="0" applyFont="1" applyFill="1" applyBorder="1" applyAlignment="1">
      <alignment vertical="top" wrapText="1"/>
    </xf>
    <xf numFmtId="0" fontId="100" fillId="0" borderId="61" xfId="0" quotePrefix="1" applyFont="1" applyBorder="1" applyAlignment="1">
      <alignment horizontal="left" vertical="top" wrapText="1"/>
    </xf>
    <xf numFmtId="0" fontId="103" fillId="0" borderId="61" xfId="0" applyNumberFormat="1" applyFont="1" applyFill="1" applyBorder="1" applyAlignment="1" applyProtection="1">
      <alignment horizontal="left" vertical="center" wrapText="1" indent="1"/>
      <protection locked="0"/>
    </xf>
    <xf numFmtId="0" fontId="100" fillId="7" borderId="61" xfId="0" quotePrefix="1" applyFont="1" applyFill="1" applyBorder="1" applyAlignment="1">
      <alignment vertical="top" wrapText="1"/>
    </xf>
    <xf numFmtId="0" fontId="100" fillId="0" borderId="61" xfId="0" applyFont="1" applyBorder="1" applyAlignment="1" applyProtection="1">
      <alignment horizontal="left" vertical="top" wrapText="1" indent="1"/>
      <protection locked="0"/>
    </xf>
    <xf numFmtId="0" fontId="100" fillId="0" borderId="61" xfId="0" applyFont="1" applyBorder="1" applyAlignment="1">
      <alignment vertical="top" wrapText="1"/>
    </xf>
    <xf numFmtId="0" fontId="100" fillId="0" borderId="61" xfId="0" quotePrefix="1" applyFont="1" applyBorder="1" applyAlignment="1">
      <alignment vertical="top" wrapText="1"/>
    </xf>
    <xf numFmtId="0" fontId="100" fillId="0" borderId="61" xfId="0" applyFont="1" applyFill="1" applyBorder="1" applyAlignment="1">
      <alignment vertical="top" wrapText="1"/>
    </xf>
    <xf numFmtId="0" fontId="100" fillId="7" borderId="61" xfId="0" applyFont="1" applyFill="1" applyBorder="1" applyAlignment="1">
      <alignment horizontal="left" vertical="top" wrapText="1" indent="1"/>
    </xf>
    <xf numFmtId="0" fontId="100" fillId="7" borderId="61" xfId="0" applyFont="1" applyFill="1" applyBorder="1" applyAlignment="1">
      <alignment horizontal="left" vertical="center" wrapText="1" indent="1"/>
    </xf>
    <xf numFmtId="0" fontId="102" fillId="0" borderId="61" xfId="0" applyFont="1" applyBorder="1" applyAlignment="1">
      <alignment horizontal="left" vertical="top" wrapText="1"/>
    </xf>
    <xf numFmtId="0" fontId="102" fillId="0" borderId="61" xfId="0" quotePrefix="1" applyFont="1" applyBorder="1" applyAlignment="1">
      <alignment horizontal="left" vertical="top" wrapText="1"/>
    </xf>
    <xf numFmtId="0" fontId="100" fillId="0" borderId="61" xfId="0" quotePrefix="1" applyNumberFormat="1" applyFont="1" applyFill="1" applyBorder="1" applyAlignment="1" applyProtection="1">
      <alignment horizontal="left" vertical="center" wrapText="1" indent="1"/>
      <protection locked="0"/>
    </xf>
    <xf numFmtId="0" fontId="0" fillId="0" borderId="61" xfId="0" applyFont="1" applyFill="1" applyBorder="1" applyAlignment="1" applyProtection="1">
      <alignment horizontal="left" vertical="top" wrapText="1" indent="1"/>
      <protection locked="0"/>
    </xf>
    <xf numFmtId="0" fontId="95" fillId="12" borderId="24" xfId="0" applyNumberFormat="1" applyFont="1" applyFill="1" applyBorder="1" applyAlignment="1" applyProtection="1">
      <alignment horizontal="left" vertical="center" wrapText="1" indent="1"/>
      <protection locked="0"/>
    </xf>
    <xf numFmtId="0" fontId="0" fillId="0" borderId="0" xfId="0" applyAlignment="1">
      <alignment vertical="top" wrapText="1"/>
    </xf>
    <xf numFmtId="0" fontId="100" fillId="0" borderId="61" xfId="0" applyNumberFormat="1" applyFont="1" applyFill="1" applyBorder="1" applyAlignment="1" applyProtection="1">
      <alignment horizontal="left" vertical="top" wrapText="1"/>
      <protection locked="0"/>
    </xf>
    <xf numFmtId="0" fontId="52" fillId="23" borderId="0" xfId="1" applyFont="1" applyFill="1" applyAlignment="1">
      <alignment horizontal="left"/>
    </xf>
    <xf numFmtId="0" fontId="60" fillId="7" borderId="0" xfId="0" applyFont="1" applyFill="1" applyAlignment="1">
      <alignment vertical="center" wrapText="1"/>
    </xf>
    <xf numFmtId="0" fontId="50" fillId="9" borderId="15" xfId="1" applyFont="1" applyFill="1" applyBorder="1" applyAlignment="1">
      <alignment vertical="center" wrapText="1"/>
    </xf>
    <xf numFmtId="0" fontId="35" fillId="7" borderId="0" xfId="0" applyFont="1" applyFill="1" applyAlignment="1">
      <alignment horizontal="left" vertical="top" wrapText="1"/>
    </xf>
    <xf numFmtId="0" fontId="43" fillId="10" borderId="0" xfId="0" applyFont="1" applyFill="1" applyAlignment="1">
      <alignment horizontal="center" vertical="center" wrapText="1"/>
    </xf>
    <xf numFmtId="0" fontId="52" fillId="9" borderId="0" xfId="1" applyFont="1" applyFill="1" applyAlignment="1">
      <alignment wrapText="1"/>
    </xf>
    <xf numFmtId="0" fontId="0" fillId="7" borderId="17" xfId="0" applyFill="1" applyBorder="1" applyAlignment="1">
      <alignment wrapText="1"/>
    </xf>
    <xf numFmtId="0" fontId="46" fillId="7" borderId="0" xfId="1" applyFont="1" applyFill="1" applyAlignment="1">
      <alignment vertical="center" wrapText="1"/>
    </xf>
    <xf numFmtId="0" fontId="35" fillId="7" borderId="0" xfId="0" applyFont="1" applyFill="1" applyAlignment="1">
      <alignment vertical="center" wrapText="1"/>
    </xf>
    <xf numFmtId="0" fontId="47" fillId="9" borderId="0" xfId="0" applyFont="1" applyFill="1" applyAlignment="1">
      <alignment vertical="center" wrapText="1"/>
    </xf>
    <xf numFmtId="0" fontId="57" fillId="7" borderId="0" xfId="0" applyFont="1" applyFill="1" applyAlignment="1">
      <alignment vertical="top" wrapText="1"/>
    </xf>
    <xf numFmtId="0" fontId="35" fillId="7" borderId="0" xfId="0" applyFont="1" applyFill="1" applyAlignment="1">
      <alignment vertical="top" wrapText="1"/>
    </xf>
    <xf numFmtId="0" fontId="49" fillId="16" borderId="0" xfId="0" applyFont="1" applyFill="1" applyAlignment="1">
      <alignment horizontal="left" vertical="top" wrapText="1"/>
    </xf>
    <xf numFmtId="0" fontId="48" fillId="16" borderId="0" xfId="0" applyFont="1" applyFill="1" applyAlignment="1">
      <alignment vertical="top" wrapText="1"/>
    </xf>
    <xf numFmtId="0" fontId="35" fillId="7" borderId="0" xfId="0" applyFont="1" applyFill="1" applyBorder="1" applyAlignment="1">
      <alignment vertical="top" wrapText="1"/>
    </xf>
    <xf numFmtId="0" fontId="54" fillId="10" borderId="14" xfId="1" applyFont="1" applyFill="1" applyBorder="1" applyAlignment="1">
      <alignment horizontal="center" vertical="center" wrapText="1"/>
    </xf>
    <xf numFmtId="0" fontId="22" fillId="21" borderId="0" xfId="0" applyFont="1" applyFill="1" applyAlignment="1">
      <alignment horizontal="left" vertical="top" wrapText="1"/>
    </xf>
    <xf numFmtId="0" fontId="59" fillId="7" borderId="0" xfId="0" applyFont="1" applyFill="1" applyAlignment="1">
      <alignment vertical="top" wrapText="1"/>
    </xf>
    <xf numFmtId="0" fontId="8" fillId="4" borderId="0" xfId="0" applyFont="1" applyFill="1" applyBorder="1" applyAlignment="1">
      <alignment horizontal="center" wrapText="1"/>
    </xf>
    <xf numFmtId="0" fontId="0" fillId="0" borderId="0" xfId="0" applyAlignment="1">
      <alignment horizontal="center"/>
    </xf>
    <xf numFmtId="0" fontId="8" fillId="5" borderId="0" xfId="0" applyFont="1" applyFill="1" applyBorder="1" applyAlignment="1">
      <alignment horizontal="center" wrapText="1"/>
    </xf>
    <xf numFmtId="0" fontId="4" fillId="2" borderId="2" xfId="0" applyFont="1" applyFill="1" applyBorder="1" applyAlignment="1">
      <alignment horizontal="left" vertical="center" wrapText="1"/>
    </xf>
    <xf numFmtId="0" fontId="4" fillId="2" borderId="1" xfId="0" applyFont="1" applyFill="1" applyBorder="1" applyAlignment="1">
      <alignment horizontal="left" vertical="center" wrapText="1"/>
    </xf>
    <xf numFmtId="0" fontId="85" fillId="27" borderId="58" xfId="0" applyFont="1" applyFill="1" applyBorder="1" applyAlignment="1">
      <alignment horizontal="center" vertical="top" wrapText="1"/>
    </xf>
    <xf numFmtId="0" fontId="85" fillId="27" borderId="57" xfId="0" applyFont="1" applyFill="1" applyBorder="1" applyAlignment="1">
      <alignment horizontal="center" vertical="top" wrapText="1"/>
    </xf>
    <xf numFmtId="0" fontId="85" fillId="27" borderId="59" xfId="0" applyFont="1" applyFill="1" applyBorder="1" applyAlignment="1">
      <alignment horizontal="center" vertical="top" wrapText="1"/>
    </xf>
    <xf numFmtId="0" fontId="96" fillId="10" borderId="18" xfId="0" applyFont="1" applyFill="1" applyBorder="1" applyAlignment="1">
      <alignment horizontal="center" vertical="center" wrapText="1"/>
    </xf>
    <xf numFmtId="0" fontId="96" fillId="10" borderId="19" xfId="0" applyFont="1" applyFill="1" applyBorder="1" applyAlignment="1">
      <alignment horizontal="center" vertical="center" wrapText="1"/>
    </xf>
    <xf numFmtId="0" fontId="97" fillId="10" borderId="19" xfId="0" applyFont="1" applyFill="1" applyBorder="1" applyAlignment="1">
      <alignment horizontal="left" vertical="center" wrapText="1"/>
    </xf>
    <xf numFmtId="0" fontId="98" fillId="9" borderId="21" xfId="0" applyFont="1" applyFill="1" applyBorder="1" applyAlignment="1">
      <alignment horizontal="left" vertical="top" wrapText="1" indent="1"/>
    </xf>
    <xf numFmtId="0" fontId="98" fillId="9" borderId="15" xfId="0" applyFont="1" applyFill="1" applyBorder="1" applyAlignment="1">
      <alignment horizontal="left" vertical="top" wrapText="1" indent="1"/>
    </xf>
    <xf numFmtId="0" fontId="98" fillId="9" borderId="22" xfId="0" applyFont="1" applyFill="1" applyBorder="1" applyAlignment="1">
      <alignment horizontal="left" vertical="top" wrapText="1" indent="1"/>
    </xf>
    <xf numFmtId="0" fontId="98" fillId="9" borderId="15" xfId="0" applyFont="1" applyFill="1" applyBorder="1" applyAlignment="1">
      <alignment horizontal="left" vertical="top" wrapText="1"/>
    </xf>
    <xf numFmtId="0" fontId="98" fillId="9" borderId="23" xfId="0" applyFont="1" applyFill="1" applyBorder="1" applyAlignment="1">
      <alignment horizontal="left" vertical="top" wrapText="1"/>
    </xf>
    <xf numFmtId="0" fontId="43" fillId="10" borderId="3" xfId="0" applyFont="1" applyFill="1" applyBorder="1" applyAlignment="1">
      <alignment horizontal="center" vertical="center"/>
    </xf>
    <xf numFmtId="0" fontId="43" fillId="10" borderId="13" xfId="0" applyFont="1" applyFill="1" applyBorder="1" applyAlignment="1">
      <alignment horizontal="center" vertical="center"/>
    </xf>
    <xf numFmtId="0" fontId="43" fillId="10" borderId="27" xfId="0" applyFont="1" applyFill="1" applyBorder="1" applyAlignment="1">
      <alignment horizontal="center" vertical="center"/>
    </xf>
    <xf numFmtId="0" fontId="55" fillId="19" borderId="38" xfId="0" applyFont="1" applyFill="1" applyBorder="1" applyAlignment="1">
      <alignment horizontal="center" vertical="center" wrapText="1"/>
    </xf>
    <xf numFmtId="0" fontId="55" fillId="19" borderId="37" xfId="0" applyFont="1" applyFill="1" applyBorder="1" applyAlignment="1">
      <alignment horizontal="center" vertical="center" wrapText="1"/>
    </xf>
    <xf numFmtId="0" fontId="34" fillId="19" borderId="38" xfId="0" applyFont="1" applyFill="1" applyBorder="1" applyAlignment="1">
      <alignment horizontal="center" vertical="center" wrapText="1"/>
    </xf>
    <xf numFmtId="0" fontId="34" fillId="19" borderId="37" xfId="0" applyFont="1" applyFill="1" applyBorder="1" applyAlignment="1">
      <alignment horizontal="center" vertical="center" wrapText="1"/>
    </xf>
    <xf numFmtId="0" fontId="34" fillId="19" borderId="39" xfId="0" applyFont="1" applyFill="1" applyBorder="1" applyAlignment="1">
      <alignment horizontal="center" vertical="center" wrapText="1"/>
    </xf>
    <xf numFmtId="0" fontId="28" fillId="10" borderId="3" xfId="0" applyFont="1" applyFill="1" applyBorder="1" applyAlignment="1">
      <alignment horizontal="center" vertical="center"/>
    </xf>
    <xf numFmtId="0" fontId="28" fillId="10" borderId="13" xfId="0" applyFont="1" applyFill="1" applyBorder="1" applyAlignment="1">
      <alignment horizontal="center" vertical="center"/>
    </xf>
    <xf numFmtId="0" fontId="28" fillId="10" borderId="27" xfId="0" applyFont="1" applyFill="1" applyBorder="1" applyAlignment="1">
      <alignment horizontal="center" vertical="center"/>
    </xf>
    <xf numFmtId="0" fontId="94" fillId="32" borderId="0" xfId="0" applyFont="1" applyFill="1" applyAlignment="1">
      <alignment horizontal="left"/>
    </xf>
  </cellXfs>
  <cellStyles count="70">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Hyperlink" xfId="1" builtinId="8"/>
    <cellStyle name="Normal" xfId="0" builtinId="0" customBuiltin="1"/>
  </cellStyles>
  <dxfs count="577">
    <dxf>
      <fill>
        <patternFill>
          <bgColor rgb="FFFFFF00"/>
        </patternFill>
      </fill>
    </dxf>
    <dxf>
      <fill>
        <patternFill>
          <bgColor rgb="FFFFFF00"/>
        </patternFill>
      </fill>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9ACE9F"/>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top"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top" textRotation="0" wrapText="1" indent="1" justifyLastLine="0" shrinkToFit="0" readingOrder="0"/>
      <border diagonalUp="0" diagonalDown="0">
        <left style="thin">
          <color theme="1" tint="0.499984740745262"/>
        </left>
        <right style="medium">
          <color theme="4" tint="-0.249977111117893"/>
        </right>
        <top/>
        <bottom style="thin">
          <color theme="1" tint="0.499984740745262"/>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dxf>
    <dxf>
      <border outline="0">
        <bottom style="thin">
          <color indexed="64"/>
        </bottom>
      </border>
    </dxf>
    <dxf>
      <font>
        <b/>
        <i val="0"/>
        <strike val="0"/>
        <condense val="0"/>
        <extend val="0"/>
        <outline val="0"/>
        <shadow val="0"/>
        <u val="none"/>
        <vertAlign val="baseline"/>
        <sz val="15"/>
        <color theme="1"/>
        <name val="Arimo"/>
        <scheme val="none"/>
      </font>
      <fill>
        <patternFill patternType="solid">
          <fgColor indexed="64"/>
          <bgColor theme="0" tint="-0.14996795556505021"/>
        </patternFill>
      </fill>
      <alignment horizontal="left" vertical="center" textRotation="0" wrapText="1" indent="1"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outline val="0"/>
        <shadow val="0"/>
        <u val="none"/>
        <vertAlign val="baseline"/>
        <sz val="14"/>
        <color rgb="FF595959"/>
        <name val="Arimo"/>
        <scheme val="none"/>
      </font>
      <fill>
        <patternFill patternType="solid">
          <fgColor indexed="64"/>
          <bgColor theme="0"/>
        </patternFill>
      </fill>
      <alignment horizontal="left" vertical="center" textRotation="0" indent="1" justifyLastLine="0" shrinkToFit="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9ACE9F"/>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horizontal style="thin">
          <color rgb="FF008000"/>
        </horizontal>
      </border>
      <protection locked="0" hidden="0"/>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0"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3" tint="0.39997558519241921"/>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DCE6F1"/>
        </patternFill>
      </fill>
      <alignment horizontal="center" vertical="center" textRotation="0" wrapText="1" indent="0"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border outline="0">
        <top style="thin">
          <color indexed="64"/>
        </top>
      </border>
    </dxf>
    <dxf>
      <border outline="0">
        <left style="medium">
          <color indexed="64"/>
        </left>
        <right style="medium">
          <color indexed="64"/>
        </right>
        <top style="medium">
          <color indexed="64"/>
        </top>
      </border>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border>
        <bottom style="thin">
          <color theme="1" tint="0.249977111117893"/>
        </bottom>
      </border>
    </dxf>
    <dxf>
      <font>
        <strike val="0"/>
        <outline val="0"/>
        <shadow val="0"/>
        <u val="none"/>
        <vertAlign val="baseline"/>
        <sz val="15"/>
        <name val="Arimo"/>
        <scheme val="none"/>
      </font>
      <alignment horizontal="left" vertical="center" textRotation="0" indent="1" justifyLastLine="0" shrinkToFit="0"/>
      <border diagonalUp="0" diagonalDown="0">
        <left style="thin">
          <color theme="1" tint="0.249977111117893"/>
        </left>
        <right style="thin">
          <color theme="1" tint="0.249977111117893"/>
        </right>
        <top/>
        <bottom/>
        <vertical style="thin">
          <color theme="1" tint="0.249977111117893"/>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top"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strike val="0"/>
        <outline val="0"/>
        <shadow val="0"/>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numFmt numFmtId="30" formatCode="@"/>
      <alignment horizontal="left" vertical="center" textRotation="0" wrapText="0" indent="1" justifyLastLine="0" shrinkToFit="0" readingOrder="0"/>
      <border diagonalUp="0" diagonalDown="0" outline="0">
        <left style="thin">
          <color auto="1"/>
        </left>
        <right style="thin">
          <color auto="1"/>
        </right>
        <top/>
        <bottom style="thin">
          <color auto="1"/>
        </bottom>
      </border>
    </dxf>
    <dxf>
      <font>
        <b/>
        <strike val="0"/>
        <outline val="0"/>
        <shadow val="0"/>
        <vertAlign val="baseline"/>
        <sz val="11"/>
        <color rgb="FF595959"/>
        <name val="Arial"/>
        <family val="2"/>
        <scheme val="none"/>
      </font>
      <numFmt numFmtId="0" formatCode="General"/>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strike val="0"/>
        <outline val="0"/>
        <shadow val="0"/>
        <u val="none"/>
        <vertAlign val="baseline"/>
        <sz val="11"/>
        <color rgb="FF595959"/>
        <name val="Arial"/>
        <family val="2"/>
        <scheme val="none"/>
      </font>
      <numFmt numFmtId="30" formatCode="@"/>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strike val="0"/>
        <outline val="0"/>
        <shadow val="0"/>
        <u val="none"/>
        <vertAlign val="baseline"/>
        <sz val="11"/>
        <color rgb="FF595959"/>
        <name val="Arial"/>
        <family val="2"/>
        <scheme val="none"/>
      </font>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rgb="FF595959"/>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rgb="FF595959"/>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strike val="0"/>
        <outline val="0"/>
        <shadow val="0"/>
        <u val="none"/>
        <vertAlign val="baseline"/>
        <color rgb="FF595959"/>
      </font>
      <alignment horizontal="left" vertical="center" indent="1" justifyLastLine="0" shrinkToFit="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protection locked="0" hidden="0"/>
    </dxf>
    <dxf>
      <border>
        <bottom style="thin">
          <color theme="1" tint="0.34998626667073579"/>
        </bottom>
      </border>
    </dxf>
    <dxf>
      <font>
        <b/>
        <i val="0"/>
        <strike val="0"/>
        <condense val="0"/>
        <extend val="0"/>
        <outline val="0"/>
        <shadow val="0"/>
        <u val="none"/>
        <vertAlign val="baseline"/>
        <sz val="11"/>
        <color rgb="FF595959"/>
        <name val="Arial"/>
        <family val="2"/>
        <scheme val="none"/>
      </font>
      <alignment horizontal="left" vertical="center" textRotation="0" wrapText="1" indent="1" justifyLastLine="0" shrinkToFit="0" readingOrder="0"/>
      <border diagonalUp="0" diagonalDown="0" outline="0">
        <left style="thin">
          <color theme="1" tint="0.34998626667073579"/>
        </left>
        <right style="thin">
          <color theme="1" tint="0.34998626667073579"/>
        </right>
        <top/>
        <bottom/>
      </border>
      <protection locked="0" hidden="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strike val="0"/>
        <outline val="0"/>
        <shadow val="0"/>
        <u val="none"/>
        <vertAlign val="baseline"/>
        <sz val="1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i val="0"/>
        <strike val="0"/>
        <condense val="0"/>
        <extend val="0"/>
        <outline val="0"/>
        <shadow val="0"/>
        <u val="none"/>
        <vertAlign val="baseline"/>
        <sz val="12"/>
        <color theme="1"/>
        <name val="Calibri"/>
        <scheme val="minor"/>
      </font>
      <alignment horizontal="left" vertical="center" textRotation="0" wrapText="1" indent="0" justifyLastLine="0" shrinkToFit="0" readingOrder="0"/>
      <protection locked="0" hidden="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595959"/>
      <color rgb="FFDCE6F1"/>
      <color rgb="FFFFCC66"/>
      <color rgb="FF2271A0"/>
      <color rgb="FF309AD7"/>
      <color rgb="FF2987BF"/>
      <color rgb="FF1C638D"/>
      <color rgb="FFFDE9D9"/>
      <color rgb="FF1C6938"/>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20</xdr:col>
      <xdr:colOff>0</xdr:colOff>
      <xdr:row>1</xdr:row>
      <xdr:rowOff>0</xdr:rowOff>
    </xdr:from>
    <xdr:to>
      <xdr:col>21</xdr:col>
      <xdr:colOff>820561</xdr:colOff>
      <xdr:row>2</xdr:row>
      <xdr:rowOff>205124</xdr:rowOff>
    </xdr:to>
    <xdr:sp macro="" textlink="">
      <xdr:nvSpPr>
        <xdr:cNvPr id="10244"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04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757637</xdr:colOff>
      <xdr:row>2</xdr:row>
      <xdr:rowOff>224174</xdr:rowOff>
    </xdr:to>
    <xdr:sp macro="" textlink="">
      <xdr:nvSpPr>
        <xdr:cNvPr id="10247"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07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719635</xdr:colOff>
      <xdr:row>2</xdr:row>
      <xdr:rowOff>224174</xdr:rowOff>
    </xdr:to>
    <xdr:sp macro="" textlink="">
      <xdr:nvSpPr>
        <xdr:cNvPr id="10248"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08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687041</xdr:colOff>
      <xdr:row>2</xdr:row>
      <xdr:rowOff>224174</xdr:rowOff>
    </xdr:to>
    <xdr:sp macro="" textlink="">
      <xdr:nvSpPr>
        <xdr:cNvPr id="10249"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09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688966</xdr:colOff>
      <xdr:row>2</xdr:row>
      <xdr:rowOff>224174</xdr:rowOff>
    </xdr:to>
    <xdr:sp macro="" textlink="">
      <xdr:nvSpPr>
        <xdr:cNvPr id="10250"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0A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683481</xdr:colOff>
      <xdr:row>2</xdr:row>
      <xdr:rowOff>224174</xdr:rowOff>
    </xdr:to>
    <xdr:sp macro="" textlink="">
      <xdr:nvSpPr>
        <xdr:cNvPr id="10251"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0B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707823</xdr:colOff>
      <xdr:row>2</xdr:row>
      <xdr:rowOff>224174</xdr:rowOff>
    </xdr:to>
    <xdr:sp macro="" textlink="">
      <xdr:nvSpPr>
        <xdr:cNvPr id="10252"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0C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724349</xdr:colOff>
      <xdr:row>2</xdr:row>
      <xdr:rowOff>224174</xdr:rowOff>
    </xdr:to>
    <xdr:sp macro="" textlink="">
      <xdr:nvSpPr>
        <xdr:cNvPr id="10253"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0D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721678</xdr:colOff>
      <xdr:row>2</xdr:row>
      <xdr:rowOff>243224</xdr:rowOff>
    </xdr:to>
    <xdr:sp macro="" textlink="">
      <xdr:nvSpPr>
        <xdr:cNvPr id="10254"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0E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1025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0F280000}"/>
            </a:ext>
          </a:extLst>
        </xdr:cNvPr>
        <xdr:cNvSpPr/>
      </xdr:nvSpPr>
      <xdr:spPr>
        <a:xfrm>
          <a:off x="0" y="0"/>
          <a:ext cx="0" cy="0"/>
        </a:xfrm>
        <a:prstGeom prst="rect">
          <a:avLst/>
        </a:prstGeom>
      </xdr:spPr>
    </xdr:sp>
    <xdr:clientData/>
  </xdr:twoCellAnchor>
  <xdr:twoCellAnchor editAs="oneCell">
    <xdr:from>
      <xdr:col>20</xdr:col>
      <xdr:colOff>0</xdr:colOff>
      <xdr:row>2</xdr:row>
      <xdr:rowOff>0</xdr:rowOff>
    </xdr:from>
    <xdr:to>
      <xdr:col>21</xdr:col>
      <xdr:colOff>820561</xdr:colOff>
      <xdr:row>2</xdr:row>
      <xdr:rowOff>205123</xdr:rowOff>
    </xdr:to>
    <xdr:sp macro="" textlink="">
      <xdr:nvSpPr>
        <xdr:cNvPr id="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16000000}"/>
            </a:ext>
          </a:extLst>
        </xdr:cNvPr>
        <xdr:cNvSpPr/>
      </xdr:nvSpPr>
      <xdr:spPr>
        <a:xfrm>
          <a:off x="24295100" y="1181100"/>
          <a:ext cx="2081646" cy="205124"/>
        </a:xfrm>
        <a:prstGeom prst="rect">
          <a:avLst/>
        </a:prstGeom>
      </xdr:spPr>
    </xdr:sp>
    <xdr:clientData/>
  </xdr:twoCellAnchor>
  <xdr:twoCellAnchor editAs="oneCell">
    <xdr:from>
      <xdr:col>20</xdr:col>
      <xdr:colOff>0</xdr:colOff>
      <xdr:row>2</xdr:row>
      <xdr:rowOff>0</xdr:rowOff>
    </xdr:from>
    <xdr:to>
      <xdr:col>21</xdr:col>
      <xdr:colOff>757637</xdr:colOff>
      <xdr:row>2</xdr:row>
      <xdr:rowOff>224173</xdr:rowOff>
    </xdr:to>
    <xdr:sp macro="" textlink="">
      <xdr:nvSpPr>
        <xdr:cNvPr id="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17000000}"/>
            </a:ext>
          </a:extLst>
        </xdr:cNvPr>
        <xdr:cNvSpPr/>
      </xdr:nvSpPr>
      <xdr:spPr>
        <a:xfrm>
          <a:off x="27330400" y="1168400"/>
          <a:ext cx="2025073" cy="217824"/>
        </a:xfrm>
        <a:prstGeom prst="rect">
          <a:avLst/>
        </a:prstGeom>
      </xdr:spPr>
    </xdr:sp>
    <xdr:clientData/>
  </xdr:twoCellAnchor>
  <xdr:twoCellAnchor editAs="oneCell">
    <xdr:from>
      <xdr:col>20</xdr:col>
      <xdr:colOff>0</xdr:colOff>
      <xdr:row>2</xdr:row>
      <xdr:rowOff>0</xdr:rowOff>
    </xdr:from>
    <xdr:to>
      <xdr:col>21</xdr:col>
      <xdr:colOff>719635</xdr:colOff>
      <xdr:row>2</xdr:row>
      <xdr:rowOff>224173</xdr:rowOff>
    </xdr:to>
    <xdr:sp macro="" textlink="">
      <xdr:nvSpPr>
        <xdr:cNvPr id="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18000000}"/>
            </a:ext>
          </a:extLst>
        </xdr:cNvPr>
        <xdr:cNvSpPr/>
      </xdr:nvSpPr>
      <xdr:spPr>
        <a:xfrm>
          <a:off x="30416500" y="1168400"/>
          <a:ext cx="1971195" cy="217824"/>
        </a:xfrm>
        <a:prstGeom prst="rect">
          <a:avLst/>
        </a:prstGeom>
      </xdr:spPr>
    </xdr:sp>
    <xdr:clientData/>
  </xdr:twoCellAnchor>
  <xdr:twoCellAnchor editAs="oneCell">
    <xdr:from>
      <xdr:col>20</xdr:col>
      <xdr:colOff>0</xdr:colOff>
      <xdr:row>2</xdr:row>
      <xdr:rowOff>0</xdr:rowOff>
    </xdr:from>
    <xdr:to>
      <xdr:col>21</xdr:col>
      <xdr:colOff>687041</xdr:colOff>
      <xdr:row>2</xdr:row>
      <xdr:rowOff>224173</xdr:rowOff>
    </xdr:to>
    <xdr:sp macro="" textlink="">
      <xdr:nvSpPr>
        <xdr:cNvPr id="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19000000}"/>
            </a:ext>
          </a:extLst>
        </xdr:cNvPr>
        <xdr:cNvSpPr/>
      </xdr:nvSpPr>
      <xdr:spPr>
        <a:xfrm>
          <a:off x="33451800" y="1168400"/>
          <a:ext cx="1943100" cy="217824"/>
        </a:xfrm>
        <a:prstGeom prst="rect">
          <a:avLst/>
        </a:prstGeom>
      </xdr:spPr>
    </xdr:sp>
    <xdr:clientData/>
  </xdr:twoCellAnchor>
  <xdr:twoCellAnchor editAs="oneCell">
    <xdr:from>
      <xdr:col>20</xdr:col>
      <xdr:colOff>0</xdr:colOff>
      <xdr:row>2</xdr:row>
      <xdr:rowOff>0</xdr:rowOff>
    </xdr:from>
    <xdr:to>
      <xdr:col>21</xdr:col>
      <xdr:colOff>688966</xdr:colOff>
      <xdr:row>2</xdr:row>
      <xdr:rowOff>224173</xdr:rowOff>
    </xdr:to>
    <xdr:sp macro="" textlink="">
      <xdr:nvSpPr>
        <xdr:cNvPr id="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1A000000}"/>
            </a:ext>
          </a:extLst>
        </xdr:cNvPr>
        <xdr:cNvSpPr/>
      </xdr:nvSpPr>
      <xdr:spPr>
        <a:xfrm>
          <a:off x="36499800" y="1168400"/>
          <a:ext cx="1945025" cy="217824"/>
        </a:xfrm>
        <a:prstGeom prst="rect">
          <a:avLst/>
        </a:prstGeom>
      </xdr:spPr>
    </xdr:sp>
    <xdr:clientData/>
  </xdr:twoCellAnchor>
  <xdr:twoCellAnchor editAs="oneCell">
    <xdr:from>
      <xdr:col>20</xdr:col>
      <xdr:colOff>0</xdr:colOff>
      <xdr:row>2</xdr:row>
      <xdr:rowOff>0</xdr:rowOff>
    </xdr:from>
    <xdr:to>
      <xdr:col>21</xdr:col>
      <xdr:colOff>683481</xdr:colOff>
      <xdr:row>2</xdr:row>
      <xdr:rowOff>224173</xdr:rowOff>
    </xdr:to>
    <xdr:sp macro="" textlink="">
      <xdr:nvSpPr>
        <xdr:cNvPr id="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1B000000}"/>
            </a:ext>
          </a:extLst>
        </xdr:cNvPr>
        <xdr:cNvSpPr/>
      </xdr:nvSpPr>
      <xdr:spPr>
        <a:xfrm>
          <a:off x="39598600" y="1168400"/>
          <a:ext cx="1930015" cy="217824"/>
        </a:xfrm>
        <a:prstGeom prst="rect">
          <a:avLst/>
        </a:prstGeom>
      </xdr:spPr>
    </xdr:sp>
    <xdr:clientData/>
  </xdr:twoCellAnchor>
  <xdr:twoCellAnchor editAs="oneCell">
    <xdr:from>
      <xdr:col>20</xdr:col>
      <xdr:colOff>0</xdr:colOff>
      <xdr:row>2</xdr:row>
      <xdr:rowOff>0</xdr:rowOff>
    </xdr:from>
    <xdr:to>
      <xdr:col>21</xdr:col>
      <xdr:colOff>707823</xdr:colOff>
      <xdr:row>2</xdr:row>
      <xdr:rowOff>224173</xdr:rowOff>
    </xdr:to>
    <xdr:sp macro="" textlink="">
      <xdr:nvSpPr>
        <xdr:cNvPr id="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1C000000}"/>
            </a:ext>
          </a:extLst>
        </xdr:cNvPr>
        <xdr:cNvSpPr/>
      </xdr:nvSpPr>
      <xdr:spPr>
        <a:xfrm>
          <a:off x="42595800" y="1168400"/>
          <a:ext cx="1963882" cy="217824"/>
        </a:xfrm>
        <a:prstGeom prst="rect">
          <a:avLst/>
        </a:prstGeom>
      </xdr:spPr>
    </xdr:sp>
    <xdr:clientData/>
  </xdr:twoCellAnchor>
  <xdr:twoCellAnchor editAs="oneCell">
    <xdr:from>
      <xdr:col>20</xdr:col>
      <xdr:colOff>0</xdr:colOff>
      <xdr:row>2</xdr:row>
      <xdr:rowOff>0</xdr:rowOff>
    </xdr:from>
    <xdr:to>
      <xdr:col>21</xdr:col>
      <xdr:colOff>724349</xdr:colOff>
      <xdr:row>2</xdr:row>
      <xdr:rowOff>224173</xdr:rowOff>
    </xdr:to>
    <xdr:sp macro="" textlink="">
      <xdr:nvSpPr>
        <xdr:cNvPr id="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1D000000}"/>
            </a:ext>
          </a:extLst>
        </xdr:cNvPr>
        <xdr:cNvSpPr/>
      </xdr:nvSpPr>
      <xdr:spPr>
        <a:xfrm>
          <a:off x="45758100" y="1168400"/>
          <a:ext cx="1985434" cy="217824"/>
        </a:xfrm>
        <a:prstGeom prst="rect">
          <a:avLst/>
        </a:prstGeom>
      </xdr:spPr>
    </xdr:sp>
    <xdr:clientData/>
  </xdr:twoCellAnchor>
  <xdr:twoCellAnchor editAs="oneCell">
    <xdr:from>
      <xdr:col>20</xdr:col>
      <xdr:colOff>0</xdr:colOff>
      <xdr:row>2</xdr:row>
      <xdr:rowOff>0</xdr:rowOff>
    </xdr:from>
    <xdr:to>
      <xdr:col>21</xdr:col>
      <xdr:colOff>721678</xdr:colOff>
      <xdr:row>2</xdr:row>
      <xdr:rowOff>243223</xdr:rowOff>
    </xdr:to>
    <xdr:sp macro="" textlink="">
      <xdr:nvSpPr>
        <xdr:cNvPr id="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1E000000}"/>
            </a:ext>
          </a:extLst>
        </xdr:cNvPr>
        <xdr:cNvSpPr/>
      </xdr:nvSpPr>
      <xdr:spPr>
        <a:xfrm>
          <a:off x="48704500" y="1155700"/>
          <a:ext cx="1965037" cy="230524"/>
        </a:xfrm>
        <a:prstGeom prst="rect">
          <a:avLst/>
        </a:prstGeom>
      </xdr:spPr>
    </xdr:sp>
    <xdr:clientData/>
  </xdr:twoCellAnchor>
  <xdr:twoCellAnchor editAs="oneCell">
    <xdr:from>
      <xdr:col>20</xdr:col>
      <xdr:colOff>0</xdr:colOff>
      <xdr:row>2</xdr:row>
      <xdr:rowOff>0</xdr:rowOff>
    </xdr:from>
    <xdr:to>
      <xdr:col>21</xdr:col>
      <xdr:colOff>740224</xdr:colOff>
      <xdr:row>2</xdr:row>
      <xdr:rowOff>243223</xdr:rowOff>
    </xdr:to>
    <xdr:sp macro="" textlink="">
      <xdr:nvSpPr>
        <xdr:cNvPr id="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1F000000}"/>
            </a:ext>
          </a:extLst>
        </xdr:cNvPr>
        <xdr:cNvSpPr/>
      </xdr:nvSpPr>
      <xdr:spPr>
        <a:xfrm>
          <a:off x="51739800" y="11557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32"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0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740223</xdr:colOff>
      <xdr:row>2</xdr:row>
      <xdr:rowOff>243224</xdr:rowOff>
    </xdr:to>
    <xdr:sp macro="" textlink="">
      <xdr:nvSpPr>
        <xdr:cNvPr id="33"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1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34"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2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3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3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36"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4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37"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5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38"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6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39"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7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40"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8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9000000}"/>
            </a:ext>
          </a:extLst>
        </xdr:cNvPr>
        <xdr:cNvSpPr/>
      </xdr:nvSpPr>
      <xdr:spPr>
        <a:xfrm>
          <a:off x="51773667" y="4127500"/>
          <a:ext cx="1998134" cy="230524"/>
        </a:xfrm>
        <a:prstGeom prst="rect">
          <a:avLst/>
        </a:prstGeom>
      </xdr:spPr>
    </xdr:sp>
    <xdr:clientData/>
  </xdr:twoCellAnchor>
  <mc:AlternateContent xmlns:mc="http://schemas.openxmlformats.org/markup-compatibility/2006">
    <mc:Choice xmlns:a14="http://schemas.microsoft.com/office/drawing/2010/main" Requires="a14">
      <xdr:twoCellAnchor editAs="oneCell">
        <xdr:from>
          <xdr:col>20</xdr:col>
          <xdr:colOff>28575</xdr:colOff>
          <xdr:row>47</xdr:row>
          <xdr:rowOff>323850</xdr:rowOff>
        </xdr:from>
        <xdr:to>
          <xdr:col>20</xdr:col>
          <xdr:colOff>971550</xdr:colOff>
          <xdr:row>48</xdr:row>
          <xdr:rowOff>742950</xdr:rowOff>
        </xdr:to>
        <xdr:sp macro="" textlink="">
          <xdr:nvSpPr>
            <xdr:cNvPr id="3085" name="Object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476250</xdr:colOff>
          <xdr:row>49</xdr:row>
          <xdr:rowOff>304800</xdr:rowOff>
        </xdr:from>
        <xdr:to>
          <xdr:col>15</xdr:col>
          <xdr:colOff>1333500</xdr:colOff>
          <xdr:row>49</xdr:row>
          <xdr:rowOff>1428750</xdr:rowOff>
        </xdr:to>
        <xdr:sp macro="" textlink="">
          <xdr:nvSpPr>
            <xdr:cNvPr id="3086" name="Object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885825</xdr:colOff>
          <xdr:row>65</xdr:row>
          <xdr:rowOff>447675</xdr:rowOff>
        </xdr:from>
        <xdr:to>
          <xdr:col>15</xdr:col>
          <xdr:colOff>1828800</xdr:colOff>
          <xdr:row>66</xdr:row>
          <xdr:rowOff>714375</xdr:rowOff>
        </xdr:to>
        <xdr:sp macro="" textlink="">
          <xdr:nvSpPr>
            <xdr:cNvPr id="3087" name="Object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0</xdr:col>
      <xdr:colOff>0</xdr:colOff>
      <xdr:row>2</xdr:row>
      <xdr:rowOff>0</xdr:rowOff>
    </xdr:from>
    <xdr:ext cx="1856405" cy="205123"/>
    <xdr:sp macro="" textlink="">
      <xdr:nvSpPr>
        <xdr:cNvPr id="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2A000000}"/>
            </a:ext>
          </a:extLst>
        </xdr:cNvPr>
        <xdr:cNvSpPr/>
      </xdr:nvSpPr>
      <xdr:spPr>
        <a:xfrm>
          <a:off x="44398406" y="2107406"/>
          <a:ext cx="1856405" cy="205123"/>
        </a:xfrm>
        <a:prstGeom prst="rect">
          <a:avLst/>
        </a:prstGeom>
      </xdr:spPr>
    </xdr:sp>
    <xdr:clientData/>
  </xdr:oneCellAnchor>
  <xdr:oneCellAnchor>
    <xdr:from>
      <xdr:col>0</xdr:col>
      <xdr:colOff>0</xdr:colOff>
      <xdr:row>2</xdr:row>
      <xdr:rowOff>0</xdr:rowOff>
    </xdr:from>
    <xdr:ext cx="1793481" cy="217823"/>
    <xdr:sp macro="" textlink="">
      <xdr:nvSpPr>
        <xdr:cNvPr id="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2B000000}"/>
            </a:ext>
          </a:extLst>
        </xdr:cNvPr>
        <xdr:cNvSpPr/>
      </xdr:nvSpPr>
      <xdr:spPr>
        <a:xfrm>
          <a:off x="44398406" y="2094706"/>
          <a:ext cx="1793481" cy="217823"/>
        </a:xfrm>
        <a:prstGeom prst="rect">
          <a:avLst/>
        </a:prstGeom>
      </xdr:spPr>
    </xdr:sp>
    <xdr:clientData/>
  </xdr:oneCellAnchor>
  <xdr:oneCellAnchor>
    <xdr:from>
      <xdr:col>0</xdr:col>
      <xdr:colOff>0</xdr:colOff>
      <xdr:row>2</xdr:row>
      <xdr:rowOff>0</xdr:rowOff>
    </xdr:from>
    <xdr:ext cx="1755479" cy="217823"/>
    <xdr:sp macro="" textlink="">
      <xdr:nvSpPr>
        <xdr:cNvPr id="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2C000000}"/>
            </a:ext>
          </a:extLst>
        </xdr:cNvPr>
        <xdr:cNvSpPr/>
      </xdr:nvSpPr>
      <xdr:spPr>
        <a:xfrm>
          <a:off x="44398406" y="2094706"/>
          <a:ext cx="1755479" cy="217823"/>
        </a:xfrm>
        <a:prstGeom prst="rect">
          <a:avLst/>
        </a:prstGeom>
      </xdr:spPr>
    </xdr:sp>
    <xdr:clientData/>
  </xdr:oneCellAnchor>
  <xdr:oneCellAnchor>
    <xdr:from>
      <xdr:col>0</xdr:col>
      <xdr:colOff>0</xdr:colOff>
      <xdr:row>2</xdr:row>
      <xdr:rowOff>0</xdr:rowOff>
    </xdr:from>
    <xdr:ext cx="1722885" cy="217823"/>
    <xdr:sp macro="" textlink="">
      <xdr:nvSpPr>
        <xdr:cNvPr id="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2D000000}"/>
            </a:ext>
          </a:extLst>
        </xdr:cNvPr>
        <xdr:cNvSpPr/>
      </xdr:nvSpPr>
      <xdr:spPr>
        <a:xfrm>
          <a:off x="44398406" y="2094706"/>
          <a:ext cx="1722885" cy="217823"/>
        </a:xfrm>
        <a:prstGeom prst="rect">
          <a:avLst/>
        </a:prstGeom>
      </xdr:spPr>
    </xdr:sp>
    <xdr:clientData/>
  </xdr:oneCellAnchor>
  <xdr:oneCellAnchor>
    <xdr:from>
      <xdr:col>0</xdr:col>
      <xdr:colOff>0</xdr:colOff>
      <xdr:row>2</xdr:row>
      <xdr:rowOff>0</xdr:rowOff>
    </xdr:from>
    <xdr:ext cx="1724810" cy="217823"/>
    <xdr:sp macro="" textlink="">
      <xdr:nvSpPr>
        <xdr:cNvPr id="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2E000000}"/>
            </a:ext>
          </a:extLst>
        </xdr:cNvPr>
        <xdr:cNvSpPr/>
      </xdr:nvSpPr>
      <xdr:spPr>
        <a:xfrm>
          <a:off x="44398406" y="2094706"/>
          <a:ext cx="1724810" cy="217823"/>
        </a:xfrm>
        <a:prstGeom prst="rect">
          <a:avLst/>
        </a:prstGeom>
      </xdr:spPr>
    </xdr:sp>
    <xdr:clientData/>
  </xdr:oneCellAnchor>
  <xdr:oneCellAnchor>
    <xdr:from>
      <xdr:col>0</xdr:col>
      <xdr:colOff>0</xdr:colOff>
      <xdr:row>2</xdr:row>
      <xdr:rowOff>0</xdr:rowOff>
    </xdr:from>
    <xdr:ext cx="1719325" cy="217823"/>
    <xdr:sp macro="" textlink="">
      <xdr:nvSpPr>
        <xdr:cNvPr id="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2F000000}"/>
            </a:ext>
          </a:extLst>
        </xdr:cNvPr>
        <xdr:cNvSpPr/>
      </xdr:nvSpPr>
      <xdr:spPr>
        <a:xfrm>
          <a:off x="44398406" y="2094706"/>
          <a:ext cx="1719325" cy="217823"/>
        </a:xfrm>
        <a:prstGeom prst="rect">
          <a:avLst/>
        </a:prstGeom>
      </xdr:spPr>
    </xdr:sp>
    <xdr:clientData/>
  </xdr:oneCellAnchor>
  <xdr:oneCellAnchor>
    <xdr:from>
      <xdr:col>0</xdr:col>
      <xdr:colOff>0</xdr:colOff>
      <xdr:row>2</xdr:row>
      <xdr:rowOff>0</xdr:rowOff>
    </xdr:from>
    <xdr:ext cx="1743667" cy="217823"/>
    <xdr:sp macro="" textlink="">
      <xdr:nvSpPr>
        <xdr:cNvPr id="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30000000}"/>
            </a:ext>
          </a:extLst>
        </xdr:cNvPr>
        <xdr:cNvSpPr/>
      </xdr:nvSpPr>
      <xdr:spPr>
        <a:xfrm>
          <a:off x="44398406" y="2094706"/>
          <a:ext cx="1743667" cy="217823"/>
        </a:xfrm>
        <a:prstGeom prst="rect">
          <a:avLst/>
        </a:prstGeom>
      </xdr:spPr>
    </xdr:sp>
    <xdr:clientData/>
  </xdr:oneCellAnchor>
  <xdr:oneCellAnchor>
    <xdr:from>
      <xdr:col>0</xdr:col>
      <xdr:colOff>0</xdr:colOff>
      <xdr:row>2</xdr:row>
      <xdr:rowOff>0</xdr:rowOff>
    </xdr:from>
    <xdr:ext cx="1760193" cy="217823"/>
    <xdr:sp macro="" textlink="">
      <xdr:nvSpPr>
        <xdr:cNvPr id="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31000000}"/>
            </a:ext>
          </a:extLst>
        </xdr:cNvPr>
        <xdr:cNvSpPr/>
      </xdr:nvSpPr>
      <xdr:spPr>
        <a:xfrm>
          <a:off x="44398406" y="2094706"/>
          <a:ext cx="1760193" cy="217823"/>
        </a:xfrm>
        <a:prstGeom prst="rect">
          <a:avLst/>
        </a:prstGeom>
      </xdr:spPr>
    </xdr:sp>
    <xdr:clientData/>
  </xdr:oneCellAnchor>
  <xdr:oneCellAnchor>
    <xdr:from>
      <xdr:col>0</xdr:col>
      <xdr:colOff>0</xdr:colOff>
      <xdr:row>2</xdr:row>
      <xdr:rowOff>0</xdr:rowOff>
    </xdr:from>
    <xdr:ext cx="1757522" cy="230523"/>
    <xdr:sp macro="" textlink="">
      <xdr:nvSpPr>
        <xdr:cNvPr id="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32000000}"/>
            </a:ext>
          </a:extLst>
        </xdr:cNvPr>
        <xdr:cNvSpPr/>
      </xdr:nvSpPr>
      <xdr:spPr>
        <a:xfrm>
          <a:off x="44398406" y="2082006"/>
          <a:ext cx="1757522" cy="230523"/>
        </a:xfrm>
        <a:prstGeom prst="rect">
          <a:avLst/>
        </a:prstGeom>
      </xdr:spPr>
    </xdr:sp>
    <xdr:clientData/>
  </xdr:oneCellAnchor>
  <xdr:oneCellAnchor>
    <xdr:from>
      <xdr:col>0</xdr:col>
      <xdr:colOff>0</xdr:colOff>
      <xdr:row>2</xdr:row>
      <xdr:rowOff>0</xdr:rowOff>
    </xdr:from>
    <xdr:ext cx="1776068" cy="230523"/>
    <xdr:sp macro="" textlink="">
      <xdr:nvSpPr>
        <xdr:cNvPr id="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33000000}"/>
            </a:ext>
          </a:extLst>
        </xdr:cNvPr>
        <xdr:cNvSpPr/>
      </xdr:nvSpPr>
      <xdr:spPr>
        <a:xfrm>
          <a:off x="44398406" y="2082006"/>
          <a:ext cx="1776068" cy="230523"/>
        </a:xfrm>
        <a:prstGeom prst="rect">
          <a:avLst/>
        </a:prstGeom>
      </xdr:spPr>
    </xdr:sp>
    <xdr:clientData/>
  </xdr:oneCellAnchor>
  <xdr:oneCellAnchor>
    <xdr:from>
      <xdr:col>1</xdr:col>
      <xdr:colOff>0</xdr:colOff>
      <xdr:row>2</xdr:row>
      <xdr:rowOff>0</xdr:rowOff>
    </xdr:from>
    <xdr:ext cx="1856405" cy="205123"/>
    <xdr:sp macro="" textlink="">
      <xdr:nvSpPr>
        <xdr:cNvPr id="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34000000}"/>
            </a:ext>
          </a:extLst>
        </xdr:cNvPr>
        <xdr:cNvSpPr/>
      </xdr:nvSpPr>
      <xdr:spPr>
        <a:xfrm>
          <a:off x="44398406" y="2107406"/>
          <a:ext cx="1856405" cy="205123"/>
        </a:xfrm>
        <a:prstGeom prst="rect">
          <a:avLst/>
        </a:prstGeom>
      </xdr:spPr>
    </xdr:sp>
    <xdr:clientData/>
  </xdr:oneCellAnchor>
  <xdr:oneCellAnchor>
    <xdr:from>
      <xdr:col>1</xdr:col>
      <xdr:colOff>0</xdr:colOff>
      <xdr:row>2</xdr:row>
      <xdr:rowOff>0</xdr:rowOff>
    </xdr:from>
    <xdr:ext cx="1793481" cy="217823"/>
    <xdr:sp macro="" textlink="">
      <xdr:nvSpPr>
        <xdr:cNvPr id="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35000000}"/>
            </a:ext>
          </a:extLst>
        </xdr:cNvPr>
        <xdr:cNvSpPr/>
      </xdr:nvSpPr>
      <xdr:spPr>
        <a:xfrm>
          <a:off x="44398406" y="2094706"/>
          <a:ext cx="1793481" cy="217823"/>
        </a:xfrm>
        <a:prstGeom prst="rect">
          <a:avLst/>
        </a:prstGeom>
      </xdr:spPr>
    </xdr:sp>
    <xdr:clientData/>
  </xdr:oneCellAnchor>
  <xdr:oneCellAnchor>
    <xdr:from>
      <xdr:col>1</xdr:col>
      <xdr:colOff>0</xdr:colOff>
      <xdr:row>2</xdr:row>
      <xdr:rowOff>0</xdr:rowOff>
    </xdr:from>
    <xdr:ext cx="1755479" cy="217823"/>
    <xdr:sp macro="" textlink="">
      <xdr:nvSpPr>
        <xdr:cNvPr id="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36000000}"/>
            </a:ext>
          </a:extLst>
        </xdr:cNvPr>
        <xdr:cNvSpPr/>
      </xdr:nvSpPr>
      <xdr:spPr>
        <a:xfrm>
          <a:off x="44398406" y="2094706"/>
          <a:ext cx="1755479" cy="217823"/>
        </a:xfrm>
        <a:prstGeom prst="rect">
          <a:avLst/>
        </a:prstGeom>
      </xdr:spPr>
    </xdr:sp>
    <xdr:clientData/>
  </xdr:oneCellAnchor>
  <xdr:oneCellAnchor>
    <xdr:from>
      <xdr:col>1</xdr:col>
      <xdr:colOff>0</xdr:colOff>
      <xdr:row>2</xdr:row>
      <xdr:rowOff>0</xdr:rowOff>
    </xdr:from>
    <xdr:ext cx="1722885" cy="217823"/>
    <xdr:sp macro="" textlink="">
      <xdr:nvSpPr>
        <xdr:cNvPr id="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37000000}"/>
            </a:ext>
          </a:extLst>
        </xdr:cNvPr>
        <xdr:cNvSpPr/>
      </xdr:nvSpPr>
      <xdr:spPr>
        <a:xfrm>
          <a:off x="44398406" y="2094706"/>
          <a:ext cx="1722885" cy="217823"/>
        </a:xfrm>
        <a:prstGeom prst="rect">
          <a:avLst/>
        </a:prstGeom>
      </xdr:spPr>
    </xdr:sp>
    <xdr:clientData/>
  </xdr:oneCellAnchor>
  <xdr:oneCellAnchor>
    <xdr:from>
      <xdr:col>1</xdr:col>
      <xdr:colOff>0</xdr:colOff>
      <xdr:row>2</xdr:row>
      <xdr:rowOff>0</xdr:rowOff>
    </xdr:from>
    <xdr:ext cx="1724810" cy="217823"/>
    <xdr:sp macro="" textlink="">
      <xdr:nvSpPr>
        <xdr:cNvPr id="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38000000}"/>
            </a:ext>
          </a:extLst>
        </xdr:cNvPr>
        <xdr:cNvSpPr/>
      </xdr:nvSpPr>
      <xdr:spPr>
        <a:xfrm>
          <a:off x="44398406" y="2094706"/>
          <a:ext cx="1724810" cy="217823"/>
        </a:xfrm>
        <a:prstGeom prst="rect">
          <a:avLst/>
        </a:prstGeom>
      </xdr:spPr>
    </xdr:sp>
    <xdr:clientData/>
  </xdr:oneCellAnchor>
  <xdr:oneCellAnchor>
    <xdr:from>
      <xdr:col>1</xdr:col>
      <xdr:colOff>0</xdr:colOff>
      <xdr:row>2</xdr:row>
      <xdr:rowOff>0</xdr:rowOff>
    </xdr:from>
    <xdr:ext cx="1719325" cy="217823"/>
    <xdr:sp macro="" textlink="">
      <xdr:nvSpPr>
        <xdr:cNvPr id="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39000000}"/>
            </a:ext>
          </a:extLst>
        </xdr:cNvPr>
        <xdr:cNvSpPr/>
      </xdr:nvSpPr>
      <xdr:spPr>
        <a:xfrm>
          <a:off x="44398406" y="2094706"/>
          <a:ext cx="1719325" cy="217823"/>
        </a:xfrm>
        <a:prstGeom prst="rect">
          <a:avLst/>
        </a:prstGeom>
      </xdr:spPr>
    </xdr:sp>
    <xdr:clientData/>
  </xdr:oneCellAnchor>
  <xdr:oneCellAnchor>
    <xdr:from>
      <xdr:col>1</xdr:col>
      <xdr:colOff>0</xdr:colOff>
      <xdr:row>2</xdr:row>
      <xdr:rowOff>0</xdr:rowOff>
    </xdr:from>
    <xdr:ext cx="1743667" cy="217823"/>
    <xdr:sp macro="" textlink="">
      <xdr:nvSpPr>
        <xdr:cNvPr id="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3A000000}"/>
            </a:ext>
          </a:extLst>
        </xdr:cNvPr>
        <xdr:cNvSpPr/>
      </xdr:nvSpPr>
      <xdr:spPr>
        <a:xfrm>
          <a:off x="44398406" y="2094706"/>
          <a:ext cx="1743667" cy="217823"/>
        </a:xfrm>
        <a:prstGeom prst="rect">
          <a:avLst/>
        </a:prstGeom>
      </xdr:spPr>
    </xdr:sp>
    <xdr:clientData/>
  </xdr:oneCellAnchor>
  <xdr:oneCellAnchor>
    <xdr:from>
      <xdr:col>1</xdr:col>
      <xdr:colOff>0</xdr:colOff>
      <xdr:row>2</xdr:row>
      <xdr:rowOff>0</xdr:rowOff>
    </xdr:from>
    <xdr:ext cx="1760193" cy="217823"/>
    <xdr:sp macro="" textlink="">
      <xdr:nvSpPr>
        <xdr:cNvPr id="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3B000000}"/>
            </a:ext>
          </a:extLst>
        </xdr:cNvPr>
        <xdr:cNvSpPr/>
      </xdr:nvSpPr>
      <xdr:spPr>
        <a:xfrm>
          <a:off x="44398406" y="2094706"/>
          <a:ext cx="1760193" cy="217823"/>
        </a:xfrm>
        <a:prstGeom prst="rect">
          <a:avLst/>
        </a:prstGeom>
      </xdr:spPr>
    </xdr:sp>
    <xdr:clientData/>
  </xdr:oneCellAnchor>
  <xdr:oneCellAnchor>
    <xdr:from>
      <xdr:col>1</xdr:col>
      <xdr:colOff>0</xdr:colOff>
      <xdr:row>2</xdr:row>
      <xdr:rowOff>0</xdr:rowOff>
    </xdr:from>
    <xdr:ext cx="1757522" cy="230523"/>
    <xdr:sp macro="" textlink="">
      <xdr:nvSpPr>
        <xdr:cNvPr id="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3C000000}"/>
            </a:ext>
          </a:extLst>
        </xdr:cNvPr>
        <xdr:cNvSpPr/>
      </xdr:nvSpPr>
      <xdr:spPr>
        <a:xfrm>
          <a:off x="44398406" y="2082006"/>
          <a:ext cx="1757522" cy="230523"/>
        </a:xfrm>
        <a:prstGeom prst="rect">
          <a:avLst/>
        </a:prstGeom>
      </xdr:spPr>
    </xdr:sp>
    <xdr:clientData/>
  </xdr:oneCellAnchor>
  <xdr:oneCellAnchor>
    <xdr:from>
      <xdr:col>1</xdr:col>
      <xdr:colOff>0</xdr:colOff>
      <xdr:row>2</xdr:row>
      <xdr:rowOff>0</xdr:rowOff>
    </xdr:from>
    <xdr:ext cx="1776068" cy="230523"/>
    <xdr:sp macro="" textlink="">
      <xdr:nvSpPr>
        <xdr:cNvPr id="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3D000000}"/>
            </a:ext>
          </a:extLst>
        </xdr:cNvPr>
        <xdr:cNvSpPr/>
      </xdr:nvSpPr>
      <xdr:spPr>
        <a:xfrm>
          <a:off x="44398406" y="2082006"/>
          <a:ext cx="1776068" cy="230523"/>
        </a:xfrm>
        <a:prstGeom prst="rect">
          <a:avLst/>
        </a:prstGeom>
      </xdr:spPr>
    </xdr:sp>
    <xdr:clientData/>
  </xdr:oneCellAnchor>
  <xdr:oneCellAnchor>
    <xdr:from>
      <xdr:col>2</xdr:col>
      <xdr:colOff>0</xdr:colOff>
      <xdr:row>2</xdr:row>
      <xdr:rowOff>0</xdr:rowOff>
    </xdr:from>
    <xdr:ext cx="1856405" cy="205123"/>
    <xdr:sp macro="" textlink="">
      <xdr:nvSpPr>
        <xdr:cNvPr id="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3E000000}"/>
            </a:ext>
          </a:extLst>
        </xdr:cNvPr>
        <xdr:cNvSpPr/>
      </xdr:nvSpPr>
      <xdr:spPr>
        <a:xfrm>
          <a:off x="44398406" y="2107406"/>
          <a:ext cx="1856405" cy="205123"/>
        </a:xfrm>
        <a:prstGeom prst="rect">
          <a:avLst/>
        </a:prstGeom>
      </xdr:spPr>
    </xdr:sp>
    <xdr:clientData/>
  </xdr:oneCellAnchor>
  <xdr:oneCellAnchor>
    <xdr:from>
      <xdr:col>2</xdr:col>
      <xdr:colOff>0</xdr:colOff>
      <xdr:row>2</xdr:row>
      <xdr:rowOff>0</xdr:rowOff>
    </xdr:from>
    <xdr:ext cx="1793481" cy="217823"/>
    <xdr:sp macro="" textlink="">
      <xdr:nvSpPr>
        <xdr:cNvPr id="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3F000000}"/>
            </a:ext>
          </a:extLst>
        </xdr:cNvPr>
        <xdr:cNvSpPr/>
      </xdr:nvSpPr>
      <xdr:spPr>
        <a:xfrm>
          <a:off x="44398406" y="2094706"/>
          <a:ext cx="1793481" cy="217823"/>
        </a:xfrm>
        <a:prstGeom prst="rect">
          <a:avLst/>
        </a:prstGeom>
      </xdr:spPr>
    </xdr:sp>
    <xdr:clientData/>
  </xdr:oneCellAnchor>
  <xdr:oneCellAnchor>
    <xdr:from>
      <xdr:col>2</xdr:col>
      <xdr:colOff>0</xdr:colOff>
      <xdr:row>2</xdr:row>
      <xdr:rowOff>0</xdr:rowOff>
    </xdr:from>
    <xdr:ext cx="1755479" cy="217823"/>
    <xdr:sp macro="" textlink="">
      <xdr:nvSpPr>
        <xdr:cNvPr id="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40000000}"/>
            </a:ext>
          </a:extLst>
        </xdr:cNvPr>
        <xdr:cNvSpPr/>
      </xdr:nvSpPr>
      <xdr:spPr>
        <a:xfrm>
          <a:off x="44398406" y="2094706"/>
          <a:ext cx="1755479" cy="217823"/>
        </a:xfrm>
        <a:prstGeom prst="rect">
          <a:avLst/>
        </a:prstGeom>
      </xdr:spPr>
    </xdr:sp>
    <xdr:clientData/>
  </xdr:oneCellAnchor>
  <xdr:oneCellAnchor>
    <xdr:from>
      <xdr:col>2</xdr:col>
      <xdr:colOff>0</xdr:colOff>
      <xdr:row>2</xdr:row>
      <xdr:rowOff>0</xdr:rowOff>
    </xdr:from>
    <xdr:ext cx="1722885" cy="217823"/>
    <xdr:sp macro="" textlink="">
      <xdr:nvSpPr>
        <xdr:cNvPr id="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41000000}"/>
            </a:ext>
          </a:extLst>
        </xdr:cNvPr>
        <xdr:cNvSpPr/>
      </xdr:nvSpPr>
      <xdr:spPr>
        <a:xfrm>
          <a:off x="44398406" y="2094706"/>
          <a:ext cx="1722885" cy="217823"/>
        </a:xfrm>
        <a:prstGeom prst="rect">
          <a:avLst/>
        </a:prstGeom>
      </xdr:spPr>
    </xdr:sp>
    <xdr:clientData/>
  </xdr:oneCellAnchor>
  <xdr:oneCellAnchor>
    <xdr:from>
      <xdr:col>2</xdr:col>
      <xdr:colOff>0</xdr:colOff>
      <xdr:row>2</xdr:row>
      <xdr:rowOff>0</xdr:rowOff>
    </xdr:from>
    <xdr:ext cx="1724810" cy="217823"/>
    <xdr:sp macro="" textlink="">
      <xdr:nvSpPr>
        <xdr:cNvPr id="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42000000}"/>
            </a:ext>
          </a:extLst>
        </xdr:cNvPr>
        <xdr:cNvSpPr/>
      </xdr:nvSpPr>
      <xdr:spPr>
        <a:xfrm>
          <a:off x="44398406" y="2094706"/>
          <a:ext cx="1724810" cy="217823"/>
        </a:xfrm>
        <a:prstGeom prst="rect">
          <a:avLst/>
        </a:prstGeom>
      </xdr:spPr>
    </xdr:sp>
    <xdr:clientData/>
  </xdr:oneCellAnchor>
  <xdr:oneCellAnchor>
    <xdr:from>
      <xdr:col>2</xdr:col>
      <xdr:colOff>0</xdr:colOff>
      <xdr:row>2</xdr:row>
      <xdr:rowOff>0</xdr:rowOff>
    </xdr:from>
    <xdr:ext cx="1719325" cy="217823"/>
    <xdr:sp macro="" textlink="">
      <xdr:nvSpPr>
        <xdr:cNvPr id="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43000000}"/>
            </a:ext>
          </a:extLst>
        </xdr:cNvPr>
        <xdr:cNvSpPr/>
      </xdr:nvSpPr>
      <xdr:spPr>
        <a:xfrm>
          <a:off x="44398406" y="2094706"/>
          <a:ext cx="1719325" cy="217823"/>
        </a:xfrm>
        <a:prstGeom prst="rect">
          <a:avLst/>
        </a:prstGeom>
      </xdr:spPr>
    </xdr:sp>
    <xdr:clientData/>
  </xdr:oneCellAnchor>
  <xdr:oneCellAnchor>
    <xdr:from>
      <xdr:col>2</xdr:col>
      <xdr:colOff>0</xdr:colOff>
      <xdr:row>2</xdr:row>
      <xdr:rowOff>0</xdr:rowOff>
    </xdr:from>
    <xdr:ext cx="1743667" cy="217823"/>
    <xdr:sp macro="" textlink="">
      <xdr:nvSpPr>
        <xdr:cNvPr id="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44000000}"/>
            </a:ext>
          </a:extLst>
        </xdr:cNvPr>
        <xdr:cNvSpPr/>
      </xdr:nvSpPr>
      <xdr:spPr>
        <a:xfrm>
          <a:off x="44398406" y="2094706"/>
          <a:ext cx="1743667" cy="217823"/>
        </a:xfrm>
        <a:prstGeom prst="rect">
          <a:avLst/>
        </a:prstGeom>
      </xdr:spPr>
    </xdr:sp>
    <xdr:clientData/>
  </xdr:oneCellAnchor>
  <xdr:oneCellAnchor>
    <xdr:from>
      <xdr:col>2</xdr:col>
      <xdr:colOff>0</xdr:colOff>
      <xdr:row>2</xdr:row>
      <xdr:rowOff>0</xdr:rowOff>
    </xdr:from>
    <xdr:ext cx="1760193" cy="217823"/>
    <xdr:sp macro="" textlink="">
      <xdr:nvSpPr>
        <xdr:cNvPr id="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45000000}"/>
            </a:ext>
          </a:extLst>
        </xdr:cNvPr>
        <xdr:cNvSpPr/>
      </xdr:nvSpPr>
      <xdr:spPr>
        <a:xfrm>
          <a:off x="44398406" y="2094706"/>
          <a:ext cx="1760193" cy="217823"/>
        </a:xfrm>
        <a:prstGeom prst="rect">
          <a:avLst/>
        </a:prstGeom>
      </xdr:spPr>
    </xdr:sp>
    <xdr:clientData/>
  </xdr:oneCellAnchor>
  <xdr:oneCellAnchor>
    <xdr:from>
      <xdr:col>2</xdr:col>
      <xdr:colOff>0</xdr:colOff>
      <xdr:row>2</xdr:row>
      <xdr:rowOff>0</xdr:rowOff>
    </xdr:from>
    <xdr:ext cx="1757522" cy="230523"/>
    <xdr:sp macro="" textlink="">
      <xdr:nvSpPr>
        <xdr:cNvPr id="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46000000}"/>
            </a:ext>
          </a:extLst>
        </xdr:cNvPr>
        <xdr:cNvSpPr/>
      </xdr:nvSpPr>
      <xdr:spPr>
        <a:xfrm>
          <a:off x="44398406" y="2082006"/>
          <a:ext cx="1757522" cy="230523"/>
        </a:xfrm>
        <a:prstGeom prst="rect">
          <a:avLst/>
        </a:prstGeom>
      </xdr:spPr>
    </xdr:sp>
    <xdr:clientData/>
  </xdr:oneCellAnchor>
  <xdr:oneCellAnchor>
    <xdr:from>
      <xdr:col>2</xdr:col>
      <xdr:colOff>0</xdr:colOff>
      <xdr:row>2</xdr:row>
      <xdr:rowOff>0</xdr:rowOff>
    </xdr:from>
    <xdr:ext cx="1776068" cy="230523"/>
    <xdr:sp macro="" textlink="">
      <xdr:nvSpPr>
        <xdr:cNvPr id="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47000000}"/>
            </a:ext>
          </a:extLst>
        </xdr:cNvPr>
        <xdr:cNvSpPr/>
      </xdr:nvSpPr>
      <xdr:spPr>
        <a:xfrm>
          <a:off x="44398406" y="2082006"/>
          <a:ext cx="1776068" cy="230523"/>
        </a:xfrm>
        <a:prstGeom prst="rect">
          <a:avLst/>
        </a:prstGeom>
      </xdr:spPr>
    </xdr:sp>
    <xdr:clientData/>
  </xdr:oneCellAnchor>
  <xdr:oneCellAnchor>
    <xdr:from>
      <xdr:col>3</xdr:col>
      <xdr:colOff>0</xdr:colOff>
      <xdr:row>2</xdr:row>
      <xdr:rowOff>0</xdr:rowOff>
    </xdr:from>
    <xdr:ext cx="1856405" cy="205123"/>
    <xdr:sp macro="" textlink="">
      <xdr:nvSpPr>
        <xdr:cNvPr id="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48000000}"/>
            </a:ext>
          </a:extLst>
        </xdr:cNvPr>
        <xdr:cNvSpPr/>
      </xdr:nvSpPr>
      <xdr:spPr>
        <a:xfrm>
          <a:off x="44398406" y="2107406"/>
          <a:ext cx="1856405" cy="205123"/>
        </a:xfrm>
        <a:prstGeom prst="rect">
          <a:avLst/>
        </a:prstGeom>
      </xdr:spPr>
    </xdr:sp>
    <xdr:clientData/>
  </xdr:oneCellAnchor>
  <xdr:oneCellAnchor>
    <xdr:from>
      <xdr:col>3</xdr:col>
      <xdr:colOff>0</xdr:colOff>
      <xdr:row>2</xdr:row>
      <xdr:rowOff>0</xdr:rowOff>
    </xdr:from>
    <xdr:ext cx="1793481" cy="217823"/>
    <xdr:sp macro="" textlink="">
      <xdr:nvSpPr>
        <xdr:cNvPr id="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49000000}"/>
            </a:ext>
          </a:extLst>
        </xdr:cNvPr>
        <xdr:cNvSpPr/>
      </xdr:nvSpPr>
      <xdr:spPr>
        <a:xfrm>
          <a:off x="44398406" y="2094706"/>
          <a:ext cx="1793481" cy="217823"/>
        </a:xfrm>
        <a:prstGeom prst="rect">
          <a:avLst/>
        </a:prstGeom>
      </xdr:spPr>
    </xdr:sp>
    <xdr:clientData/>
  </xdr:oneCellAnchor>
  <xdr:oneCellAnchor>
    <xdr:from>
      <xdr:col>3</xdr:col>
      <xdr:colOff>0</xdr:colOff>
      <xdr:row>2</xdr:row>
      <xdr:rowOff>0</xdr:rowOff>
    </xdr:from>
    <xdr:ext cx="1755479" cy="217823"/>
    <xdr:sp macro="" textlink="">
      <xdr:nvSpPr>
        <xdr:cNvPr id="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4A000000}"/>
            </a:ext>
          </a:extLst>
        </xdr:cNvPr>
        <xdr:cNvSpPr/>
      </xdr:nvSpPr>
      <xdr:spPr>
        <a:xfrm>
          <a:off x="44398406" y="2094706"/>
          <a:ext cx="1755479" cy="217823"/>
        </a:xfrm>
        <a:prstGeom prst="rect">
          <a:avLst/>
        </a:prstGeom>
      </xdr:spPr>
    </xdr:sp>
    <xdr:clientData/>
  </xdr:oneCellAnchor>
  <xdr:oneCellAnchor>
    <xdr:from>
      <xdr:col>3</xdr:col>
      <xdr:colOff>0</xdr:colOff>
      <xdr:row>2</xdr:row>
      <xdr:rowOff>0</xdr:rowOff>
    </xdr:from>
    <xdr:ext cx="1722885" cy="217823"/>
    <xdr:sp macro="" textlink="">
      <xdr:nvSpPr>
        <xdr:cNvPr id="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4B000000}"/>
            </a:ext>
          </a:extLst>
        </xdr:cNvPr>
        <xdr:cNvSpPr/>
      </xdr:nvSpPr>
      <xdr:spPr>
        <a:xfrm>
          <a:off x="44398406" y="2094706"/>
          <a:ext cx="1722885" cy="217823"/>
        </a:xfrm>
        <a:prstGeom prst="rect">
          <a:avLst/>
        </a:prstGeom>
      </xdr:spPr>
    </xdr:sp>
    <xdr:clientData/>
  </xdr:oneCellAnchor>
  <xdr:oneCellAnchor>
    <xdr:from>
      <xdr:col>3</xdr:col>
      <xdr:colOff>0</xdr:colOff>
      <xdr:row>2</xdr:row>
      <xdr:rowOff>0</xdr:rowOff>
    </xdr:from>
    <xdr:ext cx="1724810" cy="217823"/>
    <xdr:sp macro="" textlink="">
      <xdr:nvSpPr>
        <xdr:cNvPr id="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4C000000}"/>
            </a:ext>
          </a:extLst>
        </xdr:cNvPr>
        <xdr:cNvSpPr/>
      </xdr:nvSpPr>
      <xdr:spPr>
        <a:xfrm>
          <a:off x="44398406" y="2094706"/>
          <a:ext cx="1724810" cy="217823"/>
        </a:xfrm>
        <a:prstGeom prst="rect">
          <a:avLst/>
        </a:prstGeom>
      </xdr:spPr>
    </xdr:sp>
    <xdr:clientData/>
  </xdr:oneCellAnchor>
  <xdr:oneCellAnchor>
    <xdr:from>
      <xdr:col>3</xdr:col>
      <xdr:colOff>0</xdr:colOff>
      <xdr:row>2</xdr:row>
      <xdr:rowOff>0</xdr:rowOff>
    </xdr:from>
    <xdr:ext cx="1719325" cy="217823"/>
    <xdr:sp macro="" textlink="">
      <xdr:nvSpPr>
        <xdr:cNvPr id="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4D000000}"/>
            </a:ext>
          </a:extLst>
        </xdr:cNvPr>
        <xdr:cNvSpPr/>
      </xdr:nvSpPr>
      <xdr:spPr>
        <a:xfrm>
          <a:off x="44398406" y="2094706"/>
          <a:ext cx="1719325" cy="217823"/>
        </a:xfrm>
        <a:prstGeom prst="rect">
          <a:avLst/>
        </a:prstGeom>
      </xdr:spPr>
    </xdr:sp>
    <xdr:clientData/>
  </xdr:oneCellAnchor>
  <xdr:oneCellAnchor>
    <xdr:from>
      <xdr:col>3</xdr:col>
      <xdr:colOff>0</xdr:colOff>
      <xdr:row>2</xdr:row>
      <xdr:rowOff>0</xdr:rowOff>
    </xdr:from>
    <xdr:ext cx="1743667" cy="217823"/>
    <xdr:sp macro="" textlink="">
      <xdr:nvSpPr>
        <xdr:cNvPr id="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4E000000}"/>
            </a:ext>
          </a:extLst>
        </xdr:cNvPr>
        <xdr:cNvSpPr/>
      </xdr:nvSpPr>
      <xdr:spPr>
        <a:xfrm>
          <a:off x="44398406" y="2094706"/>
          <a:ext cx="1743667" cy="217823"/>
        </a:xfrm>
        <a:prstGeom prst="rect">
          <a:avLst/>
        </a:prstGeom>
      </xdr:spPr>
    </xdr:sp>
    <xdr:clientData/>
  </xdr:oneCellAnchor>
  <xdr:oneCellAnchor>
    <xdr:from>
      <xdr:col>3</xdr:col>
      <xdr:colOff>0</xdr:colOff>
      <xdr:row>2</xdr:row>
      <xdr:rowOff>0</xdr:rowOff>
    </xdr:from>
    <xdr:ext cx="1760193" cy="217823"/>
    <xdr:sp macro="" textlink="">
      <xdr:nvSpPr>
        <xdr:cNvPr id="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4F000000}"/>
            </a:ext>
          </a:extLst>
        </xdr:cNvPr>
        <xdr:cNvSpPr/>
      </xdr:nvSpPr>
      <xdr:spPr>
        <a:xfrm>
          <a:off x="44398406" y="2094706"/>
          <a:ext cx="1760193" cy="217823"/>
        </a:xfrm>
        <a:prstGeom prst="rect">
          <a:avLst/>
        </a:prstGeom>
      </xdr:spPr>
    </xdr:sp>
    <xdr:clientData/>
  </xdr:oneCellAnchor>
  <xdr:oneCellAnchor>
    <xdr:from>
      <xdr:col>3</xdr:col>
      <xdr:colOff>0</xdr:colOff>
      <xdr:row>2</xdr:row>
      <xdr:rowOff>0</xdr:rowOff>
    </xdr:from>
    <xdr:ext cx="1757522" cy="230523"/>
    <xdr:sp macro="" textlink="">
      <xdr:nvSpPr>
        <xdr:cNvPr id="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50000000}"/>
            </a:ext>
          </a:extLst>
        </xdr:cNvPr>
        <xdr:cNvSpPr/>
      </xdr:nvSpPr>
      <xdr:spPr>
        <a:xfrm>
          <a:off x="44398406" y="2082006"/>
          <a:ext cx="1757522" cy="230523"/>
        </a:xfrm>
        <a:prstGeom prst="rect">
          <a:avLst/>
        </a:prstGeom>
      </xdr:spPr>
    </xdr:sp>
    <xdr:clientData/>
  </xdr:oneCellAnchor>
  <xdr:oneCellAnchor>
    <xdr:from>
      <xdr:col>3</xdr:col>
      <xdr:colOff>0</xdr:colOff>
      <xdr:row>2</xdr:row>
      <xdr:rowOff>0</xdr:rowOff>
    </xdr:from>
    <xdr:ext cx="1776068" cy="230523"/>
    <xdr:sp macro="" textlink="">
      <xdr:nvSpPr>
        <xdr:cNvPr id="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51000000}"/>
            </a:ext>
          </a:extLst>
        </xdr:cNvPr>
        <xdr:cNvSpPr/>
      </xdr:nvSpPr>
      <xdr:spPr>
        <a:xfrm>
          <a:off x="44398406" y="2082006"/>
          <a:ext cx="1776068" cy="230523"/>
        </a:xfrm>
        <a:prstGeom prst="rect">
          <a:avLst/>
        </a:prstGeom>
      </xdr:spPr>
    </xdr:sp>
    <xdr:clientData/>
  </xdr:oneCellAnchor>
  <xdr:oneCellAnchor>
    <xdr:from>
      <xdr:col>4</xdr:col>
      <xdr:colOff>0</xdr:colOff>
      <xdr:row>2</xdr:row>
      <xdr:rowOff>0</xdr:rowOff>
    </xdr:from>
    <xdr:ext cx="1856405" cy="205123"/>
    <xdr:sp macro="" textlink="">
      <xdr:nvSpPr>
        <xdr:cNvPr id="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52000000}"/>
            </a:ext>
          </a:extLst>
        </xdr:cNvPr>
        <xdr:cNvSpPr/>
      </xdr:nvSpPr>
      <xdr:spPr>
        <a:xfrm>
          <a:off x="44398406" y="2107406"/>
          <a:ext cx="1856405" cy="205123"/>
        </a:xfrm>
        <a:prstGeom prst="rect">
          <a:avLst/>
        </a:prstGeom>
      </xdr:spPr>
    </xdr:sp>
    <xdr:clientData/>
  </xdr:oneCellAnchor>
  <xdr:oneCellAnchor>
    <xdr:from>
      <xdr:col>4</xdr:col>
      <xdr:colOff>0</xdr:colOff>
      <xdr:row>2</xdr:row>
      <xdr:rowOff>0</xdr:rowOff>
    </xdr:from>
    <xdr:ext cx="1793481" cy="217823"/>
    <xdr:sp macro="" textlink="">
      <xdr:nvSpPr>
        <xdr:cNvPr id="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53000000}"/>
            </a:ext>
          </a:extLst>
        </xdr:cNvPr>
        <xdr:cNvSpPr/>
      </xdr:nvSpPr>
      <xdr:spPr>
        <a:xfrm>
          <a:off x="44398406" y="2094706"/>
          <a:ext cx="1793481" cy="217823"/>
        </a:xfrm>
        <a:prstGeom prst="rect">
          <a:avLst/>
        </a:prstGeom>
      </xdr:spPr>
    </xdr:sp>
    <xdr:clientData/>
  </xdr:oneCellAnchor>
  <xdr:oneCellAnchor>
    <xdr:from>
      <xdr:col>4</xdr:col>
      <xdr:colOff>0</xdr:colOff>
      <xdr:row>2</xdr:row>
      <xdr:rowOff>0</xdr:rowOff>
    </xdr:from>
    <xdr:ext cx="1755479" cy="217823"/>
    <xdr:sp macro="" textlink="">
      <xdr:nvSpPr>
        <xdr:cNvPr id="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54000000}"/>
            </a:ext>
          </a:extLst>
        </xdr:cNvPr>
        <xdr:cNvSpPr/>
      </xdr:nvSpPr>
      <xdr:spPr>
        <a:xfrm>
          <a:off x="44398406" y="2094706"/>
          <a:ext cx="1755479" cy="217823"/>
        </a:xfrm>
        <a:prstGeom prst="rect">
          <a:avLst/>
        </a:prstGeom>
      </xdr:spPr>
    </xdr:sp>
    <xdr:clientData/>
  </xdr:oneCellAnchor>
  <xdr:oneCellAnchor>
    <xdr:from>
      <xdr:col>4</xdr:col>
      <xdr:colOff>0</xdr:colOff>
      <xdr:row>2</xdr:row>
      <xdr:rowOff>0</xdr:rowOff>
    </xdr:from>
    <xdr:ext cx="1722885" cy="217823"/>
    <xdr:sp macro="" textlink="">
      <xdr:nvSpPr>
        <xdr:cNvPr id="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55000000}"/>
            </a:ext>
          </a:extLst>
        </xdr:cNvPr>
        <xdr:cNvSpPr/>
      </xdr:nvSpPr>
      <xdr:spPr>
        <a:xfrm>
          <a:off x="44398406" y="2094706"/>
          <a:ext cx="1722885" cy="217823"/>
        </a:xfrm>
        <a:prstGeom prst="rect">
          <a:avLst/>
        </a:prstGeom>
      </xdr:spPr>
    </xdr:sp>
    <xdr:clientData/>
  </xdr:oneCellAnchor>
  <xdr:oneCellAnchor>
    <xdr:from>
      <xdr:col>4</xdr:col>
      <xdr:colOff>0</xdr:colOff>
      <xdr:row>2</xdr:row>
      <xdr:rowOff>0</xdr:rowOff>
    </xdr:from>
    <xdr:ext cx="1724810" cy="217823"/>
    <xdr:sp macro="" textlink="">
      <xdr:nvSpPr>
        <xdr:cNvPr id="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56000000}"/>
            </a:ext>
          </a:extLst>
        </xdr:cNvPr>
        <xdr:cNvSpPr/>
      </xdr:nvSpPr>
      <xdr:spPr>
        <a:xfrm>
          <a:off x="44398406" y="2094706"/>
          <a:ext cx="1724810" cy="217823"/>
        </a:xfrm>
        <a:prstGeom prst="rect">
          <a:avLst/>
        </a:prstGeom>
      </xdr:spPr>
    </xdr:sp>
    <xdr:clientData/>
  </xdr:oneCellAnchor>
  <xdr:oneCellAnchor>
    <xdr:from>
      <xdr:col>4</xdr:col>
      <xdr:colOff>0</xdr:colOff>
      <xdr:row>2</xdr:row>
      <xdr:rowOff>0</xdr:rowOff>
    </xdr:from>
    <xdr:ext cx="1719325" cy="217823"/>
    <xdr:sp macro="" textlink="">
      <xdr:nvSpPr>
        <xdr:cNvPr id="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57000000}"/>
            </a:ext>
          </a:extLst>
        </xdr:cNvPr>
        <xdr:cNvSpPr/>
      </xdr:nvSpPr>
      <xdr:spPr>
        <a:xfrm>
          <a:off x="44398406" y="2094706"/>
          <a:ext cx="1719325" cy="217823"/>
        </a:xfrm>
        <a:prstGeom prst="rect">
          <a:avLst/>
        </a:prstGeom>
      </xdr:spPr>
    </xdr:sp>
    <xdr:clientData/>
  </xdr:oneCellAnchor>
  <xdr:oneCellAnchor>
    <xdr:from>
      <xdr:col>4</xdr:col>
      <xdr:colOff>0</xdr:colOff>
      <xdr:row>2</xdr:row>
      <xdr:rowOff>0</xdr:rowOff>
    </xdr:from>
    <xdr:ext cx="1743667" cy="217823"/>
    <xdr:sp macro="" textlink="">
      <xdr:nvSpPr>
        <xdr:cNvPr id="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58000000}"/>
            </a:ext>
          </a:extLst>
        </xdr:cNvPr>
        <xdr:cNvSpPr/>
      </xdr:nvSpPr>
      <xdr:spPr>
        <a:xfrm>
          <a:off x="44398406" y="2094706"/>
          <a:ext cx="1743667" cy="217823"/>
        </a:xfrm>
        <a:prstGeom prst="rect">
          <a:avLst/>
        </a:prstGeom>
      </xdr:spPr>
    </xdr:sp>
    <xdr:clientData/>
  </xdr:oneCellAnchor>
  <xdr:oneCellAnchor>
    <xdr:from>
      <xdr:col>4</xdr:col>
      <xdr:colOff>0</xdr:colOff>
      <xdr:row>2</xdr:row>
      <xdr:rowOff>0</xdr:rowOff>
    </xdr:from>
    <xdr:ext cx="1760193" cy="217823"/>
    <xdr:sp macro="" textlink="">
      <xdr:nvSpPr>
        <xdr:cNvPr id="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59000000}"/>
            </a:ext>
          </a:extLst>
        </xdr:cNvPr>
        <xdr:cNvSpPr/>
      </xdr:nvSpPr>
      <xdr:spPr>
        <a:xfrm>
          <a:off x="44398406" y="2094706"/>
          <a:ext cx="1760193" cy="217823"/>
        </a:xfrm>
        <a:prstGeom prst="rect">
          <a:avLst/>
        </a:prstGeom>
      </xdr:spPr>
    </xdr:sp>
    <xdr:clientData/>
  </xdr:oneCellAnchor>
  <xdr:oneCellAnchor>
    <xdr:from>
      <xdr:col>4</xdr:col>
      <xdr:colOff>0</xdr:colOff>
      <xdr:row>2</xdr:row>
      <xdr:rowOff>0</xdr:rowOff>
    </xdr:from>
    <xdr:ext cx="1757522" cy="230523"/>
    <xdr:sp macro="" textlink="">
      <xdr:nvSpPr>
        <xdr:cNvPr id="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5A000000}"/>
            </a:ext>
          </a:extLst>
        </xdr:cNvPr>
        <xdr:cNvSpPr/>
      </xdr:nvSpPr>
      <xdr:spPr>
        <a:xfrm>
          <a:off x="44398406" y="2082006"/>
          <a:ext cx="1757522" cy="230523"/>
        </a:xfrm>
        <a:prstGeom prst="rect">
          <a:avLst/>
        </a:prstGeom>
      </xdr:spPr>
    </xdr:sp>
    <xdr:clientData/>
  </xdr:oneCellAnchor>
  <xdr:oneCellAnchor>
    <xdr:from>
      <xdr:col>4</xdr:col>
      <xdr:colOff>0</xdr:colOff>
      <xdr:row>2</xdr:row>
      <xdr:rowOff>0</xdr:rowOff>
    </xdr:from>
    <xdr:ext cx="1776068" cy="230523"/>
    <xdr:sp macro="" textlink="">
      <xdr:nvSpPr>
        <xdr:cNvPr id="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5B000000}"/>
            </a:ext>
          </a:extLst>
        </xdr:cNvPr>
        <xdr:cNvSpPr/>
      </xdr:nvSpPr>
      <xdr:spPr>
        <a:xfrm>
          <a:off x="44398406" y="2082006"/>
          <a:ext cx="1776068" cy="230523"/>
        </a:xfrm>
        <a:prstGeom prst="rect">
          <a:avLst/>
        </a:prstGeom>
      </xdr:spPr>
    </xdr:sp>
    <xdr:clientData/>
  </xdr:oneCellAnchor>
  <xdr:oneCellAnchor>
    <xdr:from>
      <xdr:col>5</xdr:col>
      <xdr:colOff>0</xdr:colOff>
      <xdr:row>2</xdr:row>
      <xdr:rowOff>0</xdr:rowOff>
    </xdr:from>
    <xdr:ext cx="1856405" cy="205123"/>
    <xdr:sp macro="" textlink="">
      <xdr:nvSpPr>
        <xdr:cNvPr id="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5C000000}"/>
            </a:ext>
          </a:extLst>
        </xdr:cNvPr>
        <xdr:cNvSpPr/>
      </xdr:nvSpPr>
      <xdr:spPr>
        <a:xfrm>
          <a:off x="44398406" y="2107406"/>
          <a:ext cx="1856405" cy="205123"/>
        </a:xfrm>
        <a:prstGeom prst="rect">
          <a:avLst/>
        </a:prstGeom>
      </xdr:spPr>
    </xdr:sp>
    <xdr:clientData/>
  </xdr:oneCellAnchor>
  <xdr:oneCellAnchor>
    <xdr:from>
      <xdr:col>5</xdr:col>
      <xdr:colOff>0</xdr:colOff>
      <xdr:row>2</xdr:row>
      <xdr:rowOff>0</xdr:rowOff>
    </xdr:from>
    <xdr:ext cx="1793481" cy="217823"/>
    <xdr:sp macro="" textlink="">
      <xdr:nvSpPr>
        <xdr:cNvPr id="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5D000000}"/>
            </a:ext>
          </a:extLst>
        </xdr:cNvPr>
        <xdr:cNvSpPr/>
      </xdr:nvSpPr>
      <xdr:spPr>
        <a:xfrm>
          <a:off x="44398406" y="2094706"/>
          <a:ext cx="1793481" cy="217823"/>
        </a:xfrm>
        <a:prstGeom prst="rect">
          <a:avLst/>
        </a:prstGeom>
      </xdr:spPr>
    </xdr:sp>
    <xdr:clientData/>
  </xdr:oneCellAnchor>
  <xdr:oneCellAnchor>
    <xdr:from>
      <xdr:col>5</xdr:col>
      <xdr:colOff>0</xdr:colOff>
      <xdr:row>2</xdr:row>
      <xdr:rowOff>0</xdr:rowOff>
    </xdr:from>
    <xdr:ext cx="1755479" cy="217823"/>
    <xdr:sp macro="" textlink="">
      <xdr:nvSpPr>
        <xdr:cNvPr id="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5E000000}"/>
            </a:ext>
          </a:extLst>
        </xdr:cNvPr>
        <xdr:cNvSpPr/>
      </xdr:nvSpPr>
      <xdr:spPr>
        <a:xfrm>
          <a:off x="44398406" y="2094706"/>
          <a:ext cx="1755479" cy="217823"/>
        </a:xfrm>
        <a:prstGeom prst="rect">
          <a:avLst/>
        </a:prstGeom>
      </xdr:spPr>
    </xdr:sp>
    <xdr:clientData/>
  </xdr:oneCellAnchor>
  <xdr:oneCellAnchor>
    <xdr:from>
      <xdr:col>5</xdr:col>
      <xdr:colOff>0</xdr:colOff>
      <xdr:row>2</xdr:row>
      <xdr:rowOff>0</xdr:rowOff>
    </xdr:from>
    <xdr:ext cx="1722885" cy="217823"/>
    <xdr:sp macro="" textlink="">
      <xdr:nvSpPr>
        <xdr:cNvPr id="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5F000000}"/>
            </a:ext>
          </a:extLst>
        </xdr:cNvPr>
        <xdr:cNvSpPr/>
      </xdr:nvSpPr>
      <xdr:spPr>
        <a:xfrm>
          <a:off x="44398406" y="2094706"/>
          <a:ext cx="1722885" cy="217823"/>
        </a:xfrm>
        <a:prstGeom prst="rect">
          <a:avLst/>
        </a:prstGeom>
      </xdr:spPr>
    </xdr:sp>
    <xdr:clientData/>
  </xdr:oneCellAnchor>
  <xdr:oneCellAnchor>
    <xdr:from>
      <xdr:col>5</xdr:col>
      <xdr:colOff>0</xdr:colOff>
      <xdr:row>2</xdr:row>
      <xdr:rowOff>0</xdr:rowOff>
    </xdr:from>
    <xdr:ext cx="1724810" cy="217823"/>
    <xdr:sp macro="" textlink="">
      <xdr:nvSpPr>
        <xdr:cNvPr id="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60000000}"/>
            </a:ext>
          </a:extLst>
        </xdr:cNvPr>
        <xdr:cNvSpPr/>
      </xdr:nvSpPr>
      <xdr:spPr>
        <a:xfrm>
          <a:off x="44398406" y="2094706"/>
          <a:ext cx="1724810" cy="217823"/>
        </a:xfrm>
        <a:prstGeom prst="rect">
          <a:avLst/>
        </a:prstGeom>
      </xdr:spPr>
    </xdr:sp>
    <xdr:clientData/>
  </xdr:oneCellAnchor>
  <xdr:oneCellAnchor>
    <xdr:from>
      <xdr:col>5</xdr:col>
      <xdr:colOff>0</xdr:colOff>
      <xdr:row>2</xdr:row>
      <xdr:rowOff>0</xdr:rowOff>
    </xdr:from>
    <xdr:ext cx="1719325" cy="217823"/>
    <xdr:sp macro="" textlink="">
      <xdr:nvSpPr>
        <xdr:cNvPr id="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61000000}"/>
            </a:ext>
          </a:extLst>
        </xdr:cNvPr>
        <xdr:cNvSpPr/>
      </xdr:nvSpPr>
      <xdr:spPr>
        <a:xfrm>
          <a:off x="44398406" y="2094706"/>
          <a:ext cx="1719325" cy="217823"/>
        </a:xfrm>
        <a:prstGeom prst="rect">
          <a:avLst/>
        </a:prstGeom>
      </xdr:spPr>
    </xdr:sp>
    <xdr:clientData/>
  </xdr:oneCellAnchor>
  <xdr:oneCellAnchor>
    <xdr:from>
      <xdr:col>5</xdr:col>
      <xdr:colOff>0</xdr:colOff>
      <xdr:row>2</xdr:row>
      <xdr:rowOff>0</xdr:rowOff>
    </xdr:from>
    <xdr:ext cx="1743667" cy="217823"/>
    <xdr:sp macro="" textlink="">
      <xdr:nvSpPr>
        <xdr:cNvPr id="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62000000}"/>
            </a:ext>
          </a:extLst>
        </xdr:cNvPr>
        <xdr:cNvSpPr/>
      </xdr:nvSpPr>
      <xdr:spPr>
        <a:xfrm>
          <a:off x="44398406" y="2094706"/>
          <a:ext cx="1743667" cy="217823"/>
        </a:xfrm>
        <a:prstGeom prst="rect">
          <a:avLst/>
        </a:prstGeom>
      </xdr:spPr>
    </xdr:sp>
    <xdr:clientData/>
  </xdr:oneCellAnchor>
  <xdr:oneCellAnchor>
    <xdr:from>
      <xdr:col>5</xdr:col>
      <xdr:colOff>0</xdr:colOff>
      <xdr:row>2</xdr:row>
      <xdr:rowOff>0</xdr:rowOff>
    </xdr:from>
    <xdr:ext cx="1760193" cy="217823"/>
    <xdr:sp macro="" textlink="">
      <xdr:nvSpPr>
        <xdr:cNvPr id="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63000000}"/>
            </a:ext>
          </a:extLst>
        </xdr:cNvPr>
        <xdr:cNvSpPr/>
      </xdr:nvSpPr>
      <xdr:spPr>
        <a:xfrm>
          <a:off x="44398406" y="2094706"/>
          <a:ext cx="1760193" cy="217823"/>
        </a:xfrm>
        <a:prstGeom prst="rect">
          <a:avLst/>
        </a:prstGeom>
      </xdr:spPr>
    </xdr:sp>
    <xdr:clientData/>
  </xdr:oneCellAnchor>
  <xdr:oneCellAnchor>
    <xdr:from>
      <xdr:col>5</xdr:col>
      <xdr:colOff>0</xdr:colOff>
      <xdr:row>2</xdr:row>
      <xdr:rowOff>0</xdr:rowOff>
    </xdr:from>
    <xdr:ext cx="1757522" cy="230523"/>
    <xdr:sp macro="" textlink="">
      <xdr:nvSpPr>
        <xdr:cNvPr id="1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64000000}"/>
            </a:ext>
          </a:extLst>
        </xdr:cNvPr>
        <xdr:cNvSpPr/>
      </xdr:nvSpPr>
      <xdr:spPr>
        <a:xfrm>
          <a:off x="44398406" y="2082006"/>
          <a:ext cx="1757522" cy="230523"/>
        </a:xfrm>
        <a:prstGeom prst="rect">
          <a:avLst/>
        </a:prstGeom>
      </xdr:spPr>
    </xdr:sp>
    <xdr:clientData/>
  </xdr:oneCellAnchor>
  <xdr:oneCellAnchor>
    <xdr:from>
      <xdr:col>5</xdr:col>
      <xdr:colOff>0</xdr:colOff>
      <xdr:row>2</xdr:row>
      <xdr:rowOff>0</xdr:rowOff>
    </xdr:from>
    <xdr:ext cx="1776068" cy="230523"/>
    <xdr:sp macro="" textlink="">
      <xdr:nvSpPr>
        <xdr:cNvPr id="1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65000000}"/>
            </a:ext>
          </a:extLst>
        </xdr:cNvPr>
        <xdr:cNvSpPr/>
      </xdr:nvSpPr>
      <xdr:spPr>
        <a:xfrm>
          <a:off x="44398406" y="2082006"/>
          <a:ext cx="1776068" cy="230523"/>
        </a:xfrm>
        <a:prstGeom prst="rect">
          <a:avLst/>
        </a:prstGeom>
      </xdr:spPr>
    </xdr:sp>
    <xdr:clientData/>
  </xdr:oneCellAnchor>
  <xdr:oneCellAnchor>
    <xdr:from>
      <xdr:col>6</xdr:col>
      <xdr:colOff>0</xdr:colOff>
      <xdr:row>2</xdr:row>
      <xdr:rowOff>0</xdr:rowOff>
    </xdr:from>
    <xdr:ext cx="1856405" cy="205123"/>
    <xdr:sp macro="" textlink="">
      <xdr:nvSpPr>
        <xdr:cNvPr id="1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66000000}"/>
            </a:ext>
          </a:extLst>
        </xdr:cNvPr>
        <xdr:cNvSpPr/>
      </xdr:nvSpPr>
      <xdr:spPr>
        <a:xfrm>
          <a:off x="44398406" y="2107406"/>
          <a:ext cx="1856405" cy="205123"/>
        </a:xfrm>
        <a:prstGeom prst="rect">
          <a:avLst/>
        </a:prstGeom>
      </xdr:spPr>
    </xdr:sp>
    <xdr:clientData/>
  </xdr:oneCellAnchor>
  <xdr:oneCellAnchor>
    <xdr:from>
      <xdr:col>6</xdr:col>
      <xdr:colOff>0</xdr:colOff>
      <xdr:row>2</xdr:row>
      <xdr:rowOff>0</xdr:rowOff>
    </xdr:from>
    <xdr:ext cx="1793481" cy="217823"/>
    <xdr:sp macro="" textlink="">
      <xdr:nvSpPr>
        <xdr:cNvPr id="1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67000000}"/>
            </a:ext>
          </a:extLst>
        </xdr:cNvPr>
        <xdr:cNvSpPr/>
      </xdr:nvSpPr>
      <xdr:spPr>
        <a:xfrm>
          <a:off x="44398406" y="2094706"/>
          <a:ext cx="1793481" cy="217823"/>
        </a:xfrm>
        <a:prstGeom prst="rect">
          <a:avLst/>
        </a:prstGeom>
      </xdr:spPr>
    </xdr:sp>
    <xdr:clientData/>
  </xdr:oneCellAnchor>
  <xdr:oneCellAnchor>
    <xdr:from>
      <xdr:col>6</xdr:col>
      <xdr:colOff>0</xdr:colOff>
      <xdr:row>2</xdr:row>
      <xdr:rowOff>0</xdr:rowOff>
    </xdr:from>
    <xdr:ext cx="1755479" cy="217823"/>
    <xdr:sp macro="" textlink="">
      <xdr:nvSpPr>
        <xdr:cNvPr id="1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68000000}"/>
            </a:ext>
          </a:extLst>
        </xdr:cNvPr>
        <xdr:cNvSpPr/>
      </xdr:nvSpPr>
      <xdr:spPr>
        <a:xfrm>
          <a:off x="44398406" y="2094706"/>
          <a:ext cx="1755479" cy="217823"/>
        </a:xfrm>
        <a:prstGeom prst="rect">
          <a:avLst/>
        </a:prstGeom>
      </xdr:spPr>
    </xdr:sp>
    <xdr:clientData/>
  </xdr:oneCellAnchor>
  <xdr:oneCellAnchor>
    <xdr:from>
      <xdr:col>6</xdr:col>
      <xdr:colOff>0</xdr:colOff>
      <xdr:row>2</xdr:row>
      <xdr:rowOff>0</xdr:rowOff>
    </xdr:from>
    <xdr:ext cx="1722885" cy="217823"/>
    <xdr:sp macro="" textlink="">
      <xdr:nvSpPr>
        <xdr:cNvPr id="1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69000000}"/>
            </a:ext>
          </a:extLst>
        </xdr:cNvPr>
        <xdr:cNvSpPr/>
      </xdr:nvSpPr>
      <xdr:spPr>
        <a:xfrm>
          <a:off x="44398406" y="2094706"/>
          <a:ext cx="1722885" cy="217823"/>
        </a:xfrm>
        <a:prstGeom prst="rect">
          <a:avLst/>
        </a:prstGeom>
      </xdr:spPr>
    </xdr:sp>
    <xdr:clientData/>
  </xdr:oneCellAnchor>
  <xdr:oneCellAnchor>
    <xdr:from>
      <xdr:col>6</xdr:col>
      <xdr:colOff>0</xdr:colOff>
      <xdr:row>2</xdr:row>
      <xdr:rowOff>0</xdr:rowOff>
    </xdr:from>
    <xdr:ext cx="1724810" cy="217823"/>
    <xdr:sp macro="" textlink="">
      <xdr:nvSpPr>
        <xdr:cNvPr id="1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6A000000}"/>
            </a:ext>
          </a:extLst>
        </xdr:cNvPr>
        <xdr:cNvSpPr/>
      </xdr:nvSpPr>
      <xdr:spPr>
        <a:xfrm>
          <a:off x="44398406" y="2094706"/>
          <a:ext cx="1724810" cy="217823"/>
        </a:xfrm>
        <a:prstGeom prst="rect">
          <a:avLst/>
        </a:prstGeom>
      </xdr:spPr>
    </xdr:sp>
    <xdr:clientData/>
  </xdr:oneCellAnchor>
  <xdr:oneCellAnchor>
    <xdr:from>
      <xdr:col>6</xdr:col>
      <xdr:colOff>0</xdr:colOff>
      <xdr:row>2</xdr:row>
      <xdr:rowOff>0</xdr:rowOff>
    </xdr:from>
    <xdr:ext cx="1719325" cy="217823"/>
    <xdr:sp macro="" textlink="">
      <xdr:nvSpPr>
        <xdr:cNvPr id="1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6B000000}"/>
            </a:ext>
          </a:extLst>
        </xdr:cNvPr>
        <xdr:cNvSpPr/>
      </xdr:nvSpPr>
      <xdr:spPr>
        <a:xfrm>
          <a:off x="44398406" y="2094706"/>
          <a:ext cx="1719325" cy="217823"/>
        </a:xfrm>
        <a:prstGeom prst="rect">
          <a:avLst/>
        </a:prstGeom>
      </xdr:spPr>
    </xdr:sp>
    <xdr:clientData/>
  </xdr:oneCellAnchor>
  <xdr:oneCellAnchor>
    <xdr:from>
      <xdr:col>6</xdr:col>
      <xdr:colOff>0</xdr:colOff>
      <xdr:row>2</xdr:row>
      <xdr:rowOff>0</xdr:rowOff>
    </xdr:from>
    <xdr:ext cx="1743667" cy="217823"/>
    <xdr:sp macro="" textlink="">
      <xdr:nvSpPr>
        <xdr:cNvPr id="1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6C000000}"/>
            </a:ext>
          </a:extLst>
        </xdr:cNvPr>
        <xdr:cNvSpPr/>
      </xdr:nvSpPr>
      <xdr:spPr>
        <a:xfrm>
          <a:off x="44398406" y="2094706"/>
          <a:ext cx="1743667" cy="217823"/>
        </a:xfrm>
        <a:prstGeom prst="rect">
          <a:avLst/>
        </a:prstGeom>
      </xdr:spPr>
    </xdr:sp>
    <xdr:clientData/>
  </xdr:oneCellAnchor>
  <xdr:oneCellAnchor>
    <xdr:from>
      <xdr:col>6</xdr:col>
      <xdr:colOff>0</xdr:colOff>
      <xdr:row>2</xdr:row>
      <xdr:rowOff>0</xdr:rowOff>
    </xdr:from>
    <xdr:ext cx="1760193" cy="217823"/>
    <xdr:sp macro="" textlink="">
      <xdr:nvSpPr>
        <xdr:cNvPr id="1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6D000000}"/>
            </a:ext>
          </a:extLst>
        </xdr:cNvPr>
        <xdr:cNvSpPr/>
      </xdr:nvSpPr>
      <xdr:spPr>
        <a:xfrm>
          <a:off x="44398406" y="2094706"/>
          <a:ext cx="1760193" cy="217823"/>
        </a:xfrm>
        <a:prstGeom prst="rect">
          <a:avLst/>
        </a:prstGeom>
      </xdr:spPr>
    </xdr:sp>
    <xdr:clientData/>
  </xdr:oneCellAnchor>
  <xdr:oneCellAnchor>
    <xdr:from>
      <xdr:col>6</xdr:col>
      <xdr:colOff>0</xdr:colOff>
      <xdr:row>2</xdr:row>
      <xdr:rowOff>0</xdr:rowOff>
    </xdr:from>
    <xdr:ext cx="1757522" cy="230523"/>
    <xdr:sp macro="" textlink="">
      <xdr:nvSpPr>
        <xdr:cNvPr id="1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6E000000}"/>
            </a:ext>
          </a:extLst>
        </xdr:cNvPr>
        <xdr:cNvSpPr/>
      </xdr:nvSpPr>
      <xdr:spPr>
        <a:xfrm>
          <a:off x="44398406" y="2082006"/>
          <a:ext cx="1757522" cy="230523"/>
        </a:xfrm>
        <a:prstGeom prst="rect">
          <a:avLst/>
        </a:prstGeom>
      </xdr:spPr>
    </xdr:sp>
    <xdr:clientData/>
  </xdr:oneCellAnchor>
  <xdr:oneCellAnchor>
    <xdr:from>
      <xdr:col>6</xdr:col>
      <xdr:colOff>0</xdr:colOff>
      <xdr:row>2</xdr:row>
      <xdr:rowOff>0</xdr:rowOff>
    </xdr:from>
    <xdr:ext cx="1776068" cy="230523"/>
    <xdr:sp macro="" textlink="">
      <xdr:nvSpPr>
        <xdr:cNvPr id="1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6F000000}"/>
            </a:ext>
          </a:extLst>
        </xdr:cNvPr>
        <xdr:cNvSpPr/>
      </xdr:nvSpPr>
      <xdr:spPr>
        <a:xfrm>
          <a:off x="44398406" y="2082006"/>
          <a:ext cx="1776068" cy="230523"/>
        </a:xfrm>
        <a:prstGeom prst="rect">
          <a:avLst/>
        </a:prstGeom>
      </xdr:spPr>
    </xdr:sp>
    <xdr:clientData/>
  </xdr:oneCellAnchor>
  <xdr:oneCellAnchor>
    <xdr:from>
      <xdr:col>7</xdr:col>
      <xdr:colOff>0</xdr:colOff>
      <xdr:row>2</xdr:row>
      <xdr:rowOff>0</xdr:rowOff>
    </xdr:from>
    <xdr:ext cx="1856405" cy="205123"/>
    <xdr:sp macro="" textlink="">
      <xdr:nvSpPr>
        <xdr:cNvPr id="1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70000000}"/>
            </a:ext>
          </a:extLst>
        </xdr:cNvPr>
        <xdr:cNvSpPr/>
      </xdr:nvSpPr>
      <xdr:spPr>
        <a:xfrm>
          <a:off x="44398406" y="2107406"/>
          <a:ext cx="1856405" cy="205123"/>
        </a:xfrm>
        <a:prstGeom prst="rect">
          <a:avLst/>
        </a:prstGeom>
      </xdr:spPr>
    </xdr:sp>
    <xdr:clientData/>
  </xdr:oneCellAnchor>
  <xdr:oneCellAnchor>
    <xdr:from>
      <xdr:col>7</xdr:col>
      <xdr:colOff>0</xdr:colOff>
      <xdr:row>2</xdr:row>
      <xdr:rowOff>0</xdr:rowOff>
    </xdr:from>
    <xdr:ext cx="1793481" cy="217823"/>
    <xdr:sp macro="" textlink="">
      <xdr:nvSpPr>
        <xdr:cNvPr id="1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71000000}"/>
            </a:ext>
          </a:extLst>
        </xdr:cNvPr>
        <xdr:cNvSpPr/>
      </xdr:nvSpPr>
      <xdr:spPr>
        <a:xfrm>
          <a:off x="44398406" y="2094706"/>
          <a:ext cx="1793481" cy="217823"/>
        </a:xfrm>
        <a:prstGeom prst="rect">
          <a:avLst/>
        </a:prstGeom>
      </xdr:spPr>
    </xdr:sp>
    <xdr:clientData/>
  </xdr:oneCellAnchor>
  <xdr:oneCellAnchor>
    <xdr:from>
      <xdr:col>7</xdr:col>
      <xdr:colOff>0</xdr:colOff>
      <xdr:row>2</xdr:row>
      <xdr:rowOff>0</xdr:rowOff>
    </xdr:from>
    <xdr:ext cx="1755479" cy="217823"/>
    <xdr:sp macro="" textlink="">
      <xdr:nvSpPr>
        <xdr:cNvPr id="1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72000000}"/>
            </a:ext>
          </a:extLst>
        </xdr:cNvPr>
        <xdr:cNvSpPr/>
      </xdr:nvSpPr>
      <xdr:spPr>
        <a:xfrm>
          <a:off x="44398406" y="2094706"/>
          <a:ext cx="1755479" cy="217823"/>
        </a:xfrm>
        <a:prstGeom prst="rect">
          <a:avLst/>
        </a:prstGeom>
      </xdr:spPr>
    </xdr:sp>
    <xdr:clientData/>
  </xdr:oneCellAnchor>
  <xdr:oneCellAnchor>
    <xdr:from>
      <xdr:col>7</xdr:col>
      <xdr:colOff>0</xdr:colOff>
      <xdr:row>2</xdr:row>
      <xdr:rowOff>0</xdr:rowOff>
    </xdr:from>
    <xdr:ext cx="1722885" cy="217823"/>
    <xdr:sp macro="" textlink="">
      <xdr:nvSpPr>
        <xdr:cNvPr id="1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73000000}"/>
            </a:ext>
          </a:extLst>
        </xdr:cNvPr>
        <xdr:cNvSpPr/>
      </xdr:nvSpPr>
      <xdr:spPr>
        <a:xfrm>
          <a:off x="44398406" y="2094706"/>
          <a:ext cx="1722885" cy="217823"/>
        </a:xfrm>
        <a:prstGeom prst="rect">
          <a:avLst/>
        </a:prstGeom>
      </xdr:spPr>
    </xdr:sp>
    <xdr:clientData/>
  </xdr:oneCellAnchor>
  <xdr:oneCellAnchor>
    <xdr:from>
      <xdr:col>7</xdr:col>
      <xdr:colOff>0</xdr:colOff>
      <xdr:row>2</xdr:row>
      <xdr:rowOff>0</xdr:rowOff>
    </xdr:from>
    <xdr:ext cx="1724810" cy="217823"/>
    <xdr:sp macro="" textlink="">
      <xdr:nvSpPr>
        <xdr:cNvPr id="1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74000000}"/>
            </a:ext>
          </a:extLst>
        </xdr:cNvPr>
        <xdr:cNvSpPr/>
      </xdr:nvSpPr>
      <xdr:spPr>
        <a:xfrm>
          <a:off x="44398406" y="2094706"/>
          <a:ext cx="1724810" cy="217823"/>
        </a:xfrm>
        <a:prstGeom prst="rect">
          <a:avLst/>
        </a:prstGeom>
      </xdr:spPr>
    </xdr:sp>
    <xdr:clientData/>
  </xdr:oneCellAnchor>
  <xdr:oneCellAnchor>
    <xdr:from>
      <xdr:col>7</xdr:col>
      <xdr:colOff>0</xdr:colOff>
      <xdr:row>2</xdr:row>
      <xdr:rowOff>0</xdr:rowOff>
    </xdr:from>
    <xdr:ext cx="1719325" cy="217823"/>
    <xdr:sp macro="" textlink="">
      <xdr:nvSpPr>
        <xdr:cNvPr id="1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75000000}"/>
            </a:ext>
          </a:extLst>
        </xdr:cNvPr>
        <xdr:cNvSpPr/>
      </xdr:nvSpPr>
      <xdr:spPr>
        <a:xfrm>
          <a:off x="44398406" y="2094706"/>
          <a:ext cx="1719325" cy="217823"/>
        </a:xfrm>
        <a:prstGeom prst="rect">
          <a:avLst/>
        </a:prstGeom>
      </xdr:spPr>
    </xdr:sp>
    <xdr:clientData/>
  </xdr:oneCellAnchor>
  <xdr:oneCellAnchor>
    <xdr:from>
      <xdr:col>7</xdr:col>
      <xdr:colOff>0</xdr:colOff>
      <xdr:row>2</xdr:row>
      <xdr:rowOff>0</xdr:rowOff>
    </xdr:from>
    <xdr:ext cx="1743667" cy="217823"/>
    <xdr:sp macro="" textlink="">
      <xdr:nvSpPr>
        <xdr:cNvPr id="1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76000000}"/>
            </a:ext>
          </a:extLst>
        </xdr:cNvPr>
        <xdr:cNvSpPr/>
      </xdr:nvSpPr>
      <xdr:spPr>
        <a:xfrm>
          <a:off x="44398406" y="2094706"/>
          <a:ext cx="1743667" cy="217823"/>
        </a:xfrm>
        <a:prstGeom prst="rect">
          <a:avLst/>
        </a:prstGeom>
      </xdr:spPr>
    </xdr:sp>
    <xdr:clientData/>
  </xdr:oneCellAnchor>
  <xdr:oneCellAnchor>
    <xdr:from>
      <xdr:col>7</xdr:col>
      <xdr:colOff>0</xdr:colOff>
      <xdr:row>2</xdr:row>
      <xdr:rowOff>0</xdr:rowOff>
    </xdr:from>
    <xdr:ext cx="1760193" cy="217823"/>
    <xdr:sp macro="" textlink="">
      <xdr:nvSpPr>
        <xdr:cNvPr id="1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77000000}"/>
            </a:ext>
          </a:extLst>
        </xdr:cNvPr>
        <xdr:cNvSpPr/>
      </xdr:nvSpPr>
      <xdr:spPr>
        <a:xfrm>
          <a:off x="44398406" y="2094706"/>
          <a:ext cx="1760193" cy="217823"/>
        </a:xfrm>
        <a:prstGeom prst="rect">
          <a:avLst/>
        </a:prstGeom>
      </xdr:spPr>
    </xdr:sp>
    <xdr:clientData/>
  </xdr:oneCellAnchor>
  <xdr:oneCellAnchor>
    <xdr:from>
      <xdr:col>7</xdr:col>
      <xdr:colOff>0</xdr:colOff>
      <xdr:row>2</xdr:row>
      <xdr:rowOff>0</xdr:rowOff>
    </xdr:from>
    <xdr:ext cx="1757522" cy="230523"/>
    <xdr:sp macro="" textlink="">
      <xdr:nvSpPr>
        <xdr:cNvPr id="1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78000000}"/>
            </a:ext>
          </a:extLst>
        </xdr:cNvPr>
        <xdr:cNvSpPr/>
      </xdr:nvSpPr>
      <xdr:spPr>
        <a:xfrm>
          <a:off x="44398406" y="2082006"/>
          <a:ext cx="1757522" cy="230523"/>
        </a:xfrm>
        <a:prstGeom prst="rect">
          <a:avLst/>
        </a:prstGeom>
      </xdr:spPr>
    </xdr:sp>
    <xdr:clientData/>
  </xdr:oneCellAnchor>
  <xdr:oneCellAnchor>
    <xdr:from>
      <xdr:col>7</xdr:col>
      <xdr:colOff>0</xdr:colOff>
      <xdr:row>2</xdr:row>
      <xdr:rowOff>0</xdr:rowOff>
    </xdr:from>
    <xdr:ext cx="1776068" cy="230523"/>
    <xdr:sp macro="" textlink="">
      <xdr:nvSpPr>
        <xdr:cNvPr id="1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79000000}"/>
            </a:ext>
          </a:extLst>
        </xdr:cNvPr>
        <xdr:cNvSpPr/>
      </xdr:nvSpPr>
      <xdr:spPr>
        <a:xfrm>
          <a:off x="44398406" y="2082006"/>
          <a:ext cx="1776068" cy="230523"/>
        </a:xfrm>
        <a:prstGeom prst="rect">
          <a:avLst/>
        </a:prstGeom>
      </xdr:spPr>
    </xdr:sp>
    <xdr:clientData/>
  </xdr:oneCellAnchor>
  <xdr:oneCellAnchor>
    <xdr:from>
      <xdr:col>8</xdr:col>
      <xdr:colOff>0</xdr:colOff>
      <xdr:row>2</xdr:row>
      <xdr:rowOff>0</xdr:rowOff>
    </xdr:from>
    <xdr:ext cx="1856405" cy="205123"/>
    <xdr:sp macro="" textlink="">
      <xdr:nvSpPr>
        <xdr:cNvPr id="1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7A000000}"/>
            </a:ext>
          </a:extLst>
        </xdr:cNvPr>
        <xdr:cNvSpPr/>
      </xdr:nvSpPr>
      <xdr:spPr>
        <a:xfrm>
          <a:off x="44398406" y="2107406"/>
          <a:ext cx="1856405" cy="205123"/>
        </a:xfrm>
        <a:prstGeom prst="rect">
          <a:avLst/>
        </a:prstGeom>
      </xdr:spPr>
    </xdr:sp>
    <xdr:clientData/>
  </xdr:oneCellAnchor>
  <xdr:oneCellAnchor>
    <xdr:from>
      <xdr:col>8</xdr:col>
      <xdr:colOff>0</xdr:colOff>
      <xdr:row>2</xdr:row>
      <xdr:rowOff>0</xdr:rowOff>
    </xdr:from>
    <xdr:ext cx="1793481" cy="217823"/>
    <xdr:sp macro="" textlink="">
      <xdr:nvSpPr>
        <xdr:cNvPr id="1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7B000000}"/>
            </a:ext>
          </a:extLst>
        </xdr:cNvPr>
        <xdr:cNvSpPr/>
      </xdr:nvSpPr>
      <xdr:spPr>
        <a:xfrm>
          <a:off x="44398406" y="2094706"/>
          <a:ext cx="1793481" cy="217823"/>
        </a:xfrm>
        <a:prstGeom prst="rect">
          <a:avLst/>
        </a:prstGeom>
      </xdr:spPr>
    </xdr:sp>
    <xdr:clientData/>
  </xdr:oneCellAnchor>
  <xdr:oneCellAnchor>
    <xdr:from>
      <xdr:col>8</xdr:col>
      <xdr:colOff>0</xdr:colOff>
      <xdr:row>2</xdr:row>
      <xdr:rowOff>0</xdr:rowOff>
    </xdr:from>
    <xdr:ext cx="1755479" cy="217823"/>
    <xdr:sp macro="" textlink="">
      <xdr:nvSpPr>
        <xdr:cNvPr id="1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7C000000}"/>
            </a:ext>
          </a:extLst>
        </xdr:cNvPr>
        <xdr:cNvSpPr/>
      </xdr:nvSpPr>
      <xdr:spPr>
        <a:xfrm>
          <a:off x="44398406" y="2094706"/>
          <a:ext cx="1755479" cy="217823"/>
        </a:xfrm>
        <a:prstGeom prst="rect">
          <a:avLst/>
        </a:prstGeom>
      </xdr:spPr>
    </xdr:sp>
    <xdr:clientData/>
  </xdr:oneCellAnchor>
  <xdr:oneCellAnchor>
    <xdr:from>
      <xdr:col>8</xdr:col>
      <xdr:colOff>0</xdr:colOff>
      <xdr:row>2</xdr:row>
      <xdr:rowOff>0</xdr:rowOff>
    </xdr:from>
    <xdr:ext cx="1722885" cy="217823"/>
    <xdr:sp macro="" textlink="">
      <xdr:nvSpPr>
        <xdr:cNvPr id="1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7D000000}"/>
            </a:ext>
          </a:extLst>
        </xdr:cNvPr>
        <xdr:cNvSpPr/>
      </xdr:nvSpPr>
      <xdr:spPr>
        <a:xfrm>
          <a:off x="44398406" y="2094706"/>
          <a:ext cx="1722885" cy="217823"/>
        </a:xfrm>
        <a:prstGeom prst="rect">
          <a:avLst/>
        </a:prstGeom>
      </xdr:spPr>
    </xdr:sp>
    <xdr:clientData/>
  </xdr:oneCellAnchor>
  <xdr:oneCellAnchor>
    <xdr:from>
      <xdr:col>8</xdr:col>
      <xdr:colOff>0</xdr:colOff>
      <xdr:row>2</xdr:row>
      <xdr:rowOff>0</xdr:rowOff>
    </xdr:from>
    <xdr:ext cx="1724810" cy="217823"/>
    <xdr:sp macro="" textlink="">
      <xdr:nvSpPr>
        <xdr:cNvPr id="1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7E000000}"/>
            </a:ext>
          </a:extLst>
        </xdr:cNvPr>
        <xdr:cNvSpPr/>
      </xdr:nvSpPr>
      <xdr:spPr>
        <a:xfrm>
          <a:off x="44398406" y="2094706"/>
          <a:ext cx="1724810" cy="217823"/>
        </a:xfrm>
        <a:prstGeom prst="rect">
          <a:avLst/>
        </a:prstGeom>
      </xdr:spPr>
    </xdr:sp>
    <xdr:clientData/>
  </xdr:oneCellAnchor>
  <xdr:oneCellAnchor>
    <xdr:from>
      <xdr:col>8</xdr:col>
      <xdr:colOff>0</xdr:colOff>
      <xdr:row>2</xdr:row>
      <xdr:rowOff>0</xdr:rowOff>
    </xdr:from>
    <xdr:ext cx="1719325" cy="217823"/>
    <xdr:sp macro="" textlink="">
      <xdr:nvSpPr>
        <xdr:cNvPr id="1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7F000000}"/>
            </a:ext>
          </a:extLst>
        </xdr:cNvPr>
        <xdr:cNvSpPr/>
      </xdr:nvSpPr>
      <xdr:spPr>
        <a:xfrm>
          <a:off x="44398406" y="2094706"/>
          <a:ext cx="1719325" cy="217823"/>
        </a:xfrm>
        <a:prstGeom prst="rect">
          <a:avLst/>
        </a:prstGeom>
      </xdr:spPr>
    </xdr:sp>
    <xdr:clientData/>
  </xdr:oneCellAnchor>
  <xdr:oneCellAnchor>
    <xdr:from>
      <xdr:col>8</xdr:col>
      <xdr:colOff>0</xdr:colOff>
      <xdr:row>2</xdr:row>
      <xdr:rowOff>0</xdr:rowOff>
    </xdr:from>
    <xdr:ext cx="1743667" cy="217823"/>
    <xdr:sp macro="" textlink="">
      <xdr:nvSpPr>
        <xdr:cNvPr id="1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80000000}"/>
            </a:ext>
          </a:extLst>
        </xdr:cNvPr>
        <xdr:cNvSpPr/>
      </xdr:nvSpPr>
      <xdr:spPr>
        <a:xfrm>
          <a:off x="44398406" y="2094706"/>
          <a:ext cx="1743667" cy="217823"/>
        </a:xfrm>
        <a:prstGeom prst="rect">
          <a:avLst/>
        </a:prstGeom>
      </xdr:spPr>
    </xdr:sp>
    <xdr:clientData/>
  </xdr:oneCellAnchor>
  <xdr:oneCellAnchor>
    <xdr:from>
      <xdr:col>8</xdr:col>
      <xdr:colOff>0</xdr:colOff>
      <xdr:row>2</xdr:row>
      <xdr:rowOff>0</xdr:rowOff>
    </xdr:from>
    <xdr:ext cx="1760193" cy="217823"/>
    <xdr:sp macro="" textlink="">
      <xdr:nvSpPr>
        <xdr:cNvPr id="1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81000000}"/>
            </a:ext>
          </a:extLst>
        </xdr:cNvPr>
        <xdr:cNvSpPr/>
      </xdr:nvSpPr>
      <xdr:spPr>
        <a:xfrm>
          <a:off x="44398406" y="2094706"/>
          <a:ext cx="1760193" cy="217823"/>
        </a:xfrm>
        <a:prstGeom prst="rect">
          <a:avLst/>
        </a:prstGeom>
      </xdr:spPr>
    </xdr:sp>
    <xdr:clientData/>
  </xdr:oneCellAnchor>
  <xdr:oneCellAnchor>
    <xdr:from>
      <xdr:col>8</xdr:col>
      <xdr:colOff>0</xdr:colOff>
      <xdr:row>2</xdr:row>
      <xdr:rowOff>0</xdr:rowOff>
    </xdr:from>
    <xdr:ext cx="1757522" cy="230523"/>
    <xdr:sp macro="" textlink="">
      <xdr:nvSpPr>
        <xdr:cNvPr id="1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82000000}"/>
            </a:ext>
          </a:extLst>
        </xdr:cNvPr>
        <xdr:cNvSpPr/>
      </xdr:nvSpPr>
      <xdr:spPr>
        <a:xfrm>
          <a:off x="44398406" y="2082006"/>
          <a:ext cx="1757522" cy="230523"/>
        </a:xfrm>
        <a:prstGeom prst="rect">
          <a:avLst/>
        </a:prstGeom>
      </xdr:spPr>
    </xdr:sp>
    <xdr:clientData/>
  </xdr:oneCellAnchor>
  <xdr:oneCellAnchor>
    <xdr:from>
      <xdr:col>8</xdr:col>
      <xdr:colOff>0</xdr:colOff>
      <xdr:row>2</xdr:row>
      <xdr:rowOff>0</xdr:rowOff>
    </xdr:from>
    <xdr:ext cx="1776068" cy="230523"/>
    <xdr:sp macro="" textlink="">
      <xdr:nvSpPr>
        <xdr:cNvPr id="1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83000000}"/>
            </a:ext>
          </a:extLst>
        </xdr:cNvPr>
        <xdr:cNvSpPr/>
      </xdr:nvSpPr>
      <xdr:spPr>
        <a:xfrm>
          <a:off x="44398406" y="2082006"/>
          <a:ext cx="1776068" cy="230523"/>
        </a:xfrm>
        <a:prstGeom prst="rect">
          <a:avLst/>
        </a:prstGeom>
      </xdr:spPr>
    </xdr:sp>
    <xdr:clientData/>
  </xdr:oneCellAnchor>
  <xdr:oneCellAnchor>
    <xdr:from>
      <xdr:col>9</xdr:col>
      <xdr:colOff>0</xdr:colOff>
      <xdr:row>2</xdr:row>
      <xdr:rowOff>0</xdr:rowOff>
    </xdr:from>
    <xdr:ext cx="1856405" cy="205123"/>
    <xdr:sp macro="" textlink="">
      <xdr:nvSpPr>
        <xdr:cNvPr id="1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84000000}"/>
            </a:ext>
          </a:extLst>
        </xdr:cNvPr>
        <xdr:cNvSpPr/>
      </xdr:nvSpPr>
      <xdr:spPr>
        <a:xfrm>
          <a:off x="44398406" y="2107406"/>
          <a:ext cx="1856405" cy="205123"/>
        </a:xfrm>
        <a:prstGeom prst="rect">
          <a:avLst/>
        </a:prstGeom>
      </xdr:spPr>
    </xdr:sp>
    <xdr:clientData/>
  </xdr:oneCellAnchor>
  <xdr:oneCellAnchor>
    <xdr:from>
      <xdr:col>9</xdr:col>
      <xdr:colOff>0</xdr:colOff>
      <xdr:row>2</xdr:row>
      <xdr:rowOff>0</xdr:rowOff>
    </xdr:from>
    <xdr:ext cx="1793481" cy="217823"/>
    <xdr:sp macro="" textlink="">
      <xdr:nvSpPr>
        <xdr:cNvPr id="1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85000000}"/>
            </a:ext>
          </a:extLst>
        </xdr:cNvPr>
        <xdr:cNvSpPr/>
      </xdr:nvSpPr>
      <xdr:spPr>
        <a:xfrm>
          <a:off x="44398406" y="2094706"/>
          <a:ext cx="1793481" cy="217823"/>
        </a:xfrm>
        <a:prstGeom prst="rect">
          <a:avLst/>
        </a:prstGeom>
      </xdr:spPr>
    </xdr:sp>
    <xdr:clientData/>
  </xdr:oneCellAnchor>
  <xdr:oneCellAnchor>
    <xdr:from>
      <xdr:col>9</xdr:col>
      <xdr:colOff>0</xdr:colOff>
      <xdr:row>2</xdr:row>
      <xdr:rowOff>0</xdr:rowOff>
    </xdr:from>
    <xdr:ext cx="1755479" cy="217823"/>
    <xdr:sp macro="" textlink="">
      <xdr:nvSpPr>
        <xdr:cNvPr id="1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86000000}"/>
            </a:ext>
          </a:extLst>
        </xdr:cNvPr>
        <xdr:cNvSpPr/>
      </xdr:nvSpPr>
      <xdr:spPr>
        <a:xfrm>
          <a:off x="44398406" y="2094706"/>
          <a:ext cx="1755479" cy="217823"/>
        </a:xfrm>
        <a:prstGeom prst="rect">
          <a:avLst/>
        </a:prstGeom>
      </xdr:spPr>
    </xdr:sp>
    <xdr:clientData/>
  </xdr:oneCellAnchor>
  <xdr:oneCellAnchor>
    <xdr:from>
      <xdr:col>9</xdr:col>
      <xdr:colOff>0</xdr:colOff>
      <xdr:row>2</xdr:row>
      <xdr:rowOff>0</xdr:rowOff>
    </xdr:from>
    <xdr:ext cx="1722885" cy="217823"/>
    <xdr:sp macro="" textlink="">
      <xdr:nvSpPr>
        <xdr:cNvPr id="1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87000000}"/>
            </a:ext>
          </a:extLst>
        </xdr:cNvPr>
        <xdr:cNvSpPr/>
      </xdr:nvSpPr>
      <xdr:spPr>
        <a:xfrm>
          <a:off x="44398406" y="2094706"/>
          <a:ext cx="1722885" cy="217823"/>
        </a:xfrm>
        <a:prstGeom prst="rect">
          <a:avLst/>
        </a:prstGeom>
      </xdr:spPr>
    </xdr:sp>
    <xdr:clientData/>
  </xdr:oneCellAnchor>
  <xdr:oneCellAnchor>
    <xdr:from>
      <xdr:col>9</xdr:col>
      <xdr:colOff>0</xdr:colOff>
      <xdr:row>2</xdr:row>
      <xdr:rowOff>0</xdr:rowOff>
    </xdr:from>
    <xdr:ext cx="1724810" cy="217823"/>
    <xdr:sp macro="" textlink="">
      <xdr:nvSpPr>
        <xdr:cNvPr id="1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88000000}"/>
            </a:ext>
          </a:extLst>
        </xdr:cNvPr>
        <xdr:cNvSpPr/>
      </xdr:nvSpPr>
      <xdr:spPr>
        <a:xfrm>
          <a:off x="44398406" y="2094706"/>
          <a:ext cx="1724810" cy="217823"/>
        </a:xfrm>
        <a:prstGeom prst="rect">
          <a:avLst/>
        </a:prstGeom>
      </xdr:spPr>
    </xdr:sp>
    <xdr:clientData/>
  </xdr:oneCellAnchor>
  <xdr:oneCellAnchor>
    <xdr:from>
      <xdr:col>9</xdr:col>
      <xdr:colOff>0</xdr:colOff>
      <xdr:row>2</xdr:row>
      <xdr:rowOff>0</xdr:rowOff>
    </xdr:from>
    <xdr:ext cx="1719325" cy="217823"/>
    <xdr:sp macro="" textlink="">
      <xdr:nvSpPr>
        <xdr:cNvPr id="1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89000000}"/>
            </a:ext>
          </a:extLst>
        </xdr:cNvPr>
        <xdr:cNvSpPr/>
      </xdr:nvSpPr>
      <xdr:spPr>
        <a:xfrm>
          <a:off x="44398406" y="2094706"/>
          <a:ext cx="1719325" cy="217823"/>
        </a:xfrm>
        <a:prstGeom prst="rect">
          <a:avLst/>
        </a:prstGeom>
      </xdr:spPr>
    </xdr:sp>
    <xdr:clientData/>
  </xdr:oneCellAnchor>
  <xdr:oneCellAnchor>
    <xdr:from>
      <xdr:col>9</xdr:col>
      <xdr:colOff>0</xdr:colOff>
      <xdr:row>2</xdr:row>
      <xdr:rowOff>0</xdr:rowOff>
    </xdr:from>
    <xdr:ext cx="1743667" cy="217823"/>
    <xdr:sp macro="" textlink="">
      <xdr:nvSpPr>
        <xdr:cNvPr id="1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8A000000}"/>
            </a:ext>
          </a:extLst>
        </xdr:cNvPr>
        <xdr:cNvSpPr/>
      </xdr:nvSpPr>
      <xdr:spPr>
        <a:xfrm>
          <a:off x="44398406" y="2094706"/>
          <a:ext cx="1743667" cy="217823"/>
        </a:xfrm>
        <a:prstGeom prst="rect">
          <a:avLst/>
        </a:prstGeom>
      </xdr:spPr>
    </xdr:sp>
    <xdr:clientData/>
  </xdr:oneCellAnchor>
  <xdr:oneCellAnchor>
    <xdr:from>
      <xdr:col>9</xdr:col>
      <xdr:colOff>0</xdr:colOff>
      <xdr:row>2</xdr:row>
      <xdr:rowOff>0</xdr:rowOff>
    </xdr:from>
    <xdr:ext cx="1760193" cy="217823"/>
    <xdr:sp macro="" textlink="">
      <xdr:nvSpPr>
        <xdr:cNvPr id="1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8B000000}"/>
            </a:ext>
          </a:extLst>
        </xdr:cNvPr>
        <xdr:cNvSpPr/>
      </xdr:nvSpPr>
      <xdr:spPr>
        <a:xfrm>
          <a:off x="44398406" y="2094706"/>
          <a:ext cx="1760193" cy="217823"/>
        </a:xfrm>
        <a:prstGeom prst="rect">
          <a:avLst/>
        </a:prstGeom>
      </xdr:spPr>
    </xdr:sp>
    <xdr:clientData/>
  </xdr:oneCellAnchor>
  <xdr:oneCellAnchor>
    <xdr:from>
      <xdr:col>9</xdr:col>
      <xdr:colOff>0</xdr:colOff>
      <xdr:row>2</xdr:row>
      <xdr:rowOff>0</xdr:rowOff>
    </xdr:from>
    <xdr:ext cx="1757522" cy="230523"/>
    <xdr:sp macro="" textlink="">
      <xdr:nvSpPr>
        <xdr:cNvPr id="1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8C000000}"/>
            </a:ext>
          </a:extLst>
        </xdr:cNvPr>
        <xdr:cNvSpPr/>
      </xdr:nvSpPr>
      <xdr:spPr>
        <a:xfrm>
          <a:off x="44398406" y="2082006"/>
          <a:ext cx="1757522" cy="230523"/>
        </a:xfrm>
        <a:prstGeom prst="rect">
          <a:avLst/>
        </a:prstGeom>
      </xdr:spPr>
    </xdr:sp>
    <xdr:clientData/>
  </xdr:oneCellAnchor>
  <xdr:oneCellAnchor>
    <xdr:from>
      <xdr:col>9</xdr:col>
      <xdr:colOff>0</xdr:colOff>
      <xdr:row>2</xdr:row>
      <xdr:rowOff>0</xdr:rowOff>
    </xdr:from>
    <xdr:ext cx="1776068" cy="230523"/>
    <xdr:sp macro="" textlink="">
      <xdr:nvSpPr>
        <xdr:cNvPr id="1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8D000000}"/>
            </a:ext>
          </a:extLst>
        </xdr:cNvPr>
        <xdr:cNvSpPr/>
      </xdr:nvSpPr>
      <xdr:spPr>
        <a:xfrm>
          <a:off x="44398406" y="2082006"/>
          <a:ext cx="1776068" cy="230523"/>
        </a:xfrm>
        <a:prstGeom prst="rect">
          <a:avLst/>
        </a:prstGeom>
      </xdr:spPr>
    </xdr:sp>
    <xdr:clientData/>
  </xdr:oneCellAnchor>
  <xdr:oneCellAnchor>
    <xdr:from>
      <xdr:col>10</xdr:col>
      <xdr:colOff>0</xdr:colOff>
      <xdr:row>2</xdr:row>
      <xdr:rowOff>0</xdr:rowOff>
    </xdr:from>
    <xdr:ext cx="1856405" cy="205123"/>
    <xdr:sp macro="" textlink="">
      <xdr:nvSpPr>
        <xdr:cNvPr id="1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8E000000}"/>
            </a:ext>
          </a:extLst>
        </xdr:cNvPr>
        <xdr:cNvSpPr/>
      </xdr:nvSpPr>
      <xdr:spPr>
        <a:xfrm>
          <a:off x="44398406" y="2107406"/>
          <a:ext cx="1856405" cy="205123"/>
        </a:xfrm>
        <a:prstGeom prst="rect">
          <a:avLst/>
        </a:prstGeom>
      </xdr:spPr>
    </xdr:sp>
    <xdr:clientData/>
  </xdr:oneCellAnchor>
  <xdr:oneCellAnchor>
    <xdr:from>
      <xdr:col>10</xdr:col>
      <xdr:colOff>0</xdr:colOff>
      <xdr:row>2</xdr:row>
      <xdr:rowOff>0</xdr:rowOff>
    </xdr:from>
    <xdr:ext cx="1793481" cy="217823"/>
    <xdr:sp macro="" textlink="">
      <xdr:nvSpPr>
        <xdr:cNvPr id="1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8F000000}"/>
            </a:ext>
          </a:extLst>
        </xdr:cNvPr>
        <xdr:cNvSpPr/>
      </xdr:nvSpPr>
      <xdr:spPr>
        <a:xfrm>
          <a:off x="44398406" y="2094706"/>
          <a:ext cx="1793481" cy="217823"/>
        </a:xfrm>
        <a:prstGeom prst="rect">
          <a:avLst/>
        </a:prstGeom>
      </xdr:spPr>
    </xdr:sp>
    <xdr:clientData/>
  </xdr:oneCellAnchor>
  <xdr:oneCellAnchor>
    <xdr:from>
      <xdr:col>10</xdr:col>
      <xdr:colOff>0</xdr:colOff>
      <xdr:row>2</xdr:row>
      <xdr:rowOff>0</xdr:rowOff>
    </xdr:from>
    <xdr:ext cx="1755479" cy="217823"/>
    <xdr:sp macro="" textlink="">
      <xdr:nvSpPr>
        <xdr:cNvPr id="1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90000000}"/>
            </a:ext>
          </a:extLst>
        </xdr:cNvPr>
        <xdr:cNvSpPr/>
      </xdr:nvSpPr>
      <xdr:spPr>
        <a:xfrm>
          <a:off x="44398406" y="2094706"/>
          <a:ext cx="1755479" cy="217823"/>
        </a:xfrm>
        <a:prstGeom prst="rect">
          <a:avLst/>
        </a:prstGeom>
      </xdr:spPr>
    </xdr:sp>
    <xdr:clientData/>
  </xdr:oneCellAnchor>
  <xdr:oneCellAnchor>
    <xdr:from>
      <xdr:col>10</xdr:col>
      <xdr:colOff>0</xdr:colOff>
      <xdr:row>2</xdr:row>
      <xdr:rowOff>0</xdr:rowOff>
    </xdr:from>
    <xdr:ext cx="1722885" cy="217823"/>
    <xdr:sp macro="" textlink="">
      <xdr:nvSpPr>
        <xdr:cNvPr id="1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91000000}"/>
            </a:ext>
          </a:extLst>
        </xdr:cNvPr>
        <xdr:cNvSpPr/>
      </xdr:nvSpPr>
      <xdr:spPr>
        <a:xfrm>
          <a:off x="44398406" y="2094706"/>
          <a:ext cx="1722885" cy="217823"/>
        </a:xfrm>
        <a:prstGeom prst="rect">
          <a:avLst/>
        </a:prstGeom>
      </xdr:spPr>
    </xdr:sp>
    <xdr:clientData/>
  </xdr:oneCellAnchor>
  <xdr:oneCellAnchor>
    <xdr:from>
      <xdr:col>10</xdr:col>
      <xdr:colOff>0</xdr:colOff>
      <xdr:row>2</xdr:row>
      <xdr:rowOff>0</xdr:rowOff>
    </xdr:from>
    <xdr:ext cx="1724810" cy="217823"/>
    <xdr:sp macro="" textlink="">
      <xdr:nvSpPr>
        <xdr:cNvPr id="1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92000000}"/>
            </a:ext>
          </a:extLst>
        </xdr:cNvPr>
        <xdr:cNvSpPr/>
      </xdr:nvSpPr>
      <xdr:spPr>
        <a:xfrm>
          <a:off x="44398406" y="2094706"/>
          <a:ext cx="1724810" cy="217823"/>
        </a:xfrm>
        <a:prstGeom prst="rect">
          <a:avLst/>
        </a:prstGeom>
      </xdr:spPr>
    </xdr:sp>
    <xdr:clientData/>
  </xdr:oneCellAnchor>
  <xdr:oneCellAnchor>
    <xdr:from>
      <xdr:col>10</xdr:col>
      <xdr:colOff>0</xdr:colOff>
      <xdr:row>2</xdr:row>
      <xdr:rowOff>0</xdr:rowOff>
    </xdr:from>
    <xdr:ext cx="1719325" cy="217823"/>
    <xdr:sp macro="" textlink="">
      <xdr:nvSpPr>
        <xdr:cNvPr id="1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93000000}"/>
            </a:ext>
          </a:extLst>
        </xdr:cNvPr>
        <xdr:cNvSpPr/>
      </xdr:nvSpPr>
      <xdr:spPr>
        <a:xfrm>
          <a:off x="44398406" y="2094706"/>
          <a:ext cx="1719325" cy="217823"/>
        </a:xfrm>
        <a:prstGeom prst="rect">
          <a:avLst/>
        </a:prstGeom>
      </xdr:spPr>
    </xdr:sp>
    <xdr:clientData/>
  </xdr:oneCellAnchor>
  <xdr:oneCellAnchor>
    <xdr:from>
      <xdr:col>10</xdr:col>
      <xdr:colOff>0</xdr:colOff>
      <xdr:row>2</xdr:row>
      <xdr:rowOff>0</xdr:rowOff>
    </xdr:from>
    <xdr:ext cx="1743667" cy="217823"/>
    <xdr:sp macro="" textlink="">
      <xdr:nvSpPr>
        <xdr:cNvPr id="1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94000000}"/>
            </a:ext>
          </a:extLst>
        </xdr:cNvPr>
        <xdr:cNvSpPr/>
      </xdr:nvSpPr>
      <xdr:spPr>
        <a:xfrm>
          <a:off x="44398406" y="2094706"/>
          <a:ext cx="1743667" cy="217823"/>
        </a:xfrm>
        <a:prstGeom prst="rect">
          <a:avLst/>
        </a:prstGeom>
      </xdr:spPr>
    </xdr:sp>
    <xdr:clientData/>
  </xdr:oneCellAnchor>
  <xdr:oneCellAnchor>
    <xdr:from>
      <xdr:col>10</xdr:col>
      <xdr:colOff>0</xdr:colOff>
      <xdr:row>2</xdr:row>
      <xdr:rowOff>0</xdr:rowOff>
    </xdr:from>
    <xdr:ext cx="1760193" cy="217823"/>
    <xdr:sp macro="" textlink="">
      <xdr:nvSpPr>
        <xdr:cNvPr id="1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95000000}"/>
            </a:ext>
          </a:extLst>
        </xdr:cNvPr>
        <xdr:cNvSpPr/>
      </xdr:nvSpPr>
      <xdr:spPr>
        <a:xfrm>
          <a:off x="44398406" y="2094706"/>
          <a:ext cx="1760193" cy="217823"/>
        </a:xfrm>
        <a:prstGeom prst="rect">
          <a:avLst/>
        </a:prstGeom>
      </xdr:spPr>
    </xdr:sp>
    <xdr:clientData/>
  </xdr:oneCellAnchor>
  <xdr:oneCellAnchor>
    <xdr:from>
      <xdr:col>10</xdr:col>
      <xdr:colOff>0</xdr:colOff>
      <xdr:row>2</xdr:row>
      <xdr:rowOff>0</xdr:rowOff>
    </xdr:from>
    <xdr:ext cx="1757522" cy="230523"/>
    <xdr:sp macro="" textlink="">
      <xdr:nvSpPr>
        <xdr:cNvPr id="1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96000000}"/>
            </a:ext>
          </a:extLst>
        </xdr:cNvPr>
        <xdr:cNvSpPr/>
      </xdr:nvSpPr>
      <xdr:spPr>
        <a:xfrm>
          <a:off x="44398406" y="2082006"/>
          <a:ext cx="1757522" cy="230523"/>
        </a:xfrm>
        <a:prstGeom prst="rect">
          <a:avLst/>
        </a:prstGeom>
      </xdr:spPr>
    </xdr:sp>
    <xdr:clientData/>
  </xdr:oneCellAnchor>
  <xdr:oneCellAnchor>
    <xdr:from>
      <xdr:col>10</xdr:col>
      <xdr:colOff>0</xdr:colOff>
      <xdr:row>2</xdr:row>
      <xdr:rowOff>0</xdr:rowOff>
    </xdr:from>
    <xdr:ext cx="1776068" cy="230523"/>
    <xdr:sp macro="" textlink="">
      <xdr:nvSpPr>
        <xdr:cNvPr id="1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97000000}"/>
            </a:ext>
          </a:extLst>
        </xdr:cNvPr>
        <xdr:cNvSpPr/>
      </xdr:nvSpPr>
      <xdr:spPr>
        <a:xfrm>
          <a:off x="44398406" y="2082006"/>
          <a:ext cx="1776068" cy="230523"/>
        </a:xfrm>
        <a:prstGeom prst="rect">
          <a:avLst/>
        </a:prstGeom>
      </xdr:spPr>
    </xdr:sp>
    <xdr:clientData/>
  </xdr:oneCellAnchor>
  <xdr:oneCellAnchor>
    <xdr:from>
      <xdr:col>11</xdr:col>
      <xdr:colOff>0</xdr:colOff>
      <xdr:row>2</xdr:row>
      <xdr:rowOff>0</xdr:rowOff>
    </xdr:from>
    <xdr:ext cx="1856405" cy="205123"/>
    <xdr:sp macro="" textlink="">
      <xdr:nvSpPr>
        <xdr:cNvPr id="1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98000000}"/>
            </a:ext>
          </a:extLst>
        </xdr:cNvPr>
        <xdr:cNvSpPr/>
      </xdr:nvSpPr>
      <xdr:spPr>
        <a:xfrm>
          <a:off x="44398406" y="2107406"/>
          <a:ext cx="1856405" cy="205123"/>
        </a:xfrm>
        <a:prstGeom prst="rect">
          <a:avLst/>
        </a:prstGeom>
      </xdr:spPr>
    </xdr:sp>
    <xdr:clientData/>
  </xdr:oneCellAnchor>
  <xdr:oneCellAnchor>
    <xdr:from>
      <xdr:col>11</xdr:col>
      <xdr:colOff>0</xdr:colOff>
      <xdr:row>2</xdr:row>
      <xdr:rowOff>0</xdr:rowOff>
    </xdr:from>
    <xdr:ext cx="1793481" cy="217823"/>
    <xdr:sp macro="" textlink="">
      <xdr:nvSpPr>
        <xdr:cNvPr id="1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99000000}"/>
            </a:ext>
          </a:extLst>
        </xdr:cNvPr>
        <xdr:cNvSpPr/>
      </xdr:nvSpPr>
      <xdr:spPr>
        <a:xfrm>
          <a:off x="44398406" y="2094706"/>
          <a:ext cx="1793481" cy="217823"/>
        </a:xfrm>
        <a:prstGeom prst="rect">
          <a:avLst/>
        </a:prstGeom>
      </xdr:spPr>
    </xdr:sp>
    <xdr:clientData/>
  </xdr:oneCellAnchor>
  <xdr:oneCellAnchor>
    <xdr:from>
      <xdr:col>11</xdr:col>
      <xdr:colOff>0</xdr:colOff>
      <xdr:row>2</xdr:row>
      <xdr:rowOff>0</xdr:rowOff>
    </xdr:from>
    <xdr:ext cx="1755479" cy="217823"/>
    <xdr:sp macro="" textlink="">
      <xdr:nvSpPr>
        <xdr:cNvPr id="1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9A000000}"/>
            </a:ext>
          </a:extLst>
        </xdr:cNvPr>
        <xdr:cNvSpPr/>
      </xdr:nvSpPr>
      <xdr:spPr>
        <a:xfrm>
          <a:off x="44398406" y="2094706"/>
          <a:ext cx="1755479" cy="217823"/>
        </a:xfrm>
        <a:prstGeom prst="rect">
          <a:avLst/>
        </a:prstGeom>
      </xdr:spPr>
    </xdr:sp>
    <xdr:clientData/>
  </xdr:oneCellAnchor>
  <xdr:oneCellAnchor>
    <xdr:from>
      <xdr:col>11</xdr:col>
      <xdr:colOff>0</xdr:colOff>
      <xdr:row>2</xdr:row>
      <xdr:rowOff>0</xdr:rowOff>
    </xdr:from>
    <xdr:ext cx="1722885" cy="217823"/>
    <xdr:sp macro="" textlink="">
      <xdr:nvSpPr>
        <xdr:cNvPr id="1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9B000000}"/>
            </a:ext>
          </a:extLst>
        </xdr:cNvPr>
        <xdr:cNvSpPr/>
      </xdr:nvSpPr>
      <xdr:spPr>
        <a:xfrm>
          <a:off x="44398406" y="2094706"/>
          <a:ext cx="1722885" cy="217823"/>
        </a:xfrm>
        <a:prstGeom prst="rect">
          <a:avLst/>
        </a:prstGeom>
      </xdr:spPr>
    </xdr:sp>
    <xdr:clientData/>
  </xdr:oneCellAnchor>
  <xdr:oneCellAnchor>
    <xdr:from>
      <xdr:col>11</xdr:col>
      <xdr:colOff>0</xdr:colOff>
      <xdr:row>2</xdr:row>
      <xdr:rowOff>0</xdr:rowOff>
    </xdr:from>
    <xdr:ext cx="1724810" cy="217823"/>
    <xdr:sp macro="" textlink="">
      <xdr:nvSpPr>
        <xdr:cNvPr id="1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9C000000}"/>
            </a:ext>
          </a:extLst>
        </xdr:cNvPr>
        <xdr:cNvSpPr/>
      </xdr:nvSpPr>
      <xdr:spPr>
        <a:xfrm>
          <a:off x="44398406" y="2094706"/>
          <a:ext cx="1724810" cy="217823"/>
        </a:xfrm>
        <a:prstGeom prst="rect">
          <a:avLst/>
        </a:prstGeom>
      </xdr:spPr>
    </xdr:sp>
    <xdr:clientData/>
  </xdr:oneCellAnchor>
  <xdr:oneCellAnchor>
    <xdr:from>
      <xdr:col>11</xdr:col>
      <xdr:colOff>0</xdr:colOff>
      <xdr:row>2</xdr:row>
      <xdr:rowOff>0</xdr:rowOff>
    </xdr:from>
    <xdr:ext cx="1719325" cy="217823"/>
    <xdr:sp macro="" textlink="">
      <xdr:nvSpPr>
        <xdr:cNvPr id="1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9D000000}"/>
            </a:ext>
          </a:extLst>
        </xdr:cNvPr>
        <xdr:cNvSpPr/>
      </xdr:nvSpPr>
      <xdr:spPr>
        <a:xfrm>
          <a:off x="44398406" y="2094706"/>
          <a:ext cx="1719325" cy="217823"/>
        </a:xfrm>
        <a:prstGeom prst="rect">
          <a:avLst/>
        </a:prstGeom>
      </xdr:spPr>
    </xdr:sp>
    <xdr:clientData/>
  </xdr:oneCellAnchor>
  <xdr:oneCellAnchor>
    <xdr:from>
      <xdr:col>11</xdr:col>
      <xdr:colOff>0</xdr:colOff>
      <xdr:row>2</xdr:row>
      <xdr:rowOff>0</xdr:rowOff>
    </xdr:from>
    <xdr:ext cx="1743667" cy="217823"/>
    <xdr:sp macro="" textlink="">
      <xdr:nvSpPr>
        <xdr:cNvPr id="1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9E000000}"/>
            </a:ext>
          </a:extLst>
        </xdr:cNvPr>
        <xdr:cNvSpPr/>
      </xdr:nvSpPr>
      <xdr:spPr>
        <a:xfrm>
          <a:off x="44398406" y="2094706"/>
          <a:ext cx="1743667" cy="217823"/>
        </a:xfrm>
        <a:prstGeom prst="rect">
          <a:avLst/>
        </a:prstGeom>
      </xdr:spPr>
    </xdr:sp>
    <xdr:clientData/>
  </xdr:oneCellAnchor>
  <xdr:oneCellAnchor>
    <xdr:from>
      <xdr:col>11</xdr:col>
      <xdr:colOff>0</xdr:colOff>
      <xdr:row>2</xdr:row>
      <xdr:rowOff>0</xdr:rowOff>
    </xdr:from>
    <xdr:ext cx="1760193" cy="217823"/>
    <xdr:sp macro="" textlink="">
      <xdr:nvSpPr>
        <xdr:cNvPr id="1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9F000000}"/>
            </a:ext>
          </a:extLst>
        </xdr:cNvPr>
        <xdr:cNvSpPr/>
      </xdr:nvSpPr>
      <xdr:spPr>
        <a:xfrm>
          <a:off x="44398406" y="2094706"/>
          <a:ext cx="1760193" cy="217823"/>
        </a:xfrm>
        <a:prstGeom prst="rect">
          <a:avLst/>
        </a:prstGeom>
      </xdr:spPr>
    </xdr:sp>
    <xdr:clientData/>
  </xdr:oneCellAnchor>
  <xdr:oneCellAnchor>
    <xdr:from>
      <xdr:col>11</xdr:col>
      <xdr:colOff>0</xdr:colOff>
      <xdr:row>2</xdr:row>
      <xdr:rowOff>0</xdr:rowOff>
    </xdr:from>
    <xdr:ext cx="1757522" cy="230523"/>
    <xdr:sp macro="" textlink="">
      <xdr:nvSpPr>
        <xdr:cNvPr id="1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A0000000}"/>
            </a:ext>
          </a:extLst>
        </xdr:cNvPr>
        <xdr:cNvSpPr/>
      </xdr:nvSpPr>
      <xdr:spPr>
        <a:xfrm>
          <a:off x="44398406" y="2082006"/>
          <a:ext cx="1757522" cy="230523"/>
        </a:xfrm>
        <a:prstGeom prst="rect">
          <a:avLst/>
        </a:prstGeom>
      </xdr:spPr>
    </xdr:sp>
    <xdr:clientData/>
  </xdr:oneCellAnchor>
  <xdr:oneCellAnchor>
    <xdr:from>
      <xdr:col>11</xdr:col>
      <xdr:colOff>0</xdr:colOff>
      <xdr:row>2</xdr:row>
      <xdr:rowOff>0</xdr:rowOff>
    </xdr:from>
    <xdr:ext cx="1776068" cy="230523"/>
    <xdr:sp macro="" textlink="">
      <xdr:nvSpPr>
        <xdr:cNvPr id="1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1000000}"/>
            </a:ext>
          </a:extLst>
        </xdr:cNvPr>
        <xdr:cNvSpPr/>
      </xdr:nvSpPr>
      <xdr:spPr>
        <a:xfrm>
          <a:off x="44398406" y="2082006"/>
          <a:ext cx="1776068" cy="230523"/>
        </a:xfrm>
        <a:prstGeom prst="rect">
          <a:avLst/>
        </a:prstGeom>
      </xdr:spPr>
    </xdr:sp>
    <xdr:clientData/>
  </xdr:oneCellAnchor>
  <xdr:oneCellAnchor>
    <xdr:from>
      <xdr:col>12</xdr:col>
      <xdr:colOff>0</xdr:colOff>
      <xdr:row>2</xdr:row>
      <xdr:rowOff>0</xdr:rowOff>
    </xdr:from>
    <xdr:ext cx="1856405" cy="205123"/>
    <xdr:sp macro="" textlink="">
      <xdr:nvSpPr>
        <xdr:cNvPr id="1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A2000000}"/>
            </a:ext>
          </a:extLst>
        </xdr:cNvPr>
        <xdr:cNvSpPr/>
      </xdr:nvSpPr>
      <xdr:spPr>
        <a:xfrm>
          <a:off x="44398406" y="2107406"/>
          <a:ext cx="1856405" cy="205123"/>
        </a:xfrm>
        <a:prstGeom prst="rect">
          <a:avLst/>
        </a:prstGeom>
      </xdr:spPr>
    </xdr:sp>
    <xdr:clientData/>
  </xdr:oneCellAnchor>
  <xdr:oneCellAnchor>
    <xdr:from>
      <xdr:col>12</xdr:col>
      <xdr:colOff>0</xdr:colOff>
      <xdr:row>2</xdr:row>
      <xdr:rowOff>0</xdr:rowOff>
    </xdr:from>
    <xdr:ext cx="1793481" cy="217823"/>
    <xdr:sp macro="" textlink="">
      <xdr:nvSpPr>
        <xdr:cNvPr id="1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A3000000}"/>
            </a:ext>
          </a:extLst>
        </xdr:cNvPr>
        <xdr:cNvSpPr/>
      </xdr:nvSpPr>
      <xdr:spPr>
        <a:xfrm>
          <a:off x="44398406" y="2094706"/>
          <a:ext cx="1793481" cy="217823"/>
        </a:xfrm>
        <a:prstGeom prst="rect">
          <a:avLst/>
        </a:prstGeom>
      </xdr:spPr>
    </xdr:sp>
    <xdr:clientData/>
  </xdr:oneCellAnchor>
  <xdr:oneCellAnchor>
    <xdr:from>
      <xdr:col>12</xdr:col>
      <xdr:colOff>0</xdr:colOff>
      <xdr:row>2</xdr:row>
      <xdr:rowOff>0</xdr:rowOff>
    </xdr:from>
    <xdr:ext cx="1755479" cy="217823"/>
    <xdr:sp macro="" textlink="">
      <xdr:nvSpPr>
        <xdr:cNvPr id="1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A4000000}"/>
            </a:ext>
          </a:extLst>
        </xdr:cNvPr>
        <xdr:cNvSpPr/>
      </xdr:nvSpPr>
      <xdr:spPr>
        <a:xfrm>
          <a:off x="44398406" y="2094706"/>
          <a:ext cx="1755479" cy="217823"/>
        </a:xfrm>
        <a:prstGeom prst="rect">
          <a:avLst/>
        </a:prstGeom>
      </xdr:spPr>
    </xdr:sp>
    <xdr:clientData/>
  </xdr:oneCellAnchor>
  <xdr:oneCellAnchor>
    <xdr:from>
      <xdr:col>12</xdr:col>
      <xdr:colOff>0</xdr:colOff>
      <xdr:row>2</xdr:row>
      <xdr:rowOff>0</xdr:rowOff>
    </xdr:from>
    <xdr:ext cx="1722885" cy="217823"/>
    <xdr:sp macro="" textlink="">
      <xdr:nvSpPr>
        <xdr:cNvPr id="1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A5000000}"/>
            </a:ext>
          </a:extLst>
        </xdr:cNvPr>
        <xdr:cNvSpPr/>
      </xdr:nvSpPr>
      <xdr:spPr>
        <a:xfrm>
          <a:off x="44398406" y="2094706"/>
          <a:ext cx="1722885" cy="217823"/>
        </a:xfrm>
        <a:prstGeom prst="rect">
          <a:avLst/>
        </a:prstGeom>
      </xdr:spPr>
    </xdr:sp>
    <xdr:clientData/>
  </xdr:oneCellAnchor>
  <xdr:oneCellAnchor>
    <xdr:from>
      <xdr:col>12</xdr:col>
      <xdr:colOff>0</xdr:colOff>
      <xdr:row>2</xdr:row>
      <xdr:rowOff>0</xdr:rowOff>
    </xdr:from>
    <xdr:ext cx="1724810" cy="217823"/>
    <xdr:sp macro="" textlink="">
      <xdr:nvSpPr>
        <xdr:cNvPr id="1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A6000000}"/>
            </a:ext>
          </a:extLst>
        </xdr:cNvPr>
        <xdr:cNvSpPr/>
      </xdr:nvSpPr>
      <xdr:spPr>
        <a:xfrm>
          <a:off x="44398406" y="2094706"/>
          <a:ext cx="1724810" cy="217823"/>
        </a:xfrm>
        <a:prstGeom prst="rect">
          <a:avLst/>
        </a:prstGeom>
      </xdr:spPr>
    </xdr:sp>
    <xdr:clientData/>
  </xdr:oneCellAnchor>
  <xdr:oneCellAnchor>
    <xdr:from>
      <xdr:col>12</xdr:col>
      <xdr:colOff>0</xdr:colOff>
      <xdr:row>2</xdr:row>
      <xdr:rowOff>0</xdr:rowOff>
    </xdr:from>
    <xdr:ext cx="1719325" cy="217823"/>
    <xdr:sp macro="" textlink="">
      <xdr:nvSpPr>
        <xdr:cNvPr id="1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A7000000}"/>
            </a:ext>
          </a:extLst>
        </xdr:cNvPr>
        <xdr:cNvSpPr/>
      </xdr:nvSpPr>
      <xdr:spPr>
        <a:xfrm>
          <a:off x="44398406" y="2094706"/>
          <a:ext cx="1719325" cy="217823"/>
        </a:xfrm>
        <a:prstGeom prst="rect">
          <a:avLst/>
        </a:prstGeom>
      </xdr:spPr>
    </xdr:sp>
    <xdr:clientData/>
  </xdr:oneCellAnchor>
  <xdr:oneCellAnchor>
    <xdr:from>
      <xdr:col>12</xdr:col>
      <xdr:colOff>0</xdr:colOff>
      <xdr:row>2</xdr:row>
      <xdr:rowOff>0</xdr:rowOff>
    </xdr:from>
    <xdr:ext cx="1743667" cy="217823"/>
    <xdr:sp macro="" textlink="">
      <xdr:nvSpPr>
        <xdr:cNvPr id="1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A8000000}"/>
            </a:ext>
          </a:extLst>
        </xdr:cNvPr>
        <xdr:cNvSpPr/>
      </xdr:nvSpPr>
      <xdr:spPr>
        <a:xfrm>
          <a:off x="44398406" y="2094706"/>
          <a:ext cx="1743667" cy="217823"/>
        </a:xfrm>
        <a:prstGeom prst="rect">
          <a:avLst/>
        </a:prstGeom>
      </xdr:spPr>
    </xdr:sp>
    <xdr:clientData/>
  </xdr:oneCellAnchor>
  <xdr:oneCellAnchor>
    <xdr:from>
      <xdr:col>12</xdr:col>
      <xdr:colOff>0</xdr:colOff>
      <xdr:row>2</xdr:row>
      <xdr:rowOff>0</xdr:rowOff>
    </xdr:from>
    <xdr:ext cx="1760193" cy="217823"/>
    <xdr:sp macro="" textlink="">
      <xdr:nvSpPr>
        <xdr:cNvPr id="1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A9000000}"/>
            </a:ext>
          </a:extLst>
        </xdr:cNvPr>
        <xdr:cNvSpPr/>
      </xdr:nvSpPr>
      <xdr:spPr>
        <a:xfrm>
          <a:off x="44398406" y="2094706"/>
          <a:ext cx="1760193" cy="217823"/>
        </a:xfrm>
        <a:prstGeom prst="rect">
          <a:avLst/>
        </a:prstGeom>
      </xdr:spPr>
    </xdr:sp>
    <xdr:clientData/>
  </xdr:oneCellAnchor>
  <xdr:oneCellAnchor>
    <xdr:from>
      <xdr:col>12</xdr:col>
      <xdr:colOff>0</xdr:colOff>
      <xdr:row>2</xdr:row>
      <xdr:rowOff>0</xdr:rowOff>
    </xdr:from>
    <xdr:ext cx="1757522" cy="230523"/>
    <xdr:sp macro="" textlink="">
      <xdr:nvSpPr>
        <xdr:cNvPr id="1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AA000000}"/>
            </a:ext>
          </a:extLst>
        </xdr:cNvPr>
        <xdr:cNvSpPr/>
      </xdr:nvSpPr>
      <xdr:spPr>
        <a:xfrm>
          <a:off x="44398406" y="2082006"/>
          <a:ext cx="1757522" cy="230523"/>
        </a:xfrm>
        <a:prstGeom prst="rect">
          <a:avLst/>
        </a:prstGeom>
      </xdr:spPr>
    </xdr:sp>
    <xdr:clientData/>
  </xdr:oneCellAnchor>
  <xdr:oneCellAnchor>
    <xdr:from>
      <xdr:col>12</xdr:col>
      <xdr:colOff>0</xdr:colOff>
      <xdr:row>2</xdr:row>
      <xdr:rowOff>0</xdr:rowOff>
    </xdr:from>
    <xdr:ext cx="1776068" cy="230523"/>
    <xdr:sp macro="" textlink="">
      <xdr:nvSpPr>
        <xdr:cNvPr id="1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B000000}"/>
            </a:ext>
          </a:extLst>
        </xdr:cNvPr>
        <xdr:cNvSpPr/>
      </xdr:nvSpPr>
      <xdr:spPr>
        <a:xfrm>
          <a:off x="44398406" y="2082006"/>
          <a:ext cx="1776068" cy="230523"/>
        </a:xfrm>
        <a:prstGeom prst="rect">
          <a:avLst/>
        </a:prstGeom>
      </xdr:spPr>
    </xdr:sp>
    <xdr:clientData/>
  </xdr:oneCellAnchor>
  <xdr:oneCellAnchor>
    <xdr:from>
      <xdr:col>13</xdr:col>
      <xdr:colOff>0</xdr:colOff>
      <xdr:row>2</xdr:row>
      <xdr:rowOff>0</xdr:rowOff>
    </xdr:from>
    <xdr:ext cx="1856405" cy="205123"/>
    <xdr:sp macro="" textlink="">
      <xdr:nvSpPr>
        <xdr:cNvPr id="1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AC000000}"/>
            </a:ext>
          </a:extLst>
        </xdr:cNvPr>
        <xdr:cNvSpPr/>
      </xdr:nvSpPr>
      <xdr:spPr>
        <a:xfrm>
          <a:off x="44398406" y="2107406"/>
          <a:ext cx="1856405" cy="205123"/>
        </a:xfrm>
        <a:prstGeom prst="rect">
          <a:avLst/>
        </a:prstGeom>
      </xdr:spPr>
    </xdr:sp>
    <xdr:clientData/>
  </xdr:oneCellAnchor>
  <xdr:oneCellAnchor>
    <xdr:from>
      <xdr:col>13</xdr:col>
      <xdr:colOff>0</xdr:colOff>
      <xdr:row>2</xdr:row>
      <xdr:rowOff>0</xdr:rowOff>
    </xdr:from>
    <xdr:ext cx="1793481" cy="217823"/>
    <xdr:sp macro="" textlink="">
      <xdr:nvSpPr>
        <xdr:cNvPr id="1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AD000000}"/>
            </a:ext>
          </a:extLst>
        </xdr:cNvPr>
        <xdr:cNvSpPr/>
      </xdr:nvSpPr>
      <xdr:spPr>
        <a:xfrm>
          <a:off x="44398406" y="2094706"/>
          <a:ext cx="1793481" cy="217823"/>
        </a:xfrm>
        <a:prstGeom prst="rect">
          <a:avLst/>
        </a:prstGeom>
      </xdr:spPr>
    </xdr:sp>
    <xdr:clientData/>
  </xdr:oneCellAnchor>
  <xdr:oneCellAnchor>
    <xdr:from>
      <xdr:col>13</xdr:col>
      <xdr:colOff>0</xdr:colOff>
      <xdr:row>2</xdr:row>
      <xdr:rowOff>0</xdr:rowOff>
    </xdr:from>
    <xdr:ext cx="1755479" cy="217823"/>
    <xdr:sp macro="" textlink="">
      <xdr:nvSpPr>
        <xdr:cNvPr id="1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AE000000}"/>
            </a:ext>
          </a:extLst>
        </xdr:cNvPr>
        <xdr:cNvSpPr/>
      </xdr:nvSpPr>
      <xdr:spPr>
        <a:xfrm>
          <a:off x="44398406" y="2094706"/>
          <a:ext cx="1755479" cy="217823"/>
        </a:xfrm>
        <a:prstGeom prst="rect">
          <a:avLst/>
        </a:prstGeom>
      </xdr:spPr>
    </xdr:sp>
    <xdr:clientData/>
  </xdr:oneCellAnchor>
  <xdr:oneCellAnchor>
    <xdr:from>
      <xdr:col>13</xdr:col>
      <xdr:colOff>0</xdr:colOff>
      <xdr:row>2</xdr:row>
      <xdr:rowOff>0</xdr:rowOff>
    </xdr:from>
    <xdr:ext cx="1722885" cy="217823"/>
    <xdr:sp macro="" textlink="">
      <xdr:nvSpPr>
        <xdr:cNvPr id="1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AF000000}"/>
            </a:ext>
          </a:extLst>
        </xdr:cNvPr>
        <xdr:cNvSpPr/>
      </xdr:nvSpPr>
      <xdr:spPr>
        <a:xfrm>
          <a:off x="44398406" y="2094706"/>
          <a:ext cx="1722885" cy="217823"/>
        </a:xfrm>
        <a:prstGeom prst="rect">
          <a:avLst/>
        </a:prstGeom>
      </xdr:spPr>
    </xdr:sp>
    <xdr:clientData/>
  </xdr:oneCellAnchor>
  <xdr:oneCellAnchor>
    <xdr:from>
      <xdr:col>13</xdr:col>
      <xdr:colOff>0</xdr:colOff>
      <xdr:row>2</xdr:row>
      <xdr:rowOff>0</xdr:rowOff>
    </xdr:from>
    <xdr:ext cx="1724810" cy="217823"/>
    <xdr:sp macro="" textlink="">
      <xdr:nvSpPr>
        <xdr:cNvPr id="1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B0000000}"/>
            </a:ext>
          </a:extLst>
        </xdr:cNvPr>
        <xdr:cNvSpPr/>
      </xdr:nvSpPr>
      <xdr:spPr>
        <a:xfrm>
          <a:off x="44398406" y="2094706"/>
          <a:ext cx="1724810" cy="217823"/>
        </a:xfrm>
        <a:prstGeom prst="rect">
          <a:avLst/>
        </a:prstGeom>
      </xdr:spPr>
    </xdr:sp>
    <xdr:clientData/>
  </xdr:oneCellAnchor>
  <xdr:oneCellAnchor>
    <xdr:from>
      <xdr:col>13</xdr:col>
      <xdr:colOff>0</xdr:colOff>
      <xdr:row>2</xdr:row>
      <xdr:rowOff>0</xdr:rowOff>
    </xdr:from>
    <xdr:ext cx="1719325" cy="217823"/>
    <xdr:sp macro="" textlink="">
      <xdr:nvSpPr>
        <xdr:cNvPr id="1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B1000000}"/>
            </a:ext>
          </a:extLst>
        </xdr:cNvPr>
        <xdr:cNvSpPr/>
      </xdr:nvSpPr>
      <xdr:spPr>
        <a:xfrm>
          <a:off x="44398406" y="2094706"/>
          <a:ext cx="1719325" cy="217823"/>
        </a:xfrm>
        <a:prstGeom prst="rect">
          <a:avLst/>
        </a:prstGeom>
      </xdr:spPr>
    </xdr:sp>
    <xdr:clientData/>
  </xdr:oneCellAnchor>
  <xdr:oneCellAnchor>
    <xdr:from>
      <xdr:col>13</xdr:col>
      <xdr:colOff>0</xdr:colOff>
      <xdr:row>2</xdr:row>
      <xdr:rowOff>0</xdr:rowOff>
    </xdr:from>
    <xdr:ext cx="1743667" cy="217823"/>
    <xdr:sp macro="" textlink="">
      <xdr:nvSpPr>
        <xdr:cNvPr id="1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B2000000}"/>
            </a:ext>
          </a:extLst>
        </xdr:cNvPr>
        <xdr:cNvSpPr/>
      </xdr:nvSpPr>
      <xdr:spPr>
        <a:xfrm>
          <a:off x="44398406" y="2094706"/>
          <a:ext cx="1743667" cy="217823"/>
        </a:xfrm>
        <a:prstGeom prst="rect">
          <a:avLst/>
        </a:prstGeom>
      </xdr:spPr>
    </xdr:sp>
    <xdr:clientData/>
  </xdr:oneCellAnchor>
  <xdr:oneCellAnchor>
    <xdr:from>
      <xdr:col>13</xdr:col>
      <xdr:colOff>0</xdr:colOff>
      <xdr:row>2</xdr:row>
      <xdr:rowOff>0</xdr:rowOff>
    </xdr:from>
    <xdr:ext cx="1760193" cy="217823"/>
    <xdr:sp macro="" textlink="">
      <xdr:nvSpPr>
        <xdr:cNvPr id="1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B3000000}"/>
            </a:ext>
          </a:extLst>
        </xdr:cNvPr>
        <xdr:cNvSpPr/>
      </xdr:nvSpPr>
      <xdr:spPr>
        <a:xfrm>
          <a:off x="44398406" y="2094706"/>
          <a:ext cx="1760193" cy="217823"/>
        </a:xfrm>
        <a:prstGeom prst="rect">
          <a:avLst/>
        </a:prstGeom>
      </xdr:spPr>
    </xdr:sp>
    <xdr:clientData/>
  </xdr:oneCellAnchor>
  <xdr:oneCellAnchor>
    <xdr:from>
      <xdr:col>13</xdr:col>
      <xdr:colOff>0</xdr:colOff>
      <xdr:row>2</xdr:row>
      <xdr:rowOff>0</xdr:rowOff>
    </xdr:from>
    <xdr:ext cx="1757522" cy="230523"/>
    <xdr:sp macro="" textlink="">
      <xdr:nvSpPr>
        <xdr:cNvPr id="1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B4000000}"/>
            </a:ext>
          </a:extLst>
        </xdr:cNvPr>
        <xdr:cNvSpPr/>
      </xdr:nvSpPr>
      <xdr:spPr>
        <a:xfrm>
          <a:off x="44398406" y="2082006"/>
          <a:ext cx="1757522" cy="230523"/>
        </a:xfrm>
        <a:prstGeom prst="rect">
          <a:avLst/>
        </a:prstGeom>
      </xdr:spPr>
    </xdr:sp>
    <xdr:clientData/>
  </xdr:oneCellAnchor>
  <xdr:oneCellAnchor>
    <xdr:from>
      <xdr:col>13</xdr:col>
      <xdr:colOff>0</xdr:colOff>
      <xdr:row>2</xdr:row>
      <xdr:rowOff>0</xdr:rowOff>
    </xdr:from>
    <xdr:ext cx="1776068" cy="230523"/>
    <xdr:sp macro="" textlink="">
      <xdr:nvSpPr>
        <xdr:cNvPr id="1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B5000000}"/>
            </a:ext>
          </a:extLst>
        </xdr:cNvPr>
        <xdr:cNvSpPr/>
      </xdr:nvSpPr>
      <xdr:spPr>
        <a:xfrm>
          <a:off x="44398406" y="2082006"/>
          <a:ext cx="1776068" cy="230523"/>
        </a:xfrm>
        <a:prstGeom prst="rect">
          <a:avLst/>
        </a:prstGeom>
      </xdr:spPr>
    </xdr:sp>
    <xdr:clientData/>
  </xdr:oneCellAnchor>
  <xdr:oneCellAnchor>
    <xdr:from>
      <xdr:col>14</xdr:col>
      <xdr:colOff>0</xdr:colOff>
      <xdr:row>2</xdr:row>
      <xdr:rowOff>0</xdr:rowOff>
    </xdr:from>
    <xdr:ext cx="1856405" cy="205123"/>
    <xdr:sp macro="" textlink="">
      <xdr:nvSpPr>
        <xdr:cNvPr id="1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B6000000}"/>
            </a:ext>
          </a:extLst>
        </xdr:cNvPr>
        <xdr:cNvSpPr/>
      </xdr:nvSpPr>
      <xdr:spPr>
        <a:xfrm>
          <a:off x="44398406" y="2107406"/>
          <a:ext cx="1856405" cy="205123"/>
        </a:xfrm>
        <a:prstGeom prst="rect">
          <a:avLst/>
        </a:prstGeom>
      </xdr:spPr>
    </xdr:sp>
    <xdr:clientData/>
  </xdr:oneCellAnchor>
  <xdr:oneCellAnchor>
    <xdr:from>
      <xdr:col>14</xdr:col>
      <xdr:colOff>0</xdr:colOff>
      <xdr:row>2</xdr:row>
      <xdr:rowOff>0</xdr:rowOff>
    </xdr:from>
    <xdr:ext cx="1793481" cy="217823"/>
    <xdr:sp macro="" textlink="">
      <xdr:nvSpPr>
        <xdr:cNvPr id="1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B7000000}"/>
            </a:ext>
          </a:extLst>
        </xdr:cNvPr>
        <xdr:cNvSpPr/>
      </xdr:nvSpPr>
      <xdr:spPr>
        <a:xfrm>
          <a:off x="44398406" y="2094706"/>
          <a:ext cx="1793481" cy="217823"/>
        </a:xfrm>
        <a:prstGeom prst="rect">
          <a:avLst/>
        </a:prstGeom>
      </xdr:spPr>
    </xdr:sp>
    <xdr:clientData/>
  </xdr:oneCellAnchor>
  <xdr:oneCellAnchor>
    <xdr:from>
      <xdr:col>14</xdr:col>
      <xdr:colOff>0</xdr:colOff>
      <xdr:row>2</xdr:row>
      <xdr:rowOff>0</xdr:rowOff>
    </xdr:from>
    <xdr:ext cx="1755479" cy="217823"/>
    <xdr:sp macro="" textlink="">
      <xdr:nvSpPr>
        <xdr:cNvPr id="1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B8000000}"/>
            </a:ext>
          </a:extLst>
        </xdr:cNvPr>
        <xdr:cNvSpPr/>
      </xdr:nvSpPr>
      <xdr:spPr>
        <a:xfrm>
          <a:off x="44398406" y="2094706"/>
          <a:ext cx="1755479" cy="217823"/>
        </a:xfrm>
        <a:prstGeom prst="rect">
          <a:avLst/>
        </a:prstGeom>
      </xdr:spPr>
    </xdr:sp>
    <xdr:clientData/>
  </xdr:oneCellAnchor>
  <xdr:oneCellAnchor>
    <xdr:from>
      <xdr:col>14</xdr:col>
      <xdr:colOff>0</xdr:colOff>
      <xdr:row>2</xdr:row>
      <xdr:rowOff>0</xdr:rowOff>
    </xdr:from>
    <xdr:ext cx="1722885" cy="217823"/>
    <xdr:sp macro="" textlink="">
      <xdr:nvSpPr>
        <xdr:cNvPr id="1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B9000000}"/>
            </a:ext>
          </a:extLst>
        </xdr:cNvPr>
        <xdr:cNvSpPr/>
      </xdr:nvSpPr>
      <xdr:spPr>
        <a:xfrm>
          <a:off x="44398406" y="2094706"/>
          <a:ext cx="1722885" cy="217823"/>
        </a:xfrm>
        <a:prstGeom prst="rect">
          <a:avLst/>
        </a:prstGeom>
      </xdr:spPr>
    </xdr:sp>
    <xdr:clientData/>
  </xdr:oneCellAnchor>
  <xdr:oneCellAnchor>
    <xdr:from>
      <xdr:col>14</xdr:col>
      <xdr:colOff>0</xdr:colOff>
      <xdr:row>2</xdr:row>
      <xdr:rowOff>0</xdr:rowOff>
    </xdr:from>
    <xdr:ext cx="1724810" cy="217823"/>
    <xdr:sp macro="" textlink="">
      <xdr:nvSpPr>
        <xdr:cNvPr id="1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BA000000}"/>
            </a:ext>
          </a:extLst>
        </xdr:cNvPr>
        <xdr:cNvSpPr/>
      </xdr:nvSpPr>
      <xdr:spPr>
        <a:xfrm>
          <a:off x="44398406" y="2094706"/>
          <a:ext cx="1724810" cy="217823"/>
        </a:xfrm>
        <a:prstGeom prst="rect">
          <a:avLst/>
        </a:prstGeom>
      </xdr:spPr>
    </xdr:sp>
    <xdr:clientData/>
  </xdr:oneCellAnchor>
  <xdr:oneCellAnchor>
    <xdr:from>
      <xdr:col>14</xdr:col>
      <xdr:colOff>0</xdr:colOff>
      <xdr:row>2</xdr:row>
      <xdr:rowOff>0</xdr:rowOff>
    </xdr:from>
    <xdr:ext cx="1719325" cy="217823"/>
    <xdr:sp macro="" textlink="">
      <xdr:nvSpPr>
        <xdr:cNvPr id="1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BB000000}"/>
            </a:ext>
          </a:extLst>
        </xdr:cNvPr>
        <xdr:cNvSpPr/>
      </xdr:nvSpPr>
      <xdr:spPr>
        <a:xfrm>
          <a:off x="44398406" y="2094706"/>
          <a:ext cx="1719325" cy="217823"/>
        </a:xfrm>
        <a:prstGeom prst="rect">
          <a:avLst/>
        </a:prstGeom>
      </xdr:spPr>
    </xdr:sp>
    <xdr:clientData/>
  </xdr:oneCellAnchor>
  <xdr:oneCellAnchor>
    <xdr:from>
      <xdr:col>14</xdr:col>
      <xdr:colOff>0</xdr:colOff>
      <xdr:row>2</xdr:row>
      <xdr:rowOff>0</xdr:rowOff>
    </xdr:from>
    <xdr:ext cx="1743667" cy="217823"/>
    <xdr:sp macro="" textlink="">
      <xdr:nvSpPr>
        <xdr:cNvPr id="1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BC000000}"/>
            </a:ext>
          </a:extLst>
        </xdr:cNvPr>
        <xdr:cNvSpPr/>
      </xdr:nvSpPr>
      <xdr:spPr>
        <a:xfrm>
          <a:off x="44398406" y="2094706"/>
          <a:ext cx="1743667" cy="217823"/>
        </a:xfrm>
        <a:prstGeom prst="rect">
          <a:avLst/>
        </a:prstGeom>
      </xdr:spPr>
    </xdr:sp>
    <xdr:clientData/>
  </xdr:oneCellAnchor>
  <xdr:oneCellAnchor>
    <xdr:from>
      <xdr:col>14</xdr:col>
      <xdr:colOff>0</xdr:colOff>
      <xdr:row>2</xdr:row>
      <xdr:rowOff>0</xdr:rowOff>
    </xdr:from>
    <xdr:ext cx="1760193" cy="217823"/>
    <xdr:sp macro="" textlink="">
      <xdr:nvSpPr>
        <xdr:cNvPr id="1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BD000000}"/>
            </a:ext>
          </a:extLst>
        </xdr:cNvPr>
        <xdr:cNvSpPr/>
      </xdr:nvSpPr>
      <xdr:spPr>
        <a:xfrm>
          <a:off x="44398406" y="2094706"/>
          <a:ext cx="1760193" cy="217823"/>
        </a:xfrm>
        <a:prstGeom prst="rect">
          <a:avLst/>
        </a:prstGeom>
      </xdr:spPr>
    </xdr:sp>
    <xdr:clientData/>
  </xdr:oneCellAnchor>
  <xdr:oneCellAnchor>
    <xdr:from>
      <xdr:col>14</xdr:col>
      <xdr:colOff>0</xdr:colOff>
      <xdr:row>2</xdr:row>
      <xdr:rowOff>0</xdr:rowOff>
    </xdr:from>
    <xdr:ext cx="1757522" cy="230523"/>
    <xdr:sp macro="" textlink="">
      <xdr:nvSpPr>
        <xdr:cNvPr id="1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BE000000}"/>
            </a:ext>
          </a:extLst>
        </xdr:cNvPr>
        <xdr:cNvSpPr/>
      </xdr:nvSpPr>
      <xdr:spPr>
        <a:xfrm>
          <a:off x="44398406" y="2082006"/>
          <a:ext cx="1757522" cy="230523"/>
        </a:xfrm>
        <a:prstGeom prst="rect">
          <a:avLst/>
        </a:prstGeom>
      </xdr:spPr>
    </xdr:sp>
    <xdr:clientData/>
  </xdr:oneCellAnchor>
  <xdr:oneCellAnchor>
    <xdr:from>
      <xdr:col>14</xdr:col>
      <xdr:colOff>0</xdr:colOff>
      <xdr:row>2</xdr:row>
      <xdr:rowOff>0</xdr:rowOff>
    </xdr:from>
    <xdr:ext cx="1776068" cy="230523"/>
    <xdr:sp macro="" textlink="">
      <xdr:nvSpPr>
        <xdr:cNvPr id="1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BF000000}"/>
            </a:ext>
          </a:extLst>
        </xdr:cNvPr>
        <xdr:cNvSpPr/>
      </xdr:nvSpPr>
      <xdr:spPr>
        <a:xfrm>
          <a:off x="44398406" y="2082006"/>
          <a:ext cx="1776068" cy="230523"/>
        </a:xfrm>
        <a:prstGeom prst="rect">
          <a:avLst/>
        </a:prstGeom>
      </xdr:spPr>
    </xdr:sp>
    <xdr:clientData/>
  </xdr:oneCellAnchor>
  <xdr:oneCellAnchor>
    <xdr:from>
      <xdr:col>15</xdr:col>
      <xdr:colOff>0</xdr:colOff>
      <xdr:row>2</xdr:row>
      <xdr:rowOff>0</xdr:rowOff>
    </xdr:from>
    <xdr:ext cx="1856405" cy="205123"/>
    <xdr:sp macro="" textlink="">
      <xdr:nvSpPr>
        <xdr:cNvPr id="1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C0000000}"/>
            </a:ext>
          </a:extLst>
        </xdr:cNvPr>
        <xdr:cNvSpPr/>
      </xdr:nvSpPr>
      <xdr:spPr>
        <a:xfrm>
          <a:off x="44398406" y="2107406"/>
          <a:ext cx="1856405" cy="205123"/>
        </a:xfrm>
        <a:prstGeom prst="rect">
          <a:avLst/>
        </a:prstGeom>
      </xdr:spPr>
    </xdr:sp>
    <xdr:clientData/>
  </xdr:oneCellAnchor>
  <xdr:oneCellAnchor>
    <xdr:from>
      <xdr:col>15</xdr:col>
      <xdr:colOff>0</xdr:colOff>
      <xdr:row>2</xdr:row>
      <xdr:rowOff>0</xdr:rowOff>
    </xdr:from>
    <xdr:ext cx="1793481" cy="217823"/>
    <xdr:sp macro="" textlink="">
      <xdr:nvSpPr>
        <xdr:cNvPr id="1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C1000000}"/>
            </a:ext>
          </a:extLst>
        </xdr:cNvPr>
        <xdr:cNvSpPr/>
      </xdr:nvSpPr>
      <xdr:spPr>
        <a:xfrm>
          <a:off x="44398406" y="2094706"/>
          <a:ext cx="1793481" cy="217823"/>
        </a:xfrm>
        <a:prstGeom prst="rect">
          <a:avLst/>
        </a:prstGeom>
      </xdr:spPr>
    </xdr:sp>
    <xdr:clientData/>
  </xdr:oneCellAnchor>
  <xdr:oneCellAnchor>
    <xdr:from>
      <xdr:col>15</xdr:col>
      <xdr:colOff>0</xdr:colOff>
      <xdr:row>2</xdr:row>
      <xdr:rowOff>0</xdr:rowOff>
    </xdr:from>
    <xdr:ext cx="1755479" cy="217823"/>
    <xdr:sp macro="" textlink="">
      <xdr:nvSpPr>
        <xdr:cNvPr id="1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C2000000}"/>
            </a:ext>
          </a:extLst>
        </xdr:cNvPr>
        <xdr:cNvSpPr/>
      </xdr:nvSpPr>
      <xdr:spPr>
        <a:xfrm>
          <a:off x="44398406" y="2094706"/>
          <a:ext cx="1755479" cy="217823"/>
        </a:xfrm>
        <a:prstGeom prst="rect">
          <a:avLst/>
        </a:prstGeom>
      </xdr:spPr>
    </xdr:sp>
    <xdr:clientData/>
  </xdr:oneCellAnchor>
  <xdr:oneCellAnchor>
    <xdr:from>
      <xdr:col>15</xdr:col>
      <xdr:colOff>0</xdr:colOff>
      <xdr:row>2</xdr:row>
      <xdr:rowOff>0</xdr:rowOff>
    </xdr:from>
    <xdr:ext cx="1722885" cy="217823"/>
    <xdr:sp macro="" textlink="">
      <xdr:nvSpPr>
        <xdr:cNvPr id="1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C3000000}"/>
            </a:ext>
          </a:extLst>
        </xdr:cNvPr>
        <xdr:cNvSpPr/>
      </xdr:nvSpPr>
      <xdr:spPr>
        <a:xfrm>
          <a:off x="44398406" y="2094706"/>
          <a:ext cx="1722885" cy="217823"/>
        </a:xfrm>
        <a:prstGeom prst="rect">
          <a:avLst/>
        </a:prstGeom>
      </xdr:spPr>
    </xdr:sp>
    <xdr:clientData/>
  </xdr:oneCellAnchor>
  <xdr:oneCellAnchor>
    <xdr:from>
      <xdr:col>15</xdr:col>
      <xdr:colOff>0</xdr:colOff>
      <xdr:row>2</xdr:row>
      <xdr:rowOff>0</xdr:rowOff>
    </xdr:from>
    <xdr:ext cx="1724810" cy="217823"/>
    <xdr:sp macro="" textlink="">
      <xdr:nvSpPr>
        <xdr:cNvPr id="1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C4000000}"/>
            </a:ext>
          </a:extLst>
        </xdr:cNvPr>
        <xdr:cNvSpPr/>
      </xdr:nvSpPr>
      <xdr:spPr>
        <a:xfrm>
          <a:off x="44398406" y="2094706"/>
          <a:ext cx="1724810" cy="217823"/>
        </a:xfrm>
        <a:prstGeom prst="rect">
          <a:avLst/>
        </a:prstGeom>
      </xdr:spPr>
    </xdr:sp>
    <xdr:clientData/>
  </xdr:oneCellAnchor>
  <xdr:oneCellAnchor>
    <xdr:from>
      <xdr:col>15</xdr:col>
      <xdr:colOff>0</xdr:colOff>
      <xdr:row>2</xdr:row>
      <xdr:rowOff>0</xdr:rowOff>
    </xdr:from>
    <xdr:ext cx="1719325" cy="217823"/>
    <xdr:sp macro="" textlink="">
      <xdr:nvSpPr>
        <xdr:cNvPr id="1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C5000000}"/>
            </a:ext>
          </a:extLst>
        </xdr:cNvPr>
        <xdr:cNvSpPr/>
      </xdr:nvSpPr>
      <xdr:spPr>
        <a:xfrm>
          <a:off x="44398406" y="2094706"/>
          <a:ext cx="1719325" cy="217823"/>
        </a:xfrm>
        <a:prstGeom prst="rect">
          <a:avLst/>
        </a:prstGeom>
      </xdr:spPr>
    </xdr:sp>
    <xdr:clientData/>
  </xdr:oneCellAnchor>
  <xdr:oneCellAnchor>
    <xdr:from>
      <xdr:col>15</xdr:col>
      <xdr:colOff>0</xdr:colOff>
      <xdr:row>2</xdr:row>
      <xdr:rowOff>0</xdr:rowOff>
    </xdr:from>
    <xdr:ext cx="1743667" cy="217823"/>
    <xdr:sp macro="" textlink="">
      <xdr:nvSpPr>
        <xdr:cNvPr id="1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C6000000}"/>
            </a:ext>
          </a:extLst>
        </xdr:cNvPr>
        <xdr:cNvSpPr/>
      </xdr:nvSpPr>
      <xdr:spPr>
        <a:xfrm>
          <a:off x="44398406" y="2094706"/>
          <a:ext cx="1743667" cy="217823"/>
        </a:xfrm>
        <a:prstGeom prst="rect">
          <a:avLst/>
        </a:prstGeom>
      </xdr:spPr>
    </xdr:sp>
    <xdr:clientData/>
  </xdr:oneCellAnchor>
  <xdr:oneCellAnchor>
    <xdr:from>
      <xdr:col>15</xdr:col>
      <xdr:colOff>0</xdr:colOff>
      <xdr:row>2</xdr:row>
      <xdr:rowOff>0</xdr:rowOff>
    </xdr:from>
    <xdr:ext cx="1760193" cy="217823"/>
    <xdr:sp macro="" textlink="">
      <xdr:nvSpPr>
        <xdr:cNvPr id="1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C7000000}"/>
            </a:ext>
          </a:extLst>
        </xdr:cNvPr>
        <xdr:cNvSpPr/>
      </xdr:nvSpPr>
      <xdr:spPr>
        <a:xfrm>
          <a:off x="44398406" y="2094706"/>
          <a:ext cx="1760193" cy="217823"/>
        </a:xfrm>
        <a:prstGeom prst="rect">
          <a:avLst/>
        </a:prstGeom>
      </xdr:spPr>
    </xdr:sp>
    <xdr:clientData/>
  </xdr:oneCellAnchor>
  <xdr:oneCellAnchor>
    <xdr:from>
      <xdr:col>15</xdr:col>
      <xdr:colOff>0</xdr:colOff>
      <xdr:row>2</xdr:row>
      <xdr:rowOff>0</xdr:rowOff>
    </xdr:from>
    <xdr:ext cx="1757522" cy="230523"/>
    <xdr:sp macro="" textlink="">
      <xdr:nvSpPr>
        <xdr:cNvPr id="2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C8000000}"/>
            </a:ext>
          </a:extLst>
        </xdr:cNvPr>
        <xdr:cNvSpPr/>
      </xdr:nvSpPr>
      <xdr:spPr>
        <a:xfrm>
          <a:off x="44398406" y="2082006"/>
          <a:ext cx="1757522" cy="230523"/>
        </a:xfrm>
        <a:prstGeom prst="rect">
          <a:avLst/>
        </a:prstGeom>
      </xdr:spPr>
    </xdr:sp>
    <xdr:clientData/>
  </xdr:oneCellAnchor>
  <xdr:oneCellAnchor>
    <xdr:from>
      <xdr:col>15</xdr:col>
      <xdr:colOff>0</xdr:colOff>
      <xdr:row>2</xdr:row>
      <xdr:rowOff>0</xdr:rowOff>
    </xdr:from>
    <xdr:ext cx="1776068" cy="230523"/>
    <xdr:sp macro="" textlink="">
      <xdr:nvSpPr>
        <xdr:cNvPr id="2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C9000000}"/>
            </a:ext>
          </a:extLst>
        </xdr:cNvPr>
        <xdr:cNvSpPr/>
      </xdr:nvSpPr>
      <xdr:spPr>
        <a:xfrm>
          <a:off x="44398406" y="2082006"/>
          <a:ext cx="1776068" cy="230523"/>
        </a:xfrm>
        <a:prstGeom prst="rect">
          <a:avLst/>
        </a:prstGeom>
      </xdr:spPr>
    </xdr:sp>
    <xdr:clientData/>
  </xdr:oneCellAnchor>
  <xdr:oneCellAnchor>
    <xdr:from>
      <xdr:col>16</xdr:col>
      <xdr:colOff>0</xdr:colOff>
      <xdr:row>2</xdr:row>
      <xdr:rowOff>0</xdr:rowOff>
    </xdr:from>
    <xdr:ext cx="1856405" cy="205123"/>
    <xdr:sp macro="" textlink="">
      <xdr:nvSpPr>
        <xdr:cNvPr id="2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CA000000}"/>
            </a:ext>
          </a:extLst>
        </xdr:cNvPr>
        <xdr:cNvSpPr/>
      </xdr:nvSpPr>
      <xdr:spPr>
        <a:xfrm>
          <a:off x="44398406" y="2107406"/>
          <a:ext cx="1856405" cy="205123"/>
        </a:xfrm>
        <a:prstGeom prst="rect">
          <a:avLst/>
        </a:prstGeom>
      </xdr:spPr>
    </xdr:sp>
    <xdr:clientData/>
  </xdr:oneCellAnchor>
  <xdr:oneCellAnchor>
    <xdr:from>
      <xdr:col>16</xdr:col>
      <xdr:colOff>0</xdr:colOff>
      <xdr:row>2</xdr:row>
      <xdr:rowOff>0</xdr:rowOff>
    </xdr:from>
    <xdr:ext cx="1793481" cy="217823"/>
    <xdr:sp macro="" textlink="">
      <xdr:nvSpPr>
        <xdr:cNvPr id="2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CB000000}"/>
            </a:ext>
          </a:extLst>
        </xdr:cNvPr>
        <xdr:cNvSpPr/>
      </xdr:nvSpPr>
      <xdr:spPr>
        <a:xfrm>
          <a:off x="44398406" y="2094706"/>
          <a:ext cx="1793481" cy="217823"/>
        </a:xfrm>
        <a:prstGeom prst="rect">
          <a:avLst/>
        </a:prstGeom>
      </xdr:spPr>
    </xdr:sp>
    <xdr:clientData/>
  </xdr:oneCellAnchor>
  <xdr:oneCellAnchor>
    <xdr:from>
      <xdr:col>16</xdr:col>
      <xdr:colOff>0</xdr:colOff>
      <xdr:row>2</xdr:row>
      <xdr:rowOff>0</xdr:rowOff>
    </xdr:from>
    <xdr:ext cx="1755479" cy="217823"/>
    <xdr:sp macro="" textlink="">
      <xdr:nvSpPr>
        <xdr:cNvPr id="2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CC000000}"/>
            </a:ext>
          </a:extLst>
        </xdr:cNvPr>
        <xdr:cNvSpPr/>
      </xdr:nvSpPr>
      <xdr:spPr>
        <a:xfrm>
          <a:off x="44398406" y="2094706"/>
          <a:ext cx="1755479" cy="217823"/>
        </a:xfrm>
        <a:prstGeom prst="rect">
          <a:avLst/>
        </a:prstGeom>
      </xdr:spPr>
    </xdr:sp>
    <xdr:clientData/>
  </xdr:oneCellAnchor>
  <xdr:oneCellAnchor>
    <xdr:from>
      <xdr:col>16</xdr:col>
      <xdr:colOff>0</xdr:colOff>
      <xdr:row>2</xdr:row>
      <xdr:rowOff>0</xdr:rowOff>
    </xdr:from>
    <xdr:ext cx="1722885" cy="217823"/>
    <xdr:sp macro="" textlink="">
      <xdr:nvSpPr>
        <xdr:cNvPr id="2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CD000000}"/>
            </a:ext>
          </a:extLst>
        </xdr:cNvPr>
        <xdr:cNvSpPr/>
      </xdr:nvSpPr>
      <xdr:spPr>
        <a:xfrm>
          <a:off x="44398406" y="2094706"/>
          <a:ext cx="1722885" cy="217823"/>
        </a:xfrm>
        <a:prstGeom prst="rect">
          <a:avLst/>
        </a:prstGeom>
      </xdr:spPr>
    </xdr:sp>
    <xdr:clientData/>
  </xdr:oneCellAnchor>
  <xdr:oneCellAnchor>
    <xdr:from>
      <xdr:col>16</xdr:col>
      <xdr:colOff>0</xdr:colOff>
      <xdr:row>2</xdr:row>
      <xdr:rowOff>0</xdr:rowOff>
    </xdr:from>
    <xdr:ext cx="1724810" cy="217823"/>
    <xdr:sp macro="" textlink="">
      <xdr:nvSpPr>
        <xdr:cNvPr id="2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CE000000}"/>
            </a:ext>
          </a:extLst>
        </xdr:cNvPr>
        <xdr:cNvSpPr/>
      </xdr:nvSpPr>
      <xdr:spPr>
        <a:xfrm>
          <a:off x="44398406" y="2094706"/>
          <a:ext cx="1724810" cy="217823"/>
        </a:xfrm>
        <a:prstGeom prst="rect">
          <a:avLst/>
        </a:prstGeom>
      </xdr:spPr>
    </xdr:sp>
    <xdr:clientData/>
  </xdr:oneCellAnchor>
  <xdr:oneCellAnchor>
    <xdr:from>
      <xdr:col>16</xdr:col>
      <xdr:colOff>0</xdr:colOff>
      <xdr:row>2</xdr:row>
      <xdr:rowOff>0</xdr:rowOff>
    </xdr:from>
    <xdr:ext cx="1719325" cy="217823"/>
    <xdr:sp macro="" textlink="">
      <xdr:nvSpPr>
        <xdr:cNvPr id="2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CF000000}"/>
            </a:ext>
          </a:extLst>
        </xdr:cNvPr>
        <xdr:cNvSpPr/>
      </xdr:nvSpPr>
      <xdr:spPr>
        <a:xfrm>
          <a:off x="44398406" y="2094706"/>
          <a:ext cx="1719325" cy="217823"/>
        </a:xfrm>
        <a:prstGeom prst="rect">
          <a:avLst/>
        </a:prstGeom>
      </xdr:spPr>
    </xdr:sp>
    <xdr:clientData/>
  </xdr:oneCellAnchor>
  <xdr:oneCellAnchor>
    <xdr:from>
      <xdr:col>16</xdr:col>
      <xdr:colOff>0</xdr:colOff>
      <xdr:row>2</xdr:row>
      <xdr:rowOff>0</xdr:rowOff>
    </xdr:from>
    <xdr:ext cx="1743667" cy="217823"/>
    <xdr:sp macro="" textlink="">
      <xdr:nvSpPr>
        <xdr:cNvPr id="2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D0000000}"/>
            </a:ext>
          </a:extLst>
        </xdr:cNvPr>
        <xdr:cNvSpPr/>
      </xdr:nvSpPr>
      <xdr:spPr>
        <a:xfrm>
          <a:off x="44398406" y="2094706"/>
          <a:ext cx="1743667" cy="217823"/>
        </a:xfrm>
        <a:prstGeom prst="rect">
          <a:avLst/>
        </a:prstGeom>
      </xdr:spPr>
    </xdr:sp>
    <xdr:clientData/>
  </xdr:oneCellAnchor>
  <xdr:oneCellAnchor>
    <xdr:from>
      <xdr:col>16</xdr:col>
      <xdr:colOff>0</xdr:colOff>
      <xdr:row>2</xdr:row>
      <xdr:rowOff>0</xdr:rowOff>
    </xdr:from>
    <xdr:ext cx="1760193" cy="217823"/>
    <xdr:sp macro="" textlink="">
      <xdr:nvSpPr>
        <xdr:cNvPr id="2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D1000000}"/>
            </a:ext>
          </a:extLst>
        </xdr:cNvPr>
        <xdr:cNvSpPr/>
      </xdr:nvSpPr>
      <xdr:spPr>
        <a:xfrm>
          <a:off x="44398406" y="2094706"/>
          <a:ext cx="1760193" cy="217823"/>
        </a:xfrm>
        <a:prstGeom prst="rect">
          <a:avLst/>
        </a:prstGeom>
      </xdr:spPr>
    </xdr:sp>
    <xdr:clientData/>
  </xdr:oneCellAnchor>
  <xdr:oneCellAnchor>
    <xdr:from>
      <xdr:col>16</xdr:col>
      <xdr:colOff>0</xdr:colOff>
      <xdr:row>2</xdr:row>
      <xdr:rowOff>0</xdr:rowOff>
    </xdr:from>
    <xdr:ext cx="1757522" cy="230523"/>
    <xdr:sp macro="" textlink="">
      <xdr:nvSpPr>
        <xdr:cNvPr id="2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D2000000}"/>
            </a:ext>
          </a:extLst>
        </xdr:cNvPr>
        <xdr:cNvSpPr/>
      </xdr:nvSpPr>
      <xdr:spPr>
        <a:xfrm>
          <a:off x="44398406" y="2082006"/>
          <a:ext cx="1757522" cy="230523"/>
        </a:xfrm>
        <a:prstGeom prst="rect">
          <a:avLst/>
        </a:prstGeom>
      </xdr:spPr>
    </xdr:sp>
    <xdr:clientData/>
  </xdr:oneCellAnchor>
  <xdr:oneCellAnchor>
    <xdr:from>
      <xdr:col>16</xdr:col>
      <xdr:colOff>0</xdr:colOff>
      <xdr:row>2</xdr:row>
      <xdr:rowOff>0</xdr:rowOff>
    </xdr:from>
    <xdr:ext cx="1776068" cy="230523"/>
    <xdr:sp macro="" textlink="">
      <xdr:nvSpPr>
        <xdr:cNvPr id="2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D3000000}"/>
            </a:ext>
          </a:extLst>
        </xdr:cNvPr>
        <xdr:cNvSpPr/>
      </xdr:nvSpPr>
      <xdr:spPr>
        <a:xfrm>
          <a:off x="44398406" y="2082006"/>
          <a:ext cx="1776068" cy="230523"/>
        </a:xfrm>
        <a:prstGeom prst="rect">
          <a:avLst/>
        </a:prstGeom>
      </xdr:spPr>
    </xdr:sp>
    <xdr:clientData/>
  </xdr:oneCellAnchor>
  <xdr:oneCellAnchor>
    <xdr:from>
      <xdr:col>16</xdr:col>
      <xdr:colOff>0</xdr:colOff>
      <xdr:row>2</xdr:row>
      <xdr:rowOff>0</xdr:rowOff>
    </xdr:from>
    <xdr:ext cx="1856405" cy="205123"/>
    <xdr:sp macro="" textlink="">
      <xdr:nvSpPr>
        <xdr:cNvPr id="2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D4000000}"/>
            </a:ext>
          </a:extLst>
        </xdr:cNvPr>
        <xdr:cNvSpPr/>
      </xdr:nvSpPr>
      <xdr:spPr>
        <a:xfrm>
          <a:off x="44398406" y="2107406"/>
          <a:ext cx="1856405" cy="205123"/>
        </a:xfrm>
        <a:prstGeom prst="rect">
          <a:avLst/>
        </a:prstGeom>
      </xdr:spPr>
    </xdr:sp>
    <xdr:clientData/>
  </xdr:oneCellAnchor>
  <xdr:oneCellAnchor>
    <xdr:from>
      <xdr:col>16</xdr:col>
      <xdr:colOff>0</xdr:colOff>
      <xdr:row>2</xdr:row>
      <xdr:rowOff>0</xdr:rowOff>
    </xdr:from>
    <xdr:ext cx="1793481" cy="217823"/>
    <xdr:sp macro="" textlink="">
      <xdr:nvSpPr>
        <xdr:cNvPr id="2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D5000000}"/>
            </a:ext>
          </a:extLst>
        </xdr:cNvPr>
        <xdr:cNvSpPr/>
      </xdr:nvSpPr>
      <xdr:spPr>
        <a:xfrm>
          <a:off x="44398406" y="2094706"/>
          <a:ext cx="1793481" cy="217823"/>
        </a:xfrm>
        <a:prstGeom prst="rect">
          <a:avLst/>
        </a:prstGeom>
      </xdr:spPr>
    </xdr:sp>
    <xdr:clientData/>
  </xdr:oneCellAnchor>
  <xdr:oneCellAnchor>
    <xdr:from>
      <xdr:col>16</xdr:col>
      <xdr:colOff>0</xdr:colOff>
      <xdr:row>2</xdr:row>
      <xdr:rowOff>0</xdr:rowOff>
    </xdr:from>
    <xdr:ext cx="1755479" cy="217823"/>
    <xdr:sp macro="" textlink="">
      <xdr:nvSpPr>
        <xdr:cNvPr id="2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D6000000}"/>
            </a:ext>
          </a:extLst>
        </xdr:cNvPr>
        <xdr:cNvSpPr/>
      </xdr:nvSpPr>
      <xdr:spPr>
        <a:xfrm>
          <a:off x="44398406" y="2094706"/>
          <a:ext cx="1755479" cy="217823"/>
        </a:xfrm>
        <a:prstGeom prst="rect">
          <a:avLst/>
        </a:prstGeom>
      </xdr:spPr>
    </xdr:sp>
    <xdr:clientData/>
  </xdr:oneCellAnchor>
  <xdr:oneCellAnchor>
    <xdr:from>
      <xdr:col>16</xdr:col>
      <xdr:colOff>0</xdr:colOff>
      <xdr:row>2</xdr:row>
      <xdr:rowOff>0</xdr:rowOff>
    </xdr:from>
    <xdr:ext cx="1722885" cy="217823"/>
    <xdr:sp macro="" textlink="">
      <xdr:nvSpPr>
        <xdr:cNvPr id="2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D7000000}"/>
            </a:ext>
          </a:extLst>
        </xdr:cNvPr>
        <xdr:cNvSpPr/>
      </xdr:nvSpPr>
      <xdr:spPr>
        <a:xfrm>
          <a:off x="44398406" y="2094706"/>
          <a:ext cx="1722885" cy="217823"/>
        </a:xfrm>
        <a:prstGeom prst="rect">
          <a:avLst/>
        </a:prstGeom>
      </xdr:spPr>
    </xdr:sp>
    <xdr:clientData/>
  </xdr:oneCellAnchor>
  <xdr:oneCellAnchor>
    <xdr:from>
      <xdr:col>16</xdr:col>
      <xdr:colOff>0</xdr:colOff>
      <xdr:row>2</xdr:row>
      <xdr:rowOff>0</xdr:rowOff>
    </xdr:from>
    <xdr:ext cx="1724810" cy="217823"/>
    <xdr:sp macro="" textlink="">
      <xdr:nvSpPr>
        <xdr:cNvPr id="2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D8000000}"/>
            </a:ext>
          </a:extLst>
        </xdr:cNvPr>
        <xdr:cNvSpPr/>
      </xdr:nvSpPr>
      <xdr:spPr>
        <a:xfrm>
          <a:off x="44398406" y="2094706"/>
          <a:ext cx="1724810" cy="217823"/>
        </a:xfrm>
        <a:prstGeom prst="rect">
          <a:avLst/>
        </a:prstGeom>
      </xdr:spPr>
    </xdr:sp>
    <xdr:clientData/>
  </xdr:oneCellAnchor>
  <xdr:oneCellAnchor>
    <xdr:from>
      <xdr:col>16</xdr:col>
      <xdr:colOff>0</xdr:colOff>
      <xdr:row>2</xdr:row>
      <xdr:rowOff>0</xdr:rowOff>
    </xdr:from>
    <xdr:ext cx="1719325" cy="217823"/>
    <xdr:sp macro="" textlink="">
      <xdr:nvSpPr>
        <xdr:cNvPr id="2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D9000000}"/>
            </a:ext>
          </a:extLst>
        </xdr:cNvPr>
        <xdr:cNvSpPr/>
      </xdr:nvSpPr>
      <xdr:spPr>
        <a:xfrm>
          <a:off x="44398406" y="2094706"/>
          <a:ext cx="1719325" cy="217823"/>
        </a:xfrm>
        <a:prstGeom prst="rect">
          <a:avLst/>
        </a:prstGeom>
      </xdr:spPr>
    </xdr:sp>
    <xdr:clientData/>
  </xdr:oneCellAnchor>
  <xdr:oneCellAnchor>
    <xdr:from>
      <xdr:col>16</xdr:col>
      <xdr:colOff>0</xdr:colOff>
      <xdr:row>2</xdr:row>
      <xdr:rowOff>0</xdr:rowOff>
    </xdr:from>
    <xdr:ext cx="1743667" cy="217823"/>
    <xdr:sp macro="" textlink="">
      <xdr:nvSpPr>
        <xdr:cNvPr id="2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DA000000}"/>
            </a:ext>
          </a:extLst>
        </xdr:cNvPr>
        <xdr:cNvSpPr/>
      </xdr:nvSpPr>
      <xdr:spPr>
        <a:xfrm>
          <a:off x="44398406" y="2094706"/>
          <a:ext cx="1743667" cy="217823"/>
        </a:xfrm>
        <a:prstGeom prst="rect">
          <a:avLst/>
        </a:prstGeom>
      </xdr:spPr>
    </xdr:sp>
    <xdr:clientData/>
  </xdr:oneCellAnchor>
  <xdr:oneCellAnchor>
    <xdr:from>
      <xdr:col>16</xdr:col>
      <xdr:colOff>0</xdr:colOff>
      <xdr:row>2</xdr:row>
      <xdr:rowOff>0</xdr:rowOff>
    </xdr:from>
    <xdr:ext cx="1760193" cy="217823"/>
    <xdr:sp macro="" textlink="">
      <xdr:nvSpPr>
        <xdr:cNvPr id="2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DB000000}"/>
            </a:ext>
          </a:extLst>
        </xdr:cNvPr>
        <xdr:cNvSpPr/>
      </xdr:nvSpPr>
      <xdr:spPr>
        <a:xfrm>
          <a:off x="44398406" y="2094706"/>
          <a:ext cx="1760193" cy="217823"/>
        </a:xfrm>
        <a:prstGeom prst="rect">
          <a:avLst/>
        </a:prstGeom>
      </xdr:spPr>
    </xdr:sp>
    <xdr:clientData/>
  </xdr:oneCellAnchor>
  <xdr:oneCellAnchor>
    <xdr:from>
      <xdr:col>16</xdr:col>
      <xdr:colOff>0</xdr:colOff>
      <xdr:row>2</xdr:row>
      <xdr:rowOff>0</xdr:rowOff>
    </xdr:from>
    <xdr:ext cx="1757522" cy="230523"/>
    <xdr:sp macro="" textlink="">
      <xdr:nvSpPr>
        <xdr:cNvPr id="2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DC000000}"/>
            </a:ext>
          </a:extLst>
        </xdr:cNvPr>
        <xdr:cNvSpPr/>
      </xdr:nvSpPr>
      <xdr:spPr>
        <a:xfrm>
          <a:off x="44398406" y="2082006"/>
          <a:ext cx="1757522" cy="230523"/>
        </a:xfrm>
        <a:prstGeom prst="rect">
          <a:avLst/>
        </a:prstGeom>
      </xdr:spPr>
    </xdr:sp>
    <xdr:clientData/>
  </xdr:oneCellAnchor>
  <xdr:oneCellAnchor>
    <xdr:from>
      <xdr:col>16</xdr:col>
      <xdr:colOff>0</xdr:colOff>
      <xdr:row>2</xdr:row>
      <xdr:rowOff>0</xdr:rowOff>
    </xdr:from>
    <xdr:ext cx="1776068" cy="230523"/>
    <xdr:sp macro="" textlink="">
      <xdr:nvSpPr>
        <xdr:cNvPr id="2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DD000000}"/>
            </a:ext>
          </a:extLst>
        </xdr:cNvPr>
        <xdr:cNvSpPr/>
      </xdr:nvSpPr>
      <xdr:spPr>
        <a:xfrm>
          <a:off x="44398406" y="2082006"/>
          <a:ext cx="1776068" cy="230523"/>
        </a:xfrm>
        <a:prstGeom prst="rect">
          <a:avLst/>
        </a:prstGeom>
      </xdr:spPr>
    </xdr:sp>
    <xdr:clientData/>
  </xdr:oneCellAnchor>
  <xdr:oneCellAnchor>
    <xdr:from>
      <xdr:col>17</xdr:col>
      <xdr:colOff>0</xdr:colOff>
      <xdr:row>2</xdr:row>
      <xdr:rowOff>0</xdr:rowOff>
    </xdr:from>
    <xdr:ext cx="1856405" cy="205123"/>
    <xdr:sp macro="" textlink="">
      <xdr:nvSpPr>
        <xdr:cNvPr id="2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DE000000}"/>
            </a:ext>
          </a:extLst>
        </xdr:cNvPr>
        <xdr:cNvSpPr/>
      </xdr:nvSpPr>
      <xdr:spPr>
        <a:xfrm>
          <a:off x="44398406" y="2107406"/>
          <a:ext cx="1856405" cy="205123"/>
        </a:xfrm>
        <a:prstGeom prst="rect">
          <a:avLst/>
        </a:prstGeom>
      </xdr:spPr>
    </xdr:sp>
    <xdr:clientData/>
  </xdr:oneCellAnchor>
  <xdr:oneCellAnchor>
    <xdr:from>
      <xdr:col>17</xdr:col>
      <xdr:colOff>0</xdr:colOff>
      <xdr:row>2</xdr:row>
      <xdr:rowOff>0</xdr:rowOff>
    </xdr:from>
    <xdr:ext cx="1793481" cy="217823"/>
    <xdr:sp macro="" textlink="">
      <xdr:nvSpPr>
        <xdr:cNvPr id="2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DF000000}"/>
            </a:ext>
          </a:extLst>
        </xdr:cNvPr>
        <xdr:cNvSpPr/>
      </xdr:nvSpPr>
      <xdr:spPr>
        <a:xfrm>
          <a:off x="44398406" y="2094706"/>
          <a:ext cx="1793481" cy="217823"/>
        </a:xfrm>
        <a:prstGeom prst="rect">
          <a:avLst/>
        </a:prstGeom>
      </xdr:spPr>
    </xdr:sp>
    <xdr:clientData/>
  </xdr:oneCellAnchor>
  <xdr:oneCellAnchor>
    <xdr:from>
      <xdr:col>17</xdr:col>
      <xdr:colOff>0</xdr:colOff>
      <xdr:row>2</xdr:row>
      <xdr:rowOff>0</xdr:rowOff>
    </xdr:from>
    <xdr:ext cx="1755479" cy="217823"/>
    <xdr:sp macro="" textlink="">
      <xdr:nvSpPr>
        <xdr:cNvPr id="2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E0000000}"/>
            </a:ext>
          </a:extLst>
        </xdr:cNvPr>
        <xdr:cNvSpPr/>
      </xdr:nvSpPr>
      <xdr:spPr>
        <a:xfrm>
          <a:off x="44398406" y="2094706"/>
          <a:ext cx="1755479" cy="217823"/>
        </a:xfrm>
        <a:prstGeom prst="rect">
          <a:avLst/>
        </a:prstGeom>
      </xdr:spPr>
    </xdr:sp>
    <xdr:clientData/>
  </xdr:oneCellAnchor>
  <xdr:oneCellAnchor>
    <xdr:from>
      <xdr:col>17</xdr:col>
      <xdr:colOff>0</xdr:colOff>
      <xdr:row>2</xdr:row>
      <xdr:rowOff>0</xdr:rowOff>
    </xdr:from>
    <xdr:ext cx="1722885" cy="217823"/>
    <xdr:sp macro="" textlink="">
      <xdr:nvSpPr>
        <xdr:cNvPr id="2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E1000000}"/>
            </a:ext>
          </a:extLst>
        </xdr:cNvPr>
        <xdr:cNvSpPr/>
      </xdr:nvSpPr>
      <xdr:spPr>
        <a:xfrm>
          <a:off x="44398406" y="2094706"/>
          <a:ext cx="1722885" cy="217823"/>
        </a:xfrm>
        <a:prstGeom prst="rect">
          <a:avLst/>
        </a:prstGeom>
      </xdr:spPr>
    </xdr:sp>
    <xdr:clientData/>
  </xdr:oneCellAnchor>
  <xdr:oneCellAnchor>
    <xdr:from>
      <xdr:col>17</xdr:col>
      <xdr:colOff>0</xdr:colOff>
      <xdr:row>2</xdr:row>
      <xdr:rowOff>0</xdr:rowOff>
    </xdr:from>
    <xdr:ext cx="1724810" cy="217823"/>
    <xdr:sp macro="" textlink="">
      <xdr:nvSpPr>
        <xdr:cNvPr id="2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E2000000}"/>
            </a:ext>
          </a:extLst>
        </xdr:cNvPr>
        <xdr:cNvSpPr/>
      </xdr:nvSpPr>
      <xdr:spPr>
        <a:xfrm>
          <a:off x="44398406" y="2094706"/>
          <a:ext cx="1724810" cy="217823"/>
        </a:xfrm>
        <a:prstGeom prst="rect">
          <a:avLst/>
        </a:prstGeom>
      </xdr:spPr>
    </xdr:sp>
    <xdr:clientData/>
  </xdr:oneCellAnchor>
  <xdr:oneCellAnchor>
    <xdr:from>
      <xdr:col>17</xdr:col>
      <xdr:colOff>0</xdr:colOff>
      <xdr:row>2</xdr:row>
      <xdr:rowOff>0</xdr:rowOff>
    </xdr:from>
    <xdr:ext cx="1719325" cy="217823"/>
    <xdr:sp macro="" textlink="">
      <xdr:nvSpPr>
        <xdr:cNvPr id="2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E3000000}"/>
            </a:ext>
          </a:extLst>
        </xdr:cNvPr>
        <xdr:cNvSpPr/>
      </xdr:nvSpPr>
      <xdr:spPr>
        <a:xfrm>
          <a:off x="44398406" y="2094706"/>
          <a:ext cx="1719325" cy="217823"/>
        </a:xfrm>
        <a:prstGeom prst="rect">
          <a:avLst/>
        </a:prstGeom>
      </xdr:spPr>
    </xdr:sp>
    <xdr:clientData/>
  </xdr:oneCellAnchor>
  <xdr:oneCellAnchor>
    <xdr:from>
      <xdr:col>17</xdr:col>
      <xdr:colOff>0</xdr:colOff>
      <xdr:row>2</xdr:row>
      <xdr:rowOff>0</xdr:rowOff>
    </xdr:from>
    <xdr:ext cx="1743667" cy="217823"/>
    <xdr:sp macro="" textlink="">
      <xdr:nvSpPr>
        <xdr:cNvPr id="2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E4000000}"/>
            </a:ext>
          </a:extLst>
        </xdr:cNvPr>
        <xdr:cNvSpPr/>
      </xdr:nvSpPr>
      <xdr:spPr>
        <a:xfrm>
          <a:off x="44398406" y="2094706"/>
          <a:ext cx="1743667" cy="217823"/>
        </a:xfrm>
        <a:prstGeom prst="rect">
          <a:avLst/>
        </a:prstGeom>
      </xdr:spPr>
    </xdr:sp>
    <xdr:clientData/>
  </xdr:oneCellAnchor>
  <xdr:oneCellAnchor>
    <xdr:from>
      <xdr:col>17</xdr:col>
      <xdr:colOff>0</xdr:colOff>
      <xdr:row>2</xdr:row>
      <xdr:rowOff>0</xdr:rowOff>
    </xdr:from>
    <xdr:ext cx="1760193" cy="217823"/>
    <xdr:sp macro="" textlink="">
      <xdr:nvSpPr>
        <xdr:cNvPr id="2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E5000000}"/>
            </a:ext>
          </a:extLst>
        </xdr:cNvPr>
        <xdr:cNvSpPr/>
      </xdr:nvSpPr>
      <xdr:spPr>
        <a:xfrm>
          <a:off x="44398406" y="2094706"/>
          <a:ext cx="1760193" cy="217823"/>
        </a:xfrm>
        <a:prstGeom prst="rect">
          <a:avLst/>
        </a:prstGeom>
      </xdr:spPr>
    </xdr:sp>
    <xdr:clientData/>
  </xdr:oneCellAnchor>
  <xdr:oneCellAnchor>
    <xdr:from>
      <xdr:col>17</xdr:col>
      <xdr:colOff>0</xdr:colOff>
      <xdr:row>2</xdr:row>
      <xdr:rowOff>0</xdr:rowOff>
    </xdr:from>
    <xdr:ext cx="1757522" cy="230523"/>
    <xdr:sp macro="" textlink="">
      <xdr:nvSpPr>
        <xdr:cNvPr id="2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E6000000}"/>
            </a:ext>
          </a:extLst>
        </xdr:cNvPr>
        <xdr:cNvSpPr/>
      </xdr:nvSpPr>
      <xdr:spPr>
        <a:xfrm>
          <a:off x="44398406" y="2082006"/>
          <a:ext cx="1757522" cy="230523"/>
        </a:xfrm>
        <a:prstGeom prst="rect">
          <a:avLst/>
        </a:prstGeom>
      </xdr:spPr>
    </xdr:sp>
    <xdr:clientData/>
  </xdr:oneCellAnchor>
  <xdr:oneCellAnchor>
    <xdr:from>
      <xdr:col>17</xdr:col>
      <xdr:colOff>0</xdr:colOff>
      <xdr:row>2</xdr:row>
      <xdr:rowOff>0</xdr:rowOff>
    </xdr:from>
    <xdr:ext cx="1776068" cy="230523"/>
    <xdr:sp macro="" textlink="">
      <xdr:nvSpPr>
        <xdr:cNvPr id="2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E7000000}"/>
            </a:ext>
          </a:extLst>
        </xdr:cNvPr>
        <xdr:cNvSpPr/>
      </xdr:nvSpPr>
      <xdr:spPr>
        <a:xfrm>
          <a:off x="44398406" y="2082006"/>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2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E8000000}"/>
            </a:ext>
          </a:extLst>
        </xdr:cNvPr>
        <xdr:cNvSpPr/>
      </xdr:nvSpPr>
      <xdr:spPr>
        <a:xfrm>
          <a:off x="44398406" y="2107406"/>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2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E9000000}"/>
            </a:ext>
          </a:extLst>
        </xdr:cNvPr>
        <xdr:cNvSpPr/>
      </xdr:nvSpPr>
      <xdr:spPr>
        <a:xfrm>
          <a:off x="44398406" y="2094706"/>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2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EA000000}"/>
            </a:ext>
          </a:extLst>
        </xdr:cNvPr>
        <xdr:cNvSpPr/>
      </xdr:nvSpPr>
      <xdr:spPr>
        <a:xfrm>
          <a:off x="44398406" y="2094706"/>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2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EB000000}"/>
            </a:ext>
          </a:extLst>
        </xdr:cNvPr>
        <xdr:cNvSpPr/>
      </xdr:nvSpPr>
      <xdr:spPr>
        <a:xfrm>
          <a:off x="44398406" y="2094706"/>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2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EC000000}"/>
            </a:ext>
          </a:extLst>
        </xdr:cNvPr>
        <xdr:cNvSpPr/>
      </xdr:nvSpPr>
      <xdr:spPr>
        <a:xfrm>
          <a:off x="44398406" y="2094706"/>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2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ED000000}"/>
            </a:ext>
          </a:extLst>
        </xdr:cNvPr>
        <xdr:cNvSpPr/>
      </xdr:nvSpPr>
      <xdr:spPr>
        <a:xfrm>
          <a:off x="44398406" y="2094706"/>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2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EE000000}"/>
            </a:ext>
          </a:extLst>
        </xdr:cNvPr>
        <xdr:cNvSpPr/>
      </xdr:nvSpPr>
      <xdr:spPr>
        <a:xfrm>
          <a:off x="44398406" y="2094706"/>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2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EF000000}"/>
            </a:ext>
          </a:extLst>
        </xdr:cNvPr>
        <xdr:cNvSpPr/>
      </xdr:nvSpPr>
      <xdr:spPr>
        <a:xfrm>
          <a:off x="44398406" y="2094706"/>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2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F0000000}"/>
            </a:ext>
          </a:extLst>
        </xdr:cNvPr>
        <xdr:cNvSpPr/>
      </xdr:nvSpPr>
      <xdr:spPr>
        <a:xfrm>
          <a:off x="44398406" y="2082006"/>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2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F1000000}"/>
            </a:ext>
          </a:extLst>
        </xdr:cNvPr>
        <xdr:cNvSpPr/>
      </xdr:nvSpPr>
      <xdr:spPr>
        <a:xfrm>
          <a:off x="44398406" y="2082006"/>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2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F2000000}"/>
            </a:ext>
          </a:extLst>
        </xdr:cNvPr>
        <xdr:cNvSpPr/>
      </xdr:nvSpPr>
      <xdr:spPr>
        <a:xfrm>
          <a:off x="44398406" y="2107406"/>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2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F3000000}"/>
            </a:ext>
          </a:extLst>
        </xdr:cNvPr>
        <xdr:cNvSpPr/>
      </xdr:nvSpPr>
      <xdr:spPr>
        <a:xfrm>
          <a:off x="44398406" y="2094706"/>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2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F4000000}"/>
            </a:ext>
          </a:extLst>
        </xdr:cNvPr>
        <xdr:cNvSpPr/>
      </xdr:nvSpPr>
      <xdr:spPr>
        <a:xfrm>
          <a:off x="44398406" y="2094706"/>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2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F5000000}"/>
            </a:ext>
          </a:extLst>
        </xdr:cNvPr>
        <xdr:cNvSpPr/>
      </xdr:nvSpPr>
      <xdr:spPr>
        <a:xfrm>
          <a:off x="44398406" y="2094706"/>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2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F6000000}"/>
            </a:ext>
          </a:extLst>
        </xdr:cNvPr>
        <xdr:cNvSpPr/>
      </xdr:nvSpPr>
      <xdr:spPr>
        <a:xfrm>
          <a:off x="44398406" y="2094706"/>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2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F7000000}"/>
            </a:ext>
          </a:extLst>
        </xdr:cNvPr>
        <xdr:cNvSpPr/>
      </xdr:nvSpPr>
      <xdr:spPr>
        <a:xfrm>
          <a:off x="44398406" y="2094706"/>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2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F8000000}"/>
            </a:ext>
          </a:extLst>
        </xdr:cNvPr>
        <xdr:cNvSpPr/>
      </xdr:nvSpPr>
      <xdr:spPr>
        <a:xfrm>
          <a:off x="44398406" y="2094706"/>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2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F9000000}"/>
            </a:ext>
          </a:extLst>
        </xdr:cNvPr>
        <xdr:cNvSpPr/>
      </xdr:nvSpPr>
      <xdr:spPr>
        <a:xfrm>
          <a:off x="44398406" y="2094706"/>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2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FA000000}"/>
            </a:ext>
          </a:extLst>
        </xdr:cNvPr>
        <xdr:cNvSpPr/>
      </xdr:nvSpPr>
      <xdr:spPr>
        <a:xfrm>
          <a:off x="44398406" y="2082006"/>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2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FB000000}"/>
            </a:ext>
          </a:extLst>
        </xdr:cNvPr>
        <xdr:cNvSpPr/>
      </xdr:nvSpPr>
      <xdr:spPr>
        <a:xfrm>
          <a:off x="44398406" y="2082006"/>
          <a:ext cx="1776068" cy="230523"/>
        </a:xfrm>
        <a:prstGeom prst="rect">
          <a:avLst/>
        </a:prstGeom>
      </xdr:spPr>
    </xdr:sp>
    <xdr:clientData/>
  </xdr:oneCellAnchor>
  <xdr:oneCellAnchor>
    <xdr:from>
      <xdr:col>0</xdr:col>
      <xdr:colOff>0</xdr:colOff>
      <xdr:row>2</xdr:row>
      <xdr:rowOff>190500</xdr:rowOff>
    </xdr:from>
    <xdr:ext cx="1856405" cy="205123"/>
    <xdr:sp macro="" textlink="">
      <xdr:nvSpPr>
        <xdr:cNvPr id="2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FC000000}"/>
            </a:ext>
          </a:extLst>
        </xdr:cNvPr>
        <xdr:cNvSpPr/>
      </xdr:nvSpPr>
      <xdr:spPr>
        <a:xfrm>
          <a:off x="42136219" y="2107406"/>
          <a:ext cx="1856405" cy="205123"/>
        </a:xfrm>
        <a:prstGeom prst="rect">
          <a:avLst/>
        </a:prstGeom>
      </xdr:spPr>
    </xdr:sp>
    <xdr:clientData/>
  </xdr:oneCellAnchor>
  <xdr:oneCellAnchor>
    <xdr:from>
      <xdr:col>0</xdr:col>
      <xdr:colOff>0</xdr:colOff>
      <xdr:row>2</xdr:row>
      <xdr:rowOff>177800</xdr:rowOff>
    </xdr:from>
    <xdr:ext cx="1793481" cy="217823"/>
    <xdr:sp macro="" textlink="">
      <xdr:nvSpPr>
        <xdr:cNvPr id="2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FD000000}"/>
            </a:ext>
          </a:extLst>
        </xdr:cNvPr>
        <xdr:cNvSpPr/>
      </xdr:nvSpPr>
      <xdr:spPr>
        <a:xfrm>
          <a:off x="42136219" y="2094706"/>
          <a:ext cx="1793481" cy="217823"/>
        </a:xfrm>
        <a:prstGeom prst="rect">
          <a:avLst/>
        </a:prstGeom>
      </xdr:spPr>
    </xdr:sp>
    <xdr:clientData/>
  </xdr:oneCellAnchor>
  <xdr:oneCellAnchor>
    <xdr:from>
      <xdr:col>0</xdr:col>
      <xdr:colOff>0</xdr:colOff>
      <xdr:row>2</xdr:row>
      <xdr:rowOff>177800</xdr:rowOff>
    </xdr:from>
    <xdr:ext cx="1755479" cy="217823"/>
    <xdr:sp macro="" textlink="">
      <xdr:nvSpPr>
        <xdr:cNvPr id="2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FE000000}"/>
            </a:ext>
          </a:extLst>
        </xdr:cNvPr>
        <xdr:cNvSpPr/>
      </xdr:nvSpPr>
      <xdr:spPr>
        <a:xfrm>
          <a:off x="42136219" y="2094706"/>
          <a:ext cx="1755479" cy="217823"/>
        </a:xfrm>
        <a:prstGeom prst="rect">
          <a:avLst/>
        </a:prstGeom>
      </xdr:spPr>
    </xdr:sp>
    <xdr:clientData/>
  </xdr:oneCellAnchor>
  <xdr:oneCellAnchor>
    <xdr:from>
      <xdr:col>0</xdr:col>
      <xdr:colOff>0</xdr:colOff>
      <xdr:row>2</xdr:row>
      <xdr:rowOff>177800</xdr:rowOff>
    </xdr:from>
    <xdr:ext cx="1722885" cy="217823"/>
    <xdr:sp macro="" textlink="">
      <xdr:nvSpPr>
        <xdr:cNvPr id="2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FF000000}"/>
            </a:ext>
          </a:extLst>
        </xdr:cNvPr>
        <xdr:cNvSpPr/>
      </xdr:nvSpPr>
      <xdr:spPr>
        <a:xfrm>
          <a:off x="42136219" y="2094706"/>
          <a:ext cx="1722885" cy="217823"/>
        </a:xfrm>
        <a:prstGeom prst="rect">
          <a:avLst/>
        </a:prstGeom>
      </xdr:spPr>
    </xdr:sp>
    <xdr:clientData/>
  </xdr:oneCellAnchor>
  <xdr:oneCellAnchor>
    <xdr:from>
      <xdr:col>0</xdr:col>
      <xdr:colOff>0</xdr:colOff>
      <xdr:row>2</xdr:row>
      <xdr:rowOff>177800</xdr:rowOff>
    </xdr:from>
    <xdr:ext cx="1724810" cy="217823"/>
    <xdr:sp macro="" textlink="">
      <xdr:nvSpPr>
        <xdr:cNvPr id="2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00010000}"/>
            </a:ext>
          </a:extLst>
        </xdr:cNvPr>
        <xdr:cNvSpPr/>
      </xdr:nvSpPr>
      <xdr:spPr>
        <a:xfrm>
          <a:off x="42136219" y="2094706"/>
          <a:ext cx="1724810" cy="217823"/>
        </a:xfrm>
        <a:prstGeom prst="rect">
          <a:avLst/>
        </a:prstGeom>
      </xdr:spPr>
    </xdr:sp>
    <xdr:clientData/>
  </xdr:oneCellAnchor>
  <xdr:oneCellAnchor>
    <xdr:from>
      <xdr:col>0</xdr:col>
      <xdr:colOff>0</xdr:colOff>
      <xdr:row>2</xdr:row>
      <xdr:rowOff>177800</xdr:rowOff>
    </xdr:from>
    <xdr:ext cx="1719325" cy="217823"/>
    <xdr:sp macro="" textlink="">
      <xdr:nvSpPr>
        <xdr:cNvPr id="2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01010000}"/>
            </a:ext>
          </a:extLst>
        </xdr:cNvPr>
        <xdr:cNvSpPr/>
      </xdr:nvSpPr>
      <xdr:spPr>
        <a:xfrm>
          <a:off x="42136219" y="2094706"/>
          <a:ext cx="1719325" cy="217823"/>
        </a:xfrm>
        <a:prstGeom prst="rect">
          <a:avLst/>
        </a:prstGeom>
      </xdr:spPr>
    </xdr:sp>
    <xdr:clientData/>
  </xdr:oneCellAnchor>
  <xdr:oneCellAnchor>
    <xdr:from>
      <xdr:col>0</xdr:col>
      <xdr:colOff>0</xdr:colOff>
      <xdr:row>2</xdr:row>
      <xdr:rowOff>177800</xdr:rowOff>
    </xdr:from>
    <xdr:ext cx="1743667" cy="217823"/>
    <xdr:sp macro="" textlink="">
      <xdr:nvSpPr>
        <xdr:cNvPr id="2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02010000}"/>
            </a:ext>
          </a:extLst>
        </xdr:cNvPr>
        <xdr:cNvSpPr/>
      </xdr:nvSpPr>
      <xdr:spPr>
        <a:xfrm>
          <a:off x="42136219" y="2094706"/>
          <a:ext cx="1743667" cy="217823"/>
        </a:xfrm>
        <a:prstGeom prst="rect">
          <a:avLst/>
        </a:prstGeom>
      </xdr:spPr>
    </xdr:sp>
    <xdr:clientData/>
  </xdr:oneCellAnchor>
  <xdr:oneCellAnchor>
    <xdr:from>
      <xdr:col>0</xdr:col>
      <xdr:colOff>0</xdr:colOff>
      <xdr:row>2</xdr:row>
      <xdr:rowOff>177800</xdr:rowOff>
    </xdr:from>
    <xdr:ext cx="1760193" cy="217823"/>
    <xdr:sp macro="" textlink="">
      <xdr:nvSpPr>
        <xdr:cNvPr id="2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03010000}"/>
            </a:ext>
          </a:extLst>
        </xdr:cNvPr>
        <xdr:cNvSpPr/>
      </xdr:nvSpPr>
      <xdr:spPr>
        <a:xfrm>
          <a:off x="42136219" y="2094706"/>
          <a:ext cx="1760193" cy="217823"/>
        </a:xfrm>
        <a:prstGeom prst="rect">
          <a:avLst/>
        </a:prstGeom>
      </xdr:spPr>
    </xdr:sp>
    <xdr:clientData/>
  </xdr:oneCellAnchor>
  <xdr:oneCellAnchor>
    <xdr:from>
      <xdr:col>0</xdr:col>
      <xdr:colOff>0</xdr:colOff>
      <xdr:row>2</xdr:row>
      <xdr:rowOff>165100</xdr:rowOff>
    </xdr:from>
    <xdr:ext cx="1757522" cy="230523"/>
    <xdr:sp macro="" textlink="">
      <xdr:nvSpPr>
        <xdr:cNvPr id="2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04010000}"/>
            </a:ext>
          </a:extLst>
        </xdr:cNvPr>
        <xdr:cNvSpPr/>
      </xdr:nvSpPr>
      <xdr:spPr>
        <a:xfrm>
          <a:off x="42136219" y="2082006"/>
          <a:ext cx="1757522" cy="230523"/>
        </a:xfrm>
        <a:prstGeom prst="rect">
          <a:avLst/>
        </a:prstGeom>
      </xdr:spPr>
    </xdr:sp>
    <xdr:clientData/>
  </xdr:oneCellAnchor>
  <xdr:oneCellAnchor>
    <xdr:from>
      <xdr:col>0</xdr:col>
      <xdr:colOff>0</xdr:colOff>
      <xdr:row>2</xdr:row>
      <xdr:rowOff>165100</xdr:rowOff>
    </xdr:from>
    <xdr:ext cx="1776068" cy="230523"/>
    <xdr:sp macro="" textlink="">
      <xdr:nvSpPr>
        <xdr:cNvPr id="2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05010000}"/>
            </a:ext>
          </a:extLst>
        </xdr:cNvPr>
        <xdr:cNvSpPr/>
      </xdr:nvSpPr>
      <xdr:spPr>
        <a:xfrm>
          <a:off x="42136219" y="2082006"/>
          <a:ext cx="1776068" cy="230523"/>
        </a:xfrm>
        <a:prstGeom prst="rect">
          <a:avLst/>
        </a:prstGeom>
      </xdr:spPr>
    </xdr:sp>
    <xdr:clientData/>
  </xdr:oneCellAnchor>
  <xdr:oneCellAnchor>
    <xdr:from>
      <xdr:col>1</xdr:col>
      <xdr:colOff>0</xdr:colOff>
      <xdr:row>2</xdr:row>
      <xdr:rowOff>190500</xdr:rowOff>
    </xdr:from>
    <xdr:ext cx="1856405" cy="205123"/>
    <xdr:sp macro="" textlink="">
      <xdr:nvSpPr>
        <xdr:cNvPr id="2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06010000}"/>
            </a:ext>
          </a:extLst>
        </xdr:cNvPr>
        <xdr:cNvSpPr/>
      </xdr:nvSpPr>
      <xdr:spPr>
        <a:xfrm>
          <a:off x="43267313" y="2107406"/>
          <a:ext cx="1856405" cy="205123"/>
        </a:xfrm>
        <a:prstGeom prst="rect">
          <a:avLst/>
        </a:prstGeom>
      </xdr:spPr>
    </xdr:sp>
    <xdr:clientData/>
  </xdr:oneCellAnchor>
  <xdr:oneCellAnchor>
    <xdr:from>
      <xdr:col>1</xdr:col>
      <xdr:colOff>0</xdr:colOff>
      <xdr:row>2</xdr:row>
      <xdr:rowOff>177800</xdr:rowOff>
    </xdr:from>
    <xdr:ext cx="1793481" cy="217823"/>
    <xdr:sp macro="" textlink="">
      <xdr:nvSpPr>
        <xdr:cNvPr id="2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07010000}"/>
            </a:ext>
          </a:extLst>
        </xdr:cNvPr>
        <xdr:cNvSpPr/>
      </xdr:nvSpPr>
      <xdr:spPr>
        <a:xfrm>
          <a:off x="43267313" y="2094706"/>
          <a:ext cx="1793481" cy="217823"/>
        </a:xfrm>
        <a:prstGeom prst="rect">
          <a:avLst/>
        </a:prstGeom>
      </xdr:spPr>
    </xdr:sp>
    <xdr:clientData/>
  </xdr:oneCellAnchor>
  <xdr:oneCellAnchor>
    <xdr:from>
      <xdr:col>1</xdr:col>
      <xdr:colOff>0</xdr:colOff>
      <xdr:row>2</xdr:row>
      <xdr:rowOff>177800</xdr:rowOff>
    </xdr:from>
    <xdr:ext cx="1755479" cy="217823"/>
    <xdr:sp macro="" textlink="">
      <xdr:nvSpPr>
        <xdr:cNvPr id="2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08010000}"/>
            </a:ext>
          </a:extLst>
        </xdr:cNvPr>
        <xdr:cNvSpPr/>
      </xdr:nvSpPr>
      <xdr:spPr>
        <a:xfrm>
          <a:off x="43267313" y="2094706"/>
          <a:ext cx="1755479" cy="217823"/>
        </a:xfrm>
        <a:prstGeom prst="rect">
          <a:avLst/>
        </a:prstGeom>
      </xdr:spPr>
    </xdr:sp>
    <xdr:clientData/>
  </xdr:oneCellAnchor>
  <xdr:oneCellAnchor>
    <xdr:from>
      <xdr:col>1</xdr:col>
      <xdr:colOff>0</xdr:colOff>
      <xdr:row>2</xdr:row>
      <xdr:rowOff>177800</xdr:rowOff>
    </xdr:from>
    <xdr:ext cx="1722885" cy="217823"/>
    <xdr:sp macro="" textlink="">
      <xdr:nvSpPr>
        <xdr:cNvPr id="2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09010000}"/>
            </a:ext>
          </a:extLst>
        </xdr:cNvPr>
        <xdr:cNvSpPr/>
      </xdr:nvSpPr>
      <xdr:spPr>
        <a:xfrm>
          <a:off x="43267313" y="2094706"/>
          <a:ext cx="1722885" cy="217823"/>
        </a:xfrm>
        <a:prstGeom prst="rect">
          <a:avLst/>
        </a:prstGeom>
      </xdr:spPr>
    </xdr:sp>
    <xdr:clientData/>
  </xdr:oneCellAnchor>
  <xdr:oneCellAnchor>
    <xdr:from>
      <xdr:col>1</xdr:col>
      <xdr:colOff>0</xdr:colOff>
      <xdr:row>2</xdr:row>
      <xdr:rowOff>177800</xdr:rowOff>
    </xdr:from>
    <xdr:ext cx="1724810" cy="217823"/>
    <xdr:sp macro="" textlink="">
      <xdr:nvSpPr>
        <xdr:cNvPr id="2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0A010000}"/>
            </a:ext>
          </a:extLst>
        </xdr:cNvPr>
        <xdr:cNvSpPr/>
      </xdr:nvSpPr>
      <xdr:spPr>
        <a:xfrm>
          <a:off x="43267313" y="2094706"/>
          <a:ext cx="1724810" cy="217823"/>
        </a:xfrm>
        <a:prstGeom prst="rect">
          <a:avLst/>
        </a:prstGeom>
      </xdr:spPr>
    </xdr:sp>
    <xdr:clientData/>
  </xdr:oneCellAnchor>
  <xdr:oneCellAnchor>
    <xdr:from>
      <xdr:col>1</xdr:col>
      <xdr:colOff>0</xdr:colOff>
      <xdr:row>2</xdr:row>
      <xdr:rowOff>177800</xdr:rowOff>
    </xdr:from>
    <xdr:ext cx="1719325" cy="217823"/>
    <xdr:sp macro="" textlink="">
      <xdr:nvSpPr>
        <xdr:cNvPr id="2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0B010000}"/>
            </a:ext>
          </a:extLst>
        </xdr:cNvPr>
        <xdr:cNvSpPr/>
      </xdr:nvSpPr>
      <xdr:spPr>
        <a:xfrm>
          <a:off x="43267313" y="2094706"/>
          <a:ext cx="1719325" cy="217823"/>
        </a:xfrm>
        <a:prstGeom prst="rect">
          <a:avLst/>
        </a:prstGeom>
      </xdr:spPr>
    </xdr:sp>
    <xdr:clientData/>
  </xdr:oneCellAnchor>
  <xdr:oneCellAnchor>
    <xdr:from>
      <xdr:col>1</xdr:col>
      <xdr:colOff>0</xdr:colOff>
      <xdr:row>2</xdr:row>
      <xdr:rowOff>177800</xdr:rowOff>
    </xdr:from>
    <xdr:ext cx="1743667" cy="217823"/>
    <xdr:sp macro="" textlink="">
      <xdr:nvSpPr>
        <xdr:cNvPr id="2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0C010000}"/>
            </a:ext>
          </a:extLst>
        </xdr:cNvPr>
        <xdr:cNvSpPr/>
      </xdr:nvSpPr>
      <xdr:spPr>
        <a:xfrm>
          <a:off x="43267313" y="2094706"/>
          <a:ext cx="1743667" cy="217823"/>
        </a:xfrm>
        <a:prstGeom prst="rect">
          <a:avLst/>
        </a:prstGeom>
      </xdr:spPr>
    </xdr:sp>
    <xdr:clientData/>
  </xdr:oneCellAnchor>
  <xdr:oneCellAnchor>
    <xdr:from>
      <xdr:col>1</xdr:col>
      <xdr:colOff>0</xdr:colOff>
      <xdr:row>2</xdr:row>
      <xdr:rowOff>177800</xdr:rowOff>
    </xdr:from>
    <xdr:ext cx="1760193" cy="217823"/>
    <xdr:sp macro="" textlink="">
      <xdr:nvSpPr>
        <xdr:cNvPr id="2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0D010000}"/>
            </a:ext>
          </a:extLst>
        </xdr:cNvPr>
        <xdr:cNvSpPr/>
      </xdr:nvSpPr>
      <xdr:spPr>
        <a:xfrm>
          <a:off x="43267313" y="2094706"/>
          <a:ext cx="1760193" cy="217823"/>
        </a:xfrm>
        <a:prstGeom prst="rect">
          <a:avLst/>
        </a:prstGeom>
      </xdr:spPr>
    </xdr:sp>
    <xdr:clientData/>
  </xdr:oneCellAnchor>
  <xdr:oneCellAnchor>
    <xdr:from>
      <xdr:col>1</xdr:col>
      <xdr:colOff>0</xdr:colOff>
      <xdr:row>2</xdr:row>
      <xdr:rowOff>165100</xdr:rowOff>
    </xdr:from>
    <xdr:ext cx="1757522" cy="230523"/>
    <xdr:sp macro="" textlink="">
      <xdr:nvSpPr>
        <xdr:cNvPr id="2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0E010000}"/>
            </a:ext>
          </a:extLst>
        </xdr:cNvPr>
        <xdr:cNvSpPr/>
      </xdr:nvSpPr>
      <xdr:spPr>
        <a:xfrm>
          <a:off x="43267313" y="2082006"/>
          <a:ext cx="1757522" cy="230523"/>
        </a:xfrm>
        <a:prstGeom prst="rect">
          <a:avLst/>
        </a:prstGeom>
      </xdr:spPr>
    </xdr:sp>
    <xdr:clientData/>
  </xdr:oneCellAnchor>
  <xdr:oneCellAnchor>
    <xdr:from>
      <xdr:col>1</xdr:col>
      <xdr:colOff>0</xdr:colOff>
      <xdr:row>2</xdr:row>
      <xdr:rowOff>165100</xdr:rowOff>
    </xdr:from>
    <xdr:ext cx="1776068" cy="230523"/>
    <xdr:sp macro="" textlink="">
      <xdr:nvSpPr>
        <xdr:cNvPr id="2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0F010000}"/>
            </a:ext>
          </a:extLst>
        </xdr:cNvPr>
        <xdr:cNvSpPr/>
      </xdr:nvSpPr>
      <xdr:spPr>
        <a:xfrm>
          <a:off x="43267313" y="2082006"/>
          <a:ext cx="1776068" cy="230523"/>
        </a:xfrm>
        <a:prstGeom prst="rect">
          <a:avLst/>
        </a:prstGeom>
      </xdr:spPr>
    </xdr:sp>
    <xdr:clientData/>
  </xdr:oneCellAnchor>
  <xdr:oneCellAnchor>
    <xdr:from>
      <xdr:col>1</xdr:col>
      <xdr:colOff>0</xdr:colOff>
      <xdr:row>2</xdr:row>
      <xdr:rowOff>190500</xdr:rowOff>
    </xdr:from>
    <xdr:ext cx="1856405" cy="205123"/>
    <xdr:sp macro="" textlink="">
      <xdr:nvSpPr>
        <xdr:cNvPr id="2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10010000}"/>
            </a:ext>
          </a:extLst>
        </xdr:cNvPr>
        <xdr:cNvSpPr/>
      </xdr:nvSpPr>
      <xdr:spPr>
        <a:xfrm>
          <a:off x="42136219" y="2107406"/>
          <a:ext cx="1856405" cy="205123"/>
        </a:xfrm>
        <a:prstGeom prst="rect">
          <a:avLst/>
        </a:prstGeom>
      </xdr:spPr>
    </xdr:sp>
    <xdr:clientData/>
  </xdr:oneCellAnchor>
  <xdr:oneCellAnchor>
    <xdr:from>
      <xdr:col>1</xdr:col>
      <xdr:colOff>0</xdr:colOff>
      <xdr:row>2</xdr:row>
      <xdr:rowOff>177800</xdr:rowOff>
    </xdr:from>
    <xdr:ext cx="1793481" cy="217823"/>
    <xdr:sp macro="" textlink="">
      <xdr:nvSpPr>
        <xdr:cNvPr id="2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11010000}"/>
            </a:ext>
          </a:extLst>
        </xdr:cNvPr>
        <xdr:cNvSpPr/>
      </xdr:nvSpPr>
      <xdr:spPr>
        <a:xfrm>
          <a:off x="42136219" y="2094706"/>
          <a:ext cx="1793481" cy="217823"/>
        </a:xfrm>
        <a:prstGeom prst="rect">
          <a:avLst/>
        </a:prstGeom>
      </xdr:spPr>
    </xdr:sp>
    <xdr:clientData/>
  </xdr:oneCellAnchor>
  <xdr:oneCellAnchor>
    <xdr:from>
      <xdr:col>1</xdr:col>
      <xdr:colOff>0</xdr:colOff>
      <xdr:row>2</xdr:row>
      <xdr:rowOff>177800</xdr:rowOff>
    </xdr:from>
    <xdr:ext cx="1755479" cy="217823"/>
    <xdr:sp macro="" textlink="">
      <xdr:nvSpPr>
        <xdr:cNvPr id="2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12010000}"/>
            </a:ext>
          </a:extLst>
        </xdr:cNvPr>
        <xdr:cNvSpPr/>
      </xdr:nvSpPr>
      <xdr:spPr>
        <a:xfrm>
          <a:off x="42136219" y="2094706"/>
          <a:ext cx="1755479" cy="217823"/>
        </a:xfrm>
        <a:prstGeom prst="rect">
          <a:avLst/>
        </a:prstGeom>
      </xdr:spPr>
    </xdr:sp>
    <xdr:clientData/>
  </xdr:oneCellAnchor>
  <xdr:oneCellAnchor>
    <xdr:from>
      <xdr:col>1</xdr:col>
      <xdr:colOff>0</xdr:colOff>
      <xdr:row>2</xdr:row>
      <xdr:rowOff>177800</xdr:rowOff>
    </xdr:from>
    <xdr:ext cx="1722885" cy="217823"/>
    <xdr:sp macro="" textlink="">
      <xdr:nvSpPr>
        <xdr:cNvPr id="2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13010000}"/>
            </a:ext>
          </a:extLst>
        </xdr:cNvPr>
        <xdr:cNvSpPr/>
      </xdr:nvSpPr>
      <xdr:spPr>
        <a:xfrm>
          <a:off x="42136219" y="2094706"/>
          <a:ext cx="1722885" cy="217823"/>
        </a:xfrm>
        <a:prstGeom prst="rect">
          <a:avLst/>
        </a:prstGeom>
      </xdr:spPr>
    </xdr:sp>
    <xdr:clientData/>
  </xdr:oneCellAnchor>
  <xdr:oneCellAnchor>
    <xdr:from>
      <xdr:col>1</xdr:col>
      <xdr:colOff>0</xdr:colOff>
      <xdr:row>2</xdr:row>
      <xdr:rowOff>177800</xdr:rowOff>
    </xdr:from>
    <xdr:ext cx="1724810" cy="217823"/>
    <xdr:sp macro="" textlink="">
      <xdr:nvSpPr>
        <xdr:cNvPr id="2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14010000}"/>
            </a:ext>
          </a:extLst>
        </xdr:cNvPr>
        <xdr:cNvSpPr/>
      </xdr:nvSpPr>
      <xdr:spPr>
        <a:xfrm>
          <a:off x="42136219" y="2094706"/>
          <a:ext cx="1724810" cy="217823"/>
        </a:xfrm>
        <a:prstGeom prst="rect">
          <a:avLst/>
        </a:prstGeom>
      </xdr:spPr>
    </xdr:sp>
    <xdr:clientData/>
  </xdr:oneCellAnchor>
  <xdr:oneCellAnchor>
    <xdr:from>
      <xdr:col>1</xdr:col>
      <xdr:colOff>0</xdr:colOff>
      <xdr:row>2</xdr:row>
      <xdr:rowOff>177800</xdr:rowOff>
    </xdr:from>
    <xdr:ext cx="1719325" cy="217823"/>
    <xdr:sp macro="" textlink="">
      <xdr:nvSpPr>
        <xdr:cNvPr id="2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15010000}"/>
            </a:ext>
          </a:extLst>
        </xdr:cNvPr>
        <xdr:cNvSpPr/>
      </xdr:nvSpPr>
      <xdr:spPr>
        <a:xfrm>
          <a:off x="42136219" y="2094706"/>
          <a:ext cx="1719325" cy="217823"/>
        </a:xfrm>
        <a:prstGeom prst="rect">
          <a:avLst/>
        </a:prstGeom>
      </xdr:spPr>
    </xdr:sp>
    <xdr:clientData/>
  </xdr:oneCellAnchor>
  <xdr:oneCellAnchor>
    <xdr:from>
      <xdr:col>1</xdr:col>
      <xdr:colOff>0</xdr:colOff>
      <xdr:row>2</xdr:row>
      <xdr:rowOff>177800</xdr:rowOff>
    </xdr:from>
    <xdr:ext cx="1743667" cy="217823"/>
    <xdr:sp macro="" textlink="">
      <xdr:nvSpPr>
        <xdr:cNvPr id="2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16010000}"/>
            </a:ext>
          </a:extLst>
        </xdr:cNvPr>
        <xdr:cNvSpPr/>
      </xdr:nvSpPr>
      <xdr:spPr>
        <a:xfrm>
          <a:off x="42136219" y="2094706"/>
          <a:ext cx="1743667" cy="217823"/>
        </a:xfrm>
        <a:prstGeom prst="rect">
          <a:avLst/>
        </a:prstGeom>
      </xdr:spPr>
    </xdr:sp>
    <xdr:clientData/>
  </xdr:oneCellAnchor>
  <xdr:oneCellAnchor>
    <xdr:from>
      <xdr:col>1</xdr:col>
      <xdr:colOff>0</xdr:colOff>
      <xdr:row>2</xdr:row>
      <xdr:rowOff>177800</xdr:rowOff>
    </xdr:from>
    <xdr:ext cx="1760193" cy="217823"/>
    <xdr:sp macro="" textlink="">
      <xdr:nvSpPr>
        <xdr:cNvPr id="2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17010000}"/>
            </a:ext>
          </a:extLst>
        </xdr:cNvPr>
        <xdr:cNvSpPr/>
      </xdr:nvSpPr>
      <xdr:spPr>
        <a:xfrm>
          <a:off x="42136219" y="2094706"/>
          <a:ext cx="1760193" cy="217823"/>
        </a:xfrm>
        <a:prstGeom prst="rect">
          <a:avLst/>
        </a:prstGeom>
      </xdr:spPr>
    </xdr:sp>
    <xdr:clientData/>
  </xdr:oneCellAnchor>
  <xdr:oneCellAnchor>
    <xdr:from>
      <xdr:col>1</xdr:col>
      <xdr:colOff>0</xdr:colOff>
      <xdr:row>2</xdr:row>
      <xdr:rowOff>165100</xdr:rowOff>
    </xdr:from>
    <xdr:ext cx="1757522" cy="230523"/>
    <xdr:sp macro="" textlink="">
      <xdr:nvSpPr>
        <xdr:cNvPr id="2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18010000}"/>
            </a:ext>
          </a:extLst>
        </xdr:cNvPr>
        <xdr:cNvSpPr/>
      </xdr:nvSpPr>
      <xdr:spPr>
        <a:xfrm>
          <a:off x="42136219" y="2082006"/>
          <a:ext cx="1757522" cy="230523"/>
        </a:xfrm>
        <a:prstGeom prst="rect">
          <a:avLst/>
        </a:prstGeom>
      </xdr:spPr>
    </xdr:sp>
    <xdr:clientData/>
  </xdr:oneCellAnchor>
  <xdr:oneCellAnchor>
    <xdr:from>
      <xdr:col>1</xdr:col>
      <xdr:colOff>0</xdr:colOff>
      <xdr:row>2</xdr:row>
      <xdr:rowOff>165100</xdr:rowOff>
    </xdr:from>
    <xdr:ext cx="1776068" cy="230523"/>
    <xdr:sp macro="" textlink="">
      <xdr:nvSpPr>
        <xdr:cNvPr id="2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19010000}"/>
            </a:ext>
          </a:extLst>
        </xdr:cNvPr>
        <xdr:cNvSpPr/>
      </xdr:nvSpPr>
      <xdr:spPr>
        <a:xfrm>
          <a:off x="42136219" y="2082006"/>
          <a:ext cx="1776068" cy="230523"/>
        </a:xfrm>
        <a:prstGeom prst="rect">
          <a:avLst/>
        </a:prstGeom>
      </xdr:spPr>
    </xdr:sp>
    <xdr:clientData/>
  </xdr:oneCellAnchor>
  <xdr:oneCellAnchor>
    <xdr:from>
      <xdr:col>2</xdr:col>
      <xdr:colOff>0</xdr:colOff>
      <xdr:row>2</xdr:row>
      <xdr:rowOff>190500</xdr:rowOff>
    </xdr:from>
    <xdr:ext cx="1856405" cy="205123"/>
    <xdr:sp macro="" textlink="">
      <xdr:nvSpPr>
        <xdr:cNvPr id="2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1A010000}"/>
            </a:ext>
          </a:extLst>
        </xdr:cNvPr>
        <xdr:cNvSpPr/>
      </xdr:nvSpPr>
      <xdr:spPr>
        <a:xfrm>
          <a:off x="43267313" y="2107406"/>
          <a:ext cx="1856405" cy="205123"/>
        </a:xfrm>
        <a:prstGeom prst="rect">
          <a:avLst/>
        </a:prstGeom>
      </xdr:spPr>
    </xdr:sp>
    <xdr:clientData/>
  </xdr:oneCellAnchor>
  <xdr:oneCellAnchor>
    <xdr:from>
      <xdr:col>2</xdr:col>
      <xdr:colOff>0</xdr:colOff>
      <xdr:row>2</xdr:row>
      <xdr:rowOff>177800</xdr:rowOff>
    </xdr:from>
    <xdr:ext cx="1793481" cy="217823"/>
    <xdr:sp macro="" textlink="">
      <xdr:nvSpPr>
        <xdr:cNvPr id="2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1B010000}"/>
            </a:ext>
          </a:extLst>
        </xdr:cNvPr>
        <xdr:cNvSpPr/>
      </xdr:nvSpPr>
      <xdr:spPr>
        <a:xfrm>
          <a:off x="43267313" y="2094706"/>
          <a:ext cx="1793481" cy="217823"/>
        </a:xfrm>
        <a:prstGeom prst="rect">
          <a:avLst/>
        </a:prstGeom>
      </xdr:spPr>
    </xdr:sp>
    <xdr:clientData/>
  </xdr:oneCellAnchor>
  <xdr:oneCellAnchor>
    <xdr:from>
      <xdr:col>2</xdr:col>
      <xdr:colOff>0</xdr:colOff>
      <xdr:row>2</xdr:row>
      <xdr:rowOff>177800</xdr:rowOff>
    </xdr:from>
    <xdr:ext cx="1755479" cy="217823"/>
    <xdr:sp macro="" textlink="">
      <xdr:nvSpPr>
        <xdr:cNvPr id="2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1C010000}"/>
            </a:ext>
          </a:extLst>
        </xdr:cNvPr>
        <xdr:cNvSpPr/>
      </xdr:nvSpPr>
      <xdr:spPr>
        <a:xfrm>
          <a:off x="43267313" y="2094706"/>
          <a:ext cx="1755479" cy="217823"/>
        </a:xfrm>
        <a:prstGeom prst="rect">
          <a:avLst/>
        </a:prstGeom>
      </xdr:spPr>
    </xdr:sp>
    <xdr:clientData/>
  </xdr:oneCellAnchor>
  <xdr:oneCellAnchor>
    <xdr:from>
      <xdr:col>2</xdr:col>
      <xdr:colOff>0</xdr:colOff>
      <xdr:row>2</xdr:row>
      <xdr:rowOff>177800</xdr:rowOff>
    </xdr:from>
    <xdr:ext cx="1722885" cy="217823"/>
    <xdr:sp macro="" textlink="">
      <xdr:nvSpPr>
        <xdr:cNvPr id="2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1D010000}"/>
            </a:ext>
          </a:extLst>
        </xdr:cNvPr>
        <xdr:cNvSpPr/>
      </xdr:nvSpPr>
      <xdr:spPr>
        <a:xfrm>
          <a:off x="43267313" y="2094706"/>
          <a:ext cx="1722885" cy="217823"/>
        </a:xfrm>
        <a:prstGeom prst="rect">
          <a:avLst/>
        </a:prstGeom>
      </xdr:spPr>
    </xdr:sp>
    <xdr:clientData/>
  </xdr:oneCellAnchor>
  <xdr:oneCellAnchor>
    <xdr:from>
      <xdr:col>2</xdr:col>
      <xdr:colOff>0</xdr:colOff>
      <xdr:row>2</xdr:row>
      <xdr:rowOff>177800</xdr:rowOff>
    </xdr:from>
    <xdr:ext cx="1724810" cy="217823"/>
    <xdr:sp macro="" textlink="">
      <xdr:nvSpPr>
        <xdr:cNvPr id="2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1E010000}"/>
            </a:ext>
          </a:extLst>
        </xdr:cNvPr>
        <xdr:cNvSpPr/>
      </xdr:nvSpPr>
      <xdr:spPr>
        <a:xfrm>
          <a:off x="43267313" y="2094706"/>
          <a:ext cx="1724810" cy="217823"/>
        </a:xfrm>
        <a:prstGeom prst="rect">
          <a:avLst/>
        </a:prstGeom>
      </xdr:spPr>
    </xdr:sp>
    <xdr:clientData/>
  </xdr:oneCellAnchor>
  <xdr:oneCellAnchor>
    <xdr:from>
      <xdr:col>2</xdr:col>
      <xdr:colOff>0</xdr:colOff>
      <xdr:row>2</xdr:row>
      <xdr:rowOff>177800</xdr:rowOff>
    </xdr:from>
    <xdr:ext cx="1719325" cy="217823"/>
    <xdr:sp macro="" textlink="">
      <xdr:nvSpPr>
        <xdr:cNvPr id="2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1F010000}"/>
            </a:ext>
          </a:extLst>
        </xdr:cNvPr>
        <xdr:cNvSpPr/>
      </xdr:nvSpPr>
      <xdr:spPr>
        <a:xfrm>
          <a:off x="43267313" y="2094706"/>
          <a:ext cx="1719325" cy="217823"/>
        </a:xfrm>
        <a:prstGeom prst="rect">
          <a:avLst/>
        </a:prstGeom>
      </xdr:spPr>
    </xdr:sp>
    <xdr:clientData/>
  </xdr:oneCellAnchor>
  <xdr:oneCellAnchor>
    <xdr:from>
      <xdr:col>2</xdr:col>
      <xdr:colOff>0</xdr:colOff>
      <xdr:row>2</xdr:row>
      <xdr:rowOff>177800</xdr:rowOff>
    </xdr:from>
    <xdr:ext cx="1743667" cy="217823"/>
    <xdr:sp macro="" textlink="">
      <xdr:nvSpPr>
        <xdr:cNvPr id="2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20010000}"/>
            </a:ext>
          </a:extLst>
        </xdr:cNvPr>
        <xdr:cNvSpPr/>
      </xdr:nvSpPr>
      <xdr:spPr>
        <a:xfrm>
          <a:off x="43267313" y="2094706"/>
          <a:ext cx="1743667" cy="217823"/>
        </a:xfrm>
        <a:prstGeom prst="rect">
          <a:avLst/>
        </a:prstGeom>
      </xdr:spPr>
    </xdr:sp>
    <xdr:clientData/>
  </xdr:oneCellAnchor>
  <xdr:oneCellAnchor>
    <xdr:from>
      <xdr:col>2</xdr:col>
      <xdr:colOff>0</xdr:colOff>
      <xdr:row>2</xdr:row>
      <xdr:rowOff>177800</xdr:rowOff>
    </xdr:from>
    <xdr:ext cx="1760193" cy="217823"/>
    <xdr:sp macro="" textlink="">
      <xdr:nvSpPr>
        <xdr:cNvPr id="2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21010000}"/>
            </a:ext>
          </a:extLst>
        </xdr:cNvPr>
        <xdr:cNvSpPr/>
      </xdr:nvSpPr>
      <xdr:spPr>
        <a:xfrm>
          <a:off x="43267313" y="2094706"/>
          <a:ext cx="1760193" cy="217823"/>
        </a:xfrm>
        <a:prstGeom prst="rect">
          <a:avLst/>
        </a:prstGeom>
      </xdr:spPr>
    </xdr:sp>
    <xdr:clientData/>
  </xdr:oneCellAnchor>
  <xdr:oneCellAnchor>
    <xdr:from>
      <xdr:col>2</xdr:col>
      <xdr:colOff>0</xdr:colOff>
      <xdr:row>2</xdr:row>
      <xdr:rowOff>165100</xdr:rowOff>
    </xdr:from>
    <xdr:ext cx="1757522" cy="230523"/>
    <xdr:sp macro="" textlink="">
      <xdr:nvSpPr>
        <xdr:cNvPr id="2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22010000}"/>
            </a:ext>
          </a:extLst>
        </xdr:cNvPr>
        <xdr:cNvSpPr/>
      </xdr:nvSpPr>
      <xdr:spPr>
        <a:xfrm>
          <a:off x="43267313" y="2082006"/>
          <a:ext cx="1757522" cy="230523"/>
        </a:xfrm>
        <a:prstGeom prst="rect">
          <a:avLst/>
        </a:prstGeom>
      </xdr:spPr>
    </xdr:sp>
    <xdr:clientData/>
  </xdr:oneCellAnchor>
  <xdr:oneCellAnchor>
    <xdr:from>
      <xdr:col>2</xdr:col>
      <xdr:colOff>0</xdr:colOff>
      <xdr:row>2</xdr:row>
      <xdr:rowOff>165100</xdr:rowOff>
    </xdr:from>
    <xdr:ext cx="1776068" cy="230523"/>
    <xdr:sp macro="" textlink="">
      <xdr:nvSpPr>
        <xdr:cNvPr id="2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3010000}"/>
            </a:ext>
          </a:extLst>
        </xdr:cNvPr>
        <xdr:cNvSpPr/>
      </xdr:nvSpPr>
      <xdr:spPr>
        <a:xfrm>
          <a:off x="43267313" y="2082006"/>
          <a:ext cx="1776068" cy="230523"/>
        </a:xfrm>
        <a:prstGeom prst="rect">
          <a:avLst/>
        </a:prstGeom>
      </xdr:spPr>
    </xdr:sp>
    <xdr:clientData/>
  </xdr:oneCellAnchor>
  <xdr:oneCellAnchor>
    <xdr:from>
      <xdr:col>2</xdr:col>
      <xdr:colOff>0</xdr:colOff>
      <xdr:row>2</xdr:row>
      <xdr:rowOff>190500</xdr:rowOff>
    </xdr:from>
    <xdr:ext cx="1856405" cy="205123"/>
    <xdr:sp macro="" textlink="">
      <xdr:nvSpPr>
        <xdr:cNvPr id="2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24010000}"/>
            </a:ext>
          </a:extLst>
        </xdr:cNvPr>
        <xdr:cNvSpPr/>
      </xdr:nvSpPr>
      <xdr:spPr>
        <a:xfrm>
          <a:off x="42136219" y="2107406"/>
          <a:ext cx="1856405" cy="205123"/>
        </a:xfrm>
        <a:prstGeom prst="rect">
          <a:avLst/>
        </a:prstGeom>
      </xdr:spPr>
    </xdr:sp>
    <xdr:clientData/>
  </xdr:oneCellAnchor>
  <xdr:oneCellAnchor>
    <xdr:from>
      <xdr:col>2</xdr:col>
      <xdr:colOff>0</xdr:colOff>
      <xdr:row>2</xdr:row>
      <xdr:rowOff>177800</xdr:rowOff>
    </xdr:from>
    <xdr:ext cx="1793481" cy="217823"/>
    <xdr:sp macro="" textlink="">
      <xdr:nvSpPr>
        <xdr:cNvPr id="2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25010000}"/>
            </a:ext>
          </a:extLst>
        </xdr:cNvPr>
        <xdr:cNvSpPr/>
      </xdr:nvSpPr>
      <xdr:spPr>
        <a:xfrm>
          <a:off x="42136219" y="2094706"/>
          <a:ext cx="1793481" cy="217823"/>
        </a:xfrm>
        <a:prstGeom prst="rect">
          <a:avLst/>
        </a:prstGeom>
      </xdr:spPr>
    </xdr:sp>
    <xdr:clientData/>
  </xdr:oneCellAnchor>
  <xdr:oneCellAnchor>
    <xdr:from>
      <xdr:col>2</xdr:col>
      <xdr:colOff>0</xdr:colOff>
      <xdr:row>2</xdr:row>
      <xdr:rowOff>177800</xdr:rowOff>
    </xdr:from>
    <xdr:ext cx="1755479" cy="217823"/>
    <xdr:sp macro="" textlink="">
      <xdr:nvSpPr>
        <xdr:cNvPr id="2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26010000}"/>
            </a:ext>
          </a:extLst>
        </xdr:cNvPr>
        <xdr:cNvSpPr/>
      </xdr:nvSpPr>
      <xdr:spPr>
        <a:xfrm>
          <a:off x="42136219" y="2094706"/>
          <a:ext cx="1755479" cy="217823"/>
        </a:xfrm>
        <a:prstGeom prst="rect">
          <a:avLst/>
        </a:prstGeom>
      </xdr:spPr>
    </xdr:sp>
    <xdr:clientData/>
  </xdr:oneCellAnchor>
  <xdr:oneCellAnchor>
    <xdr:from>
      <xdr:col>2</xdr:col>
      <xdr:colOff>0</xdr:colOff>
      <xdr:row>2</xdr:row>
      <xdr:rowOff>177800</xdr:rowOff>
    </xdr:from>
    <xdr:ext cx="1722885" cy="217823"/>
    <xdr:sp macro="" textlink="">
      <xdr:nvSpPr>
        <xdr:cNvPr id="2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27010000}"/>
            </a:ext>
          </a:extLst>
        </xdr:cNvPr>
        <xdr:cNvSpPr/>
      </xdr:nvSpPr>
      <xdr:spPr>
        <a:xfrm>
          <a:off x="42136219" y="2094706"/>
          <a:ext cx="1722885" cy="217823"/>
        </a:xfrm>
        <a:prstGeom prst="rect">
          <a:avLst/>
        </a:prstGeom>
      </xdr:spPr>
    </xdr:sp>
    <xdr:clientData/>
  </xdr:oneCellAnchor>
  <xdr:oneCellAnchor>
    <xdr:from>
      <xdr:col>2</xdr:col>
      <xdr:colOff>0</xdr:colOff>
      <xdr:row>2</xdr:row>
      <xdr:rowOff>177800</xdr:rowOff>
    </xdr:from>
    <xdr:ext cx="1724810" cy="217823"/>
    <xdr:sp macro="" textlink="">
      <xdr:nvSpPr>
        <xdr:cNvPr id="2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28010000}"/>
            </a:ext>
          </a:extLst>
        </xdr:cNvPr>
        <xdr:cNvSpPr/>
      </xdr:nvSpPr>
      <xdr:spPr>
        <a:xfrm>
          <a:off x="42136219" y="2094706"/>
          <a:ext cx="1724810" cy="217823"/>
        </a:xfrm>
        <a:prstGeom prst="rect">
          <a:avLst/>
        </a:prstGeom>
      </xdr:spPr>
    </xdr:sp>
    <xdr:clientData/>
  </xdr:oneCellAnchor>
  <xdr:oneCellAnchor>
    <xdr:from>
      <xdr:col>2</xdr:col>
      <xdr:colOff>0</xdr:colOff>
      <xdr:row>2</xdr:row>
      <xdr:rowOff>177800</xdr:rowOff>
    </xdr:from>
    <xdr:ext cx="1719325" cy="217823"/>
    <xdr:sp macro="" textlink="">
      <xdr:nvSpPr>
        <xdr:cNvPr id="2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29010000}"/>
            </a:ext>
          </a:extLst>
        </xdr:cNvPr>
        <xdr:cNvSpPr/>
      </xdr:nvSpPr>
      <xdr:spPr>
        <a:xfrm>
          <a:off x="42136219" y="2094706"/>
          <a:ext cx="1719325" cy="217823"/>
        </a:xfrm>
        <a:prstGeom prst="rect">
          <a:avLst/>
        </a:prstGeom>
      </xdr:spPr>
    </xdr:sp>
    <xdr:clientData/>
  </xdr:oneCellAnchor>
  <xdr:oneCellAnchor>
    <xdr:from>
      <xdr:col>2</xdr:col>
      <xdr:colOff>0</xdr:colOff>
      <xdr:row>2</xdr:row>
      <xdr:rowOff>177800</xdr:rowOff>
    </xdr:from>
    <xdr:ext cx="1743667" cy="217823"/>
    <xdr:sp macro="" textlink="">
      <xdr:nvSpPr>
        <xdr:cNvPr id="2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2A010000}"/>
            </a:ext>
          </a:extLst>
        </xdr:cNvPr>
        <xdr:cNvSpPr/>
      </xdr:nvSpPr>
      <xdr:spPr>
        <a:xfrm>
          <a:off x="42136219" y="2094706"/>
          <a:ext cx="1743667" cy="217823"/>
        </a:xfrm>
        <a:prstGeom prst="rect">
          <a:avLst/>
        </a:prstGeom>
      </xdr:spPr>
    </xdr:sp>
    <xdr:clientData/>
  </xdr:oneCellAnchor>
  <xdr:oneCellAnchor>
    <xdr:from>
      <xdr:col>2</xdr:col>
      <xdr:colOff>0</xdr:colOff>
      <xdr:row>2</xdr:row>
      <xdr:rowOff>177800</xdr:rowOff>
    </xdr:from>
    <xdr:ext cx="1760193" cy="217823"/>
    <xdr:sp macro="" textlink="">
      <xdr:nvSpPr>
        <xdr:cNvPr id="2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2B010000}"/>
            </a:ext>
          </a:extLst>
        </xdr:cNvPr>
        <xdr:cNvSpPr/>
      </xdr:nvSpPr>
      <xdr:spPr>
        <a:xfrm>
          <a:off x="42136219" y="2094706"/>
          <a:ext cx="1760193" cy="217823"/>
        </a:xfrm>
        <a:prstGeom prst="rect">
          <a:avLst/>
        </a:prstGeom>
      </xdr:spPr>
    </xdr:sp>
    <xdr:clientData/>
  </xdr:oneCellAnchor>
  <xdr:oneCellAnchor>
    <xdr:from>
      <xdr:col>2</xdr:col>
      <xdr:colOff>0</xdr:colOff>
      <xdr:row>2</xdr:row>
      <xdr:rowOff>165100</xdr:rowOff>
    </xdr:from>
    <xdr:ext cx="1757522" cy="230523"/>
    <xdr:sp macro="" textlink="">
      <xdr:nvSpPr>
        <xdr:cNvPr id="3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2C010000}"/>
            </a:ext>
          </a:extLst>
        </xdr:cNvPr>
        <xdr:cNvSpPr/>
      </xdr:nvSpPr>
      <xdr:spPr>
        <a:xfrm>
          <a:off x="42136219" y="2082006"/>
          <a:ext cx="1757522" cy="230523"/>
        </a:xfrm>
        <a:prstGeom prst="rect">
          <a:avLst/>
        </a:prstGeom>
      </xdr:spPr>
    </xdr:sp>
    <xdr:clientData/>
  </xdr:oneCellAnchor>
  <xdr:oneCellAnchor>
    <xdr:from>
      <xdr:col>2</xdr:col>
      <xdr:colOff>0</xdr:colOff>
      <xdr:row>2</xdr:row>
      <xdr:rowOff>165100</xdr:rowOff>
    </xdr:from>
    <xdr:ext cx="1776068" cy="230523"/>
    <xdr:sp macro="" textlink="">
      <xdr:nvSpPr>
        <xdr:cNvPr id="3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D010000}"/>
            </a:ext>
          </a:extLst>
        </xdr:cNvPr>
        <xdr:cNvSpPr/>
      </xdr:nvSpPr>
      <xdr:spPr>
        <a:xfrm>
          <a:off x="42136219" y="2082006"/>
          <a:ext cx="1776068" cy="230523"/>
        </a:xfrm>
        <a:prstGeom prst="rect">
          <a:avLst/>
        </a:prstGeom>
      </xdr:spPr>
    </xdr:sp>
    <xdr:clientData/>
  </xdr:oneCellAnchor>
  <xdr:oneCellAnchor>
    <xdr:from>
      <xdr:col>3</xdr:col>
      <xdr:colOff>0</xdr:colOff>
      <xdr:row>2</xdr:row>
      <xdr:rowOff>190500</xdr:rowOff>
    </xdr:from>
    <xdr:ext cx="1856405" cy="205123"/>
    <xdr:sp macro="" textlink="">
      <xdr:nvSpPr>
        <xdr:cNvPr id="3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2E010000}"/>
            </a:ext>
          </a:extLst>
        </xdr:cNvPr>
        <xdr:cNvSpPr/>
      </xdr:nvSpPr>
      <xdr:spPr>
        <a:xfrm>
          <a:off x="43267313" y="2107406"/>
          <a:ext cx="1856405" cy="205123"/>
        </a:xfrm>
        <a:prstGeom prst="rect">
          <a:avLst/>
        </a:prstGeom>
      </xdr:spPr>
    </xdr:sp>
    <xdr:clientData/>
  </xdr:oneCellAnchor>
  <xdr:oneCellAnchor>
    <xdr:from>
      <xdr:col>3</xdr:col>
      <xdr:colOff>0</xdr:colOff>
      <xdr:row>2</xdr:row>
      <xdr:rowOff>177800</xdr:rowOff>
    </xdr:from>
    <xdr:ext cx="1793481" cy="217823"/>
    <xdr:sp macro="" textlink="">
      <xdr:nvSpPr>
        <xdr:cNvPr id="3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2F010000}"/>
            </a:ext>
          </a:extLst>
        </xdr:cNvPr>
        <xdr:cNvSpPr/>
      </xdr:nvSpPr>
      <xdr:spPr>
        <a:xfrm>
          <a:off x="43267313" y="2094706"/>
          <a:ext cx="1793481" cy="217823"/>
        </a:xfrm>
        <a:prstGeom prst="rect">
          <a:avLst/>
        </a:prstGeom>
      </xdr:spPr>
    </xdr:sp>
    <xdr:clientData/>
  </xdr:oneCellAnchor>
  <xdr:oneCellAnchor>
    <xdr:from>
      <xdr:col>3</xdr:col>
      <xdr:colOff>0</xdr:colOff>
      <xdr:row>2</xdr:row>
      <xdr:rowOff>177800</xdr:rowOff>
    </xdr:from>
    <xdr:ext cx="1755479" cy="217823"/>
    <xdr:sp macro="" textlink="">
      <xdr:nvSpPr>
        <xdr:cNvPr id="3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30010000}"/>
            </a:ext>
          </a:extLst>
        </xdr:cNvPr>
        <xdr:cNvSpPr/>
      </xdr:nvSpPr>
      <xdr:spPr>
        <a:xfrm>
          <a:off x="43267313" y="2094706"/>
          <a:ext cx="1755479" cy="217823"/>
        </a:xfrm>
        <a:prstGeom prst="rect">
          <a:avLst/>
        </a:prstGeom>
      </xdr:spPr>
    </xdr:sp>
    <xdr:clientData/>
  </xdr:oneCellAnchor>
  <xdr:oneCellAnchor>
    <xdr:from>
      <xdr:col>3</xdr:col>
      <xdr:colOff>0</xdr:colOff>
      <xdr:row>2</xdr:row>
      <xdr:rowOff>177800</xdr:rowOff>
    </xdr:from>
    <xdr:ext cx="1722885" cy="217823"/>
    <xdr:sp macro="" textlink="">
      <xdr:nvSpPr>
        <xdr:cNvPr id="3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31010000}"/>
            </a:ext>
          </a:extLst>
        </xdr:cNvPr>
        <xdr:cNvSpPr/>
      </xdr:nvSpPr>
      <xdr:spPr>
        <a:xfrm>
          <a:off x="43267313" y="2094706"/>
          <a:ext cx="1722885" cy="217823"/>
        </a:xfrm>
        <a:prstGeom prst="rect">
          <a:avLst/>
        </a:prstGeom>
      </xdr:spPr>
    </xdr:sp>
    <xdr:clientData/>
  </xdr:oneCellAnchor>
  <xdr:oneCellAnchor>
    <xdr:from>
      <xdr:col>3</xdr:col>
      <xdr:colOff>0</xdr:colOff>
      <xdr:row>2</xdr:row>
      <xdr:rowOff>177800</xdr:rowOff>
    </xdr:from>
    <xdr:ext cx="1724810" cy="217823"/>
    <xdr:sp macro="" textlink="">
      <xdr:nvSpPr>
        <xdr:cNvPr id="3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32010000}"/>
            </a:ext>
          </a:extLst>
        </xdr:cNvPr>
        <xdr:cNvSpPr/>
      </xdr:nvSpPr>
      <xdr:spPr>
        <a:xfrm>
          <a:off x="43267313" y="2094706"/>
          <a:ext cx="1724810" cy="217823"/>
        </a:xfrm>
        <a:prstGeom prst="rect">
          <a:avLst/>
        </a:prstGeom>
      </xdr:spPr>
    </xdr:sp>
    <xdr:clientData/>
  </xdr:oneCellAnchor>
  <xdr:oneCellAnchor>
    <xdr:from>
      <xdr:col>3</xdr:col>
      <xdr:colOff>0</xdr:colOff>
      <xdr:row>2</xdr:row>
      <xdr:rowOff>177800</xdr:rowOff>
    </xdr:from>
    <xdr:ext cx="1719325" cy="217823"/>
    <xdr:sp macro="" textlink="">
      <xdr:nvSpPr>
        <xdr:cNvPr id="3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33010000}"/>
            </a:ext>
          </a:extLst>
        </xdr:cNvPr>
        <xdr:cNvSpPr/>
      </xdr:nvSpPr>
      <xdr:spPr>
        <a:xfrm>
          <a:off x="43267313" y="2094706"/>
          <a:ext cx="1719325" cy="217823"/>
        </a:xfrm>
        <a:prstGeom prst="rect">
          <a:avLst/>
        </a:prstGeom>
      </xdr:spPr>
    </xdr:sp>
    <xdr:clientData/>
  </xdr:oneCellAnchor>
  <xdr:oneCellAnchor>
    <xdr:from>
      <xdr:col>3</xdr:col>
      <xdr:colOff>0</xdr:colOff>
      <xdr:row>2</xdr:row>
      <xdr:rowOff>177800</xdr:rowOff>
    </xdr:from>
    <xdr:ext cx="1743667" cy="217823"/>
    <xdr:sp macro="" textlink="">
      <xdr:nvSpPr>
        <xdr:cNvPr id="3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34010000}"/>
            </a:ext>
          </a:extLst>
        </xdr:cNvPr>
        <xdr:cNvSpPr/>
      </xdr:nvSpPr>
      <xdr:spPr>
        <a:xfrm>
          <a:off x="43267313" y="2094706"/>
          <a:ext cx="1743667" cy="217823"/>
        </a:xfrm>
        <a:prstGeom prst="rect">
          <a:avLst/>
        </a:prstGeom>
      </xdr:spPr>
    </xdr:sp>
    <xdr:clientData/>
  </xdr:oneCellAnchor>
  <xdr:oneCellAnchor>
    <xdr:from>
      <xdr:col>3</xdr:col>
      <xdr:colOff>0</xdr:colOff>
      <xdr:row>2</xdr:row>
      <xdr:rowOff>177800</xdr:rowOff>
    </xdr:from>
    <xdr:ext cx="1760193" cy="217823"/>
    <xdr:sp macro="" textlink="">
      <xdr:nvSpPr>
        <xdr:cNvPr id="3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35010000}"/>
            </a:ext>
          </a:extLst>
        </xdr:cNvPr>
        <xdr:cNvSpPr/>
      </xdr:nvSpPr>
      <xdr:spPr>
        <a:xfrm>
          <a:off x="43267313" y="2094706"/>
          <a:ext cx="1760193" cy="217823"/>
        </a:xfrm>
        <a:prstGeom prst="rect">
          <a:avLst/>
        </a:prstGeom>
      </xdr:spPr>
    </xdr:sp>
    <xdr:clientData/>
  </xdr:oneCellAnchor>
  <xdr:oneCellAnchor>
    <xdr:from>
      <xdr:col>3</xdr:col>
      <xdr:colOff>0</xdr:colOff>
      <xdr:row>2</xdr:row>
      <xdr:rowOff>165100</xdr:rowOff>
    </xdr:from>
    <xdr:ext cx="1757522" cy="230523"/>
    <xdr:sp macro="" textlink="">
      <xdr:nvSpPr>
        <xdr:cNvPr id="3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36010000}"/>
            </a:ext>
          </a:extLst>
        </xdr:cNvPr>
        <xdr:cNvSpPr/>
      </xdr:nvSpPr>
      <xdr:spPr>
        <a:xfrm>
          <a:off x="43267313" y="2082006"/>
          <a:ext cx="1757522" cy="230523"/>
        </a:xfrm>
        <a:prstGeom prst="rect">
          <a:avLst/>
        </a:prstGeom>
      </xdr:spPr>
    </xdr:sp>
    <xdr:clientData/>
  </xdr:oneCellAnchor>
  <xdr:oneCellAnchor>
    <xdr:from>
      <xdr:col>3</xdr:col>
      <xdr:colOff>0</xdr:colOff>
      <xdr:row>2</xdr:row>
      <xdr:rowOff>165100</xdr:rowOff>
    </xdr:from>
    <xdr:ext cx="1776068" cy="230523"/>
    <xdr:sp macro="" textlink="">
      <xdr:nvSpPr>
        <xdr:cNvPr id="3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37010000}"/>
            </a:ext>
          </a:extLst>
        </xdr:cNvPr>
        <xdr:cNvSpPr/>
      </xdr:nvSpPr>
      <xdr:spPr>
        <a:xfrm>
          <a:off x="43267313" y="2082006"/>
          <a:ext cx="1776068" cy="230523"/>
        </a:xfrm>
        <a:prstGeom prst="rect">
          <a:avLst/>
        </a:prstGeom>
      </xdr:spPr>
    </xdr:sp>
    <xdr:clientData/>
  </xdr:oneCellAnchor>
  <xdr:oneCellAnchor>
    <xdr:from>
      <xdr:col>3</xdr:col>
      <xdr:colOff>0</xdr:colOff>
      <xdr:row>2</xdr:row>
      <xdr:rowOff>190500</xdr:rowOff>
    </xdr:from>
    <xdr:ext cx="1856405" cy="205123"/>
    <xdr:sp macro="" textlink="">
      <xdr:nvSpPr>
        <xdr:cNvPr id="3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38010000}"/>
            </a:ext>
          </a:extLst>
        </xdr:cNvPr>
        <xdr:cNvSpPr/>
      </xdr:nvSpPr>
      <xdr:spPr>
        <a:xfrm>
          <a:off x="42136219" y="2107406"/>
          <a:ext cx="1856405" cy="205123"/>
        </a:xfrm>
        <a:prstGeom prst="rect">
          <a:avLst/>
        </a:prstGeom>
      </xdr:spPr>
    </xdr:sp>
    <xdr:clientData/>
  </xdr:oneCellAnchor>
  <xdr:oneCellAnchor>
    <xdr:from>
      <xdr:col>3</xdr:col>
      <xdr:colOff>0</xdr:colOff>
      <xdr:row>2</xdr:row>
      <xdr:rowOff>177800</xdr:rowOff>
    </xdr:from>
    <xdr:ext cx="1793481" cy="217823"/>
    <xdr:sp macro="" textlink="">
      <xdr:nvSpPr>
        <xdr:cNvPr id="3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39010000}"/>
            </a:ext>
          </a:extLst>
        </xdr:cNvPr>
        <xdr:cNvSpPr/>
      </xdr:nvSpPr>
      <xdr:spPr>
        <a:xfrm>
          <a:off x="42136219" y="2094706"/>
          <a:ext cx="1793481" cy="217823"/>
        </a:xfrm>
        <a:prstGeom prst="rect">
          <a:avLst/>
        </a:prstGeom>
      </xdr:spPr>
    </xdr:sp>
    <xdr:clientData/>
  </xdr:oneCellAnchor>
  <xdr:oneCellAnchor>
    <xdr:from>
      <xdr:col>3</xdr:col>
      <xdr:colOff>0</xdr:colOff>
      <xdr:row>2</xdr:row>
      <xdr:rowOff>177800</xdr:rowOff>
    </xdr:from>
    <xdr:ext cx="1755479" cy="217823"/>
    <xdr:sp macro="" textlink="">
      <xdr:nvSpPr>
        <xdr:cNvPr id="3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3A010000}"/>
            </a:ext>
          </a:extLst>
        </xdr:cNvPr>
        <xdr:cNvSpPr/>
      </xdr:nvSpPr>
      <xdr:spPr>
        <a:xfrm>
          <a:off x="42136219" y="2094706"/>
          <a:ext cx="1755479" cy="217823"/>
        </a:xfrm>
        <a:prstGeom prst="rect">
          <a:avLst/>
        </a:prstGeom>
      </xdr:spPr>
    </xdr:sp>
    <xdr:clientData/>
  </xdr:oneCellAnchor>
  <xdr:oneCellAnchor>
    <xdr:from>
      <xdr:col>3</xdr:col>
      <xdr:colOff>0</xdr:colOff>
      <xdr:row>2</xdr:row>
      <xdr:rowOff>177800</xdr:rowOff>
    </xdr:from>
    <xdr:ext cx="1722885" cy="217823"/>
    <xdr:sp macro="" textlink="">
      <xdr:nvSpPr>
        <xdr:cNvPr id="3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3B010000}"/>
            </a:ext>
          </a:extLst>
        </xdr:cNvPr>
        <xdr:cNvSpPr/>
      </xdr:nvSpPr>
      <xdr:spPr>
        <a:xfrm>
          <a:off x="42136219" y="2094706"/>
          <a:ext cx="1722885" cy="217823"/>
        </a:xfrm>
        <a:prstGeom prst="rect">
          <a:avLst/>
        </a:prstGeom>
      </xdr:spPr>
    </xdr:sp>
    <xdr:clientData/>
  </xdr:oneCellAnchor>
  <xdr:oneCellAnchor>
    <xdr:from>
      <xdr:col>3</xdr:col>
      <xdr:colOff>0</xdr:colOff>
      <xdr:row>2</xdr:row>
      <xdr:rowOff>177800</xdr:rowOff>
    </xdr:from>
    <xdr:ext cx="1724810" cy="217823"/>
    <xdr:sp macro="" textlink="">
      <xdr:nvSpPr>
        <xdr:cNvPr id="3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3C010000}"/>
            </a:ext>
          </a:extLst>
        </xdr:cNvPr>
        <xdr:cNvSpPr/>
      </xdr:nvSpPr>
      <xdr:spPr>
        <a:xfrm>
          <a:off x="42136219" y="2094706"/>
          <a:ext cx="1724810" cy="217823"/>
        </a:xfrm>
        <a:prstGeom prst="rect">
          <a:avLst/>
        </a:prstGeom>
      </xdr:spPr>
    </xdr:sp>
    <xdr:clientData/>
  </xdr:oneCellAnchor>
  <xdr:oneCellAnchor>
    <xdr:from>
      <xdr:col>3</xdr:col>
      <xdr:colOff>0</xdr:colOff>
      <xdr:row>2</xdr:row>
      <xdr:rowOff>177800</xdr:rowOff>
    </xdr:from>
    <xdr:ext cx="1719325" cy="217823"/>
    <xdr:sp macro="" textlink="">
      <xdr:nvSpPr>
        <xdr:cNvPr id="3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3D010000}"/>
            </a:ext>
          </a:extLst>
        </xdr:cNvPr>
        <xdr:cNvSpPr/>
      </xdr:nvSpPr>
      <xdr:spPr>
        <a:xfrm>
          <a:off x="42136219" y="2094706"/>
          <a:ext cx="1719325" cy="217823"/>
        </a:xfrm>
        <a:prstGeom prst="rect">
          <a:avLst/>
        </a:prstGeom>
      </xdr:spPr>
    </xdr:sp>
    <xdr:clientData/>
  </xdr:oneCellAnchor>
  <xdr:oneCellAnchor>
    <xdr:from>
      <xdr:col>3</xdr:col>
      <xdr:colOff>0</xdr:colOff>
      <xdr:row>2</xdr:row>
      <xdr:rowOff>177800</xdr:rowOff>
    </xdr:from>
    <xdr:ext cx="1743667" cy="217823"/>
    <xdr:sp macro="" textlink="">
      <xdr:nvSpPr>
        <xdr:cNvPr id="3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3E010000}"/>
            </a:ext>
          </a:extLst>
        </xdr:cNvPr>
        <xdr:cNvSpPr/>
      </xdr:nvSpPr>
      <xdr:spPr>
        <a:xfrm>
          <a:off x="42136219" y="2094706"/>
          <a:ext cx="1743667" cy="217823"/>
        </a:xfrm>
        <a:prstGeom prst="rect">
          <a:avLst/>
        </a:prstGeom>
      </xdr:spPr>
    </xdr:sp>
    <xdr:clientData/>
  </xdr:oneCellAnchor>
  <xdr:oneCellAnchor>
    <xdr:from>
      <xdr:col>3</xdr:col>
      <xdr:colOff>0</xdr:colOff>
      <xdr:row>2</xdr:row>
      <xdr:rowOff>177800</xdr:rowOff>
    </xdr:from>
    <xdr:ext cx="1760193" cy="217823"/>
    <xdr:sp macro="" textlink="">
      <xdr:nvSpPr>
        <xdr:cNvPr id="3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3F010000}"/>
            </a:ext>
          </a:extLst>
        </xdr:cNvPr>
        <xdr:cNvSpPr/>
      </xdr:nvSpPr>
      <xdr:spPr>
        <a:xfrm>
          <a:off x="42136219" y="2094706"/>
          <a:ext cx="1760193" cy="217823"/>
        </a:xfrm>
        <a:prstGeom prst="rect">
          <a:avLst/>
        </a:prstGeom>
      </xdr:spPr>
    </xdr:sp>
    <xdr:clientData/>
  </xdr:oneCellAnchor>
  <xdr:oneCellAnchor>
    <xdr:from>
      <xdr:col>3</xdr:col>
      <xdr:colOff>0</xdr:colOff>
      <xdr:row>2</xdr:row>
      <xdr:rowOff>165100</xdr:rowOff>
    </xdr:from>
    <xdr:ext cx="1757522" cy="230523"/>
    <xdr:sp macro="" textlink="">
      <xdr:nvSpPr>
        <xdr:cNvPr id="3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40010000}"/>
            </a:ext>
          </a:extLst>
        </xdr:cNvPr>
        <xdr:cNvSpPr/>
      </xdr:nvSpPr>
      <xdr:spPr>
        <a:xfrm>
          <a:off x="42136219" y="2082006"/>
          <a:ext cx="1757522" cy="230523"/>
        </a:xfrm>
        <a:prstGeom prst="rect">
          <a:avLst/>
        </a:prstGeom>
      </xdr:spPr>
    </xdr:sp>
    <xdr:clientData/>
  </xdr:oneCellAnchor>
  <xdr:oneCellAnchor>
    <xdr:from>
      <xdr:col>3</xdr:col>
      <xdr:colOff>0</xdr:colOff>
      <xdr:row>2</xdr:row>
      <xdr:rowOff>165100</xdr:rowOff>
    </xdr:from>
    <xdr:ext cx="1776068" cy="230523"/>
    <xdr:sp macro="" textlink="">
      <xdr:nvSpPr>
        <xdr:cNvPr id="3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41010000}"/>
            </a:ext>
          </a:extLst>
        </xdr:cNvPr>
        <xdr:cNvSpPr/>
      </xdr:nvSpPr>
      <xdr:spPr>
        <a:xfrm>
          <a:off x="42136219" y="2082006"/>
          <a:ext cx="1776068" cy="230523"/>
        </a:xfrm>
        <a:prstGeom prst="rect">
          <a:avLst/>
        </a:prstGeom>
      </xdr:spPr>
    </xdr:sp>
    <xdr:clientData/>
  </xdr:oneCellAnchor>
  <xdr:oneCellAnchor>
    <xdr:from>
      <xdr:col>4</xdr:col>
      <xdr:colOff>0</xdr:colOff>
      <xdr:row>2</xdr:row>
      <xdr:rowOff>190500</xdr:rowOff>
    </xdr:from>
    <xdr:ext cx="1856405" cy="205123"/>
    <xdr:sp macro="" textlink="">
      <xdr:nvSpPr>
        <xdr:cNvPr id="3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42010000}"/>
            </a:ext>
          </a:extLst>
        </xdr:cNvPr>
        <xdr:cNvSpPr/>
      </xdr:nvSpPr>
      <xdr:spPr>
        <a:xfrm>
          <a:off x="43267313" y="2107406"/>
          <a:ext cx="1856405" cy="205123"/>
        </a:xfrm>
        <a:prstGeom prst="rect">
          <a:avLst/>
        </a:prstGeom>
      </xdr:spPr>
    </xdr:sp>
    <xdr:clientData/>
  </xdr:oneCellAnchor>
  <xdr:oneCellAnchor>
    <xdr:from>
      <xdr:col>4</xdr:col>
      <xdr:colOff>0</xdr:colOff>
      <xdr:row>2</xdr:row>
      <xdr:rowOff>177800</xdr:rowOff>
    </xdr:from>
    <xdr:ext cx="1793481" cy="217823"/>
    <xdr:sp macro="" textlink="">
      <xdr:nvSpPr>
        <xdr:cNvPr id="3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43010000}"/>
            </a:ext>
          </a:extLst>
        </xdr:cNvPr>
        <xdr:cNvSpPr/>
      </xdr:nvSpPr>
      <xdr:spPr>
        <a:xfrm>
          <a:off x="43267313" y="2094706"/>
          <a:ext cx="1793481" cy="217823"/>
        </a:xfrm>
        <a:prstGeom prst="rect">
          <a:avLst/>
        </a:prstGeom>
      </xdr:spPr>
    </xdr:sp>
    <xdr:clientData/>
  </xdr:oneCellAnchor>
  <xdr:oneCellAnchor>
    <xdr:from>
      <xdr:col>4</xdr:col>
      <xdr:colOff>0</xdr:colOff>
      <xdr:row>2</xdr:row>
      <xdr:rowOff>177800</xdr:rowOff>
    </xdr:from>
    <xdr:ext cx="1755479" cy="217823"/>
    <xdr:sp macro="" textlink="">
      <xdr:nvSpPr>
        <xdr:cNvPr id="3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44010000}"/>
            </a:ext>
          </a:extLst>
        </xdr:cNvPr>
        <xdr:cNvSpPr/>
      </xdr:nvSpPr>
      <xdr:spPr>
        <a:xfrm>
          <a:off x="43267313" y="2094706"/>
          <a:ext cx="1755479" cy="217823"/>
        </a:xfrm>
        <a:prstGeom prst="rect">
          <a:avLst/>
        </a:prstGeom>
      </xdr:spPr>
    </xdr:sp>
    <xdr:clientData/>
  </xdr:oneCellAnchor>
  <xdr:oneCellAnchor>
    <xdr:from>
      <xdr:col>4</xdr:col>
      <xdr:colOff>0</xdr:colOff>
      <xdr:row>2</xdr:row>
      <xdr:rowOff>177800</xdr:rowOff>
    </xdr:from>
    <xdr:ext cx="1722885" cy="217823"/>
    <xdr:sp macro="" textlink="">
      <xdr:nvSpPr>
        <xdr:cNvPr id="3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45010000}"/>
            </a:ext>
          </a:extLst>
        </xdr:cNvPr>
        <xdr:cNvSpPr/>
      </xdr:nvSpPr>
      <xdr:spPr>
        <a:xfrm>
          <a:off x="43267313" y="2094706"/>
          <a:ext cx="1722885" cy="217823"/>
        </a:xfrm>
        <a:prstGeom prst="rect">
          <a:avLst/>
        </a:prstGeom>
      </xdr:spPr>
    </xdr:sp>
    <xdr:clientData/>
  </xdr:oneCellAnchor>
  <xdr:oneCellAnchor>
    <xdr:from>
      <xdr:col>4</xdr:col>
      <xdr:colOff>0</xdr:colOff>
      <xdr:row>2</xdr:row>
      <xdr:rowOff>177800</xdr:rowOff>
    </xdr:from>
    <xdr:ext cx="1724810" cy="217823"/>
    <xdr:sp macro="" textlink="">
      <xdr:nvSpPr>
        <xdr:cNvPr id="3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46010000}"/>
            </a:ext>
          </a:extLst>
        </xdr:cNvPr>
        <xdr:cNvSpPr/>
      </xdr:nvSpPr>
      <xdr:spPr>
        <a:xfrm>
          <a:off x="43267313" y="2094706"/>
          <a:ext cx="1724810" cy="217823"/>
        </a:xfrm>
        <a:prstGeom prst="rect">
          <a:avLst/>
        </a:prstGeom>
      </xdr:spPr>
    </xdr:sp>
    <xdr:clientData/>
  </xdr:oneCellAnchor>
  <xdr:oneCellAnchor>
    <xdr:from>
      <xdr:col>4</xdr:col>
      <xdr:colOff>0</xdr:colOff>
      <xdr:row>2</xdr:row>
      <xdr:rowOff>177800</xdr:rowOff>
    </xdr:from>
    <xdr:ext cx="1719325" cy="217823"/>
    <xdr:sp macro="" textlink="">
      <xdr:nvSpPr>
        <xdr:cNvPr id="3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47010000}"/>
            </a:ext>
          </a:extLst>
        </xdr:cNvPr>
        <xdr:cNvSpPr/>
      </xdr:nvSpPr>
      <xdr:spPr>
        <a:xfrm>
          <a:off x="43267313" y="2094706"/>
          <a:ext cx="1719325" cy="217823"/>
        </a:xfrm>
        <a:prstGeom prst="rect">
          <a:avLst/>
        </a:prstGeom>
      </xdr:spPr>
    </xdr:sp>
    <xdr:clientData/>
  </xdr:oneCellAnchor>
  <xdr:oneCellAnchor>
    <xdr:from>
      <xdr:col>4</xdr:col>
      <xdr:colOff>0</xdr:colOff>
      <xdr:row>2</xdr:row>
      <xdr:rowOff>177800</xdr:rowOff>
    </xdr:from>
    <xdr:ext cx="1743667" cy="217823"/>
    <xdr:sp macro="" textlink="">
      <xdr:nvSpPr>
        <xdr:cNvPr id="3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48010000}"/>
            </a:ext>
          </a:extLst>
        </xdr:cNvPr>
        <xdr:cNvSpPr/>
      </xdr:nvSpPr>
      <xdr:spPr>
        <a:xfrm>
          <a:off x="43267313" y="2094706"/>
          <a:ext cx="1743667" cy="217823"/>
        </a:xfrm>
        <a:prstGeom prst="rect">
          <a:avLst/>
        </a:prstGeom>
      </xdr:spPr>
    </xdr:sp>
    <xdr:clientData/>
  </xdr:oneCellAnchor>
  <xdr:oneCellAnchor>
    <xdr:from>
      <xdr:col>4</xdr:col>
      <xdr:colOff>0</xdr:colOff>
      <xdr:row>2</xdr:row>
      <xdr:rowOff>177800</xdr:rowOff>
    </xdr:from>
    <xdr:ext cx="1760193" cy="217823"/>
    <xdr:sp macro="" textlink="">
      <xdr:nvSpPr>
        <xdr:cNvPr id="3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49010000}"/>
            </a:ext>
          </a:extLst>
        </xdr:cNvPr>
        <xdr:cNvSpPr/>
      </xdr:nvSpPr>
      <xdr:spPr>
        <a:xfrm>
          <a:off x="43267313" y="2094706"/>
          <a:ext cx="1760193" cy="217823"/>
        </a:xfrm>
        <a:prstGeom prst="rect">
          <a:avLst/>
        </a:prstGeom>
      </xdr:spPr>
    </xdr:sp>
    <xdr:clientData/>
  </xdr:oneCellAnchor>
  <xdr:oneCellAnchor>
    <xdr:from>
      <xdr:col>4</xdr:col>
      <xdr:colOff>0</xdr:colOff>
      <xdr:row>2</xdr:row>
      <xdr:rowOff>165100</xdr:rowOff>
    </xdr:from>
    <xdr:ext cx="1757522" cy="230523"/>
    <xdr:sp macro="" textlink="">
      <xdr:nvSpPr>
        <xdr:cNvPr id="3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4A010000}"/>
            </a:ext>
          </a:extLst>
        </xdr:cNvPr>
        <xdr:cNvSpPr/>
      </xdr:nvSpPr>
      <xdr:spPr>
        <a:xfrm>
          <a:off x="43267313" y="2082006"/>
          <a:ext cx="1757522" cy="230523"/>
        </a:xfrm>
        <a:prstGeom prst="rect">
          <a:avLst/>
        </a:prstGeom>
      </xdr:spPr>
    </xdr:sp>
    <xdr:clientData/>
  </xdr:oneCellAnchor>
  <xdr:oneCellAnchor>
    <xdr:from>
      <xdr:col>4</xdr:col>
      <xdr:colOff>0</xdr:colOff>
      <xdr:row>2</xdr:row>
      <xdr:rowOff>165100</xdr:rowOff>
    </xdr:from>
    <xdr:ext cx="1776068" cy="230523"/>
    <xdr:sp macro="" textlink="">
      <xdr:nvSpPr>
        <xdr:cNvPr id="3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4B010000}"/>
            </a:ext>
          </a:extLst>
        </xdr:cNvPr>
        <xdr:cNvSpPr/>
      </xdr:nvSpPr>
      <xdr:spPr>
        <a:xfrm>
          <a:off x="43267313" y="2082006"/>
          <a:ext cx="1776068" cy="230523"/>
        </a:xfrm>
        <a:prstGeom prst="rect">
          <a:avLst/>
        </a:prstGeom>
      </xdr:spPr>
    </xdr:sp>
    <xdr:clientData/>
  </xdr:oneCellAnchor>
  <xdr:oneCellAnchor>
    <xdr:from>
      <xdr:col>4</xdr:col>
      <xdr:colOff>0</xdr:colOff>
      <xdr:row>2</xdr:row>
      <xdr:rowOff>190500</xdr:rowOff>
    </xdr:from>
    <xdr:ext cx="1856405" cy="205123"/>
    <xdr:sp macro="" textlink="">
      <xdr:nvSpPr>
        <xdr:cNvPr id="3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4C010000}"/>
            </a:ext>
          </a:extLst>
        </xdr:cNvPr>
        <xdr:cNvSpPr/>
      </xdr:nvSpPr>
      <xdr:spPr>
        <a:xfrm>
          <a:off x="42136219" y="2107406"/>
          <a:ext cx="1856405" cy="205123"/>
        </a:xfrm>
        <a:prstGeom prst="rect">
          <a:avLst/>
        </a:prstGeom>
      </xdr:spPr>
    </xdr:sp>
    <xdr:clientData/>
  </xdr:oneCellAnchor>
  <xdr:oneCellAnchor>
    <xdr:from>
      <xdr:col>4</xdr:col>
      <xdr:colOff>0</xdr:colOff>
      <xdr:row>2</xdr:row>
      <xdr:rowOff>177800</xdr:rowOff>
    </xdr:from>
    <xdr:ext cx="1793481" cy="217823"/>
    <xdr:sp macro="" textlink="">
      <xdr:nvSpPr>
        <xdr:cNvPr id="3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4D010000}"/>
            </a:ext>
          </a:extLst>
        </xdr:cNvPr>
        <xdr:cNvSpPr/>
      </xdr:nvSpPr>
      <xdr:spPr>
        <a:xfrm>
          <a:off x="42136219" y="2094706"/>
          <a:ext cx="1793481" cy="217823"/>
        </a:xfrm>
        <a:prstGeom prst="rect">
          <a:avLst/>
        </a:prstGeom>
      </xdr:spPr>
    </xdr:sp>
    <xdr:clientData/>
  </xdr:oneCellAnchor>
  <xdr:oneCellAnchor>
    <xdr:from>
      <xdr:col>4</xdr:col>
      <xdr:colOff>0</xdr:colOff>
      <xdr:row>2</xdr:row>
      <xdr:rowOff>177800</xdr:rowOff>
    </xdr:from>
    <xdr:ext cx="1755479" cy="217823"/>
    <xdr:sp macro="" textlink="">
      <xdr:nvSpPr>
        <xdr:cNvPr id="3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4E010000}"/>
            </a:ext>
          </a:extLst>
        </xdr:cNvPr>
        <xdr:cNvSpPr/>
      </xdr:nvSpPr>
      <xdr:spPr>
        <a:xfrm>
          <a:off x="42136219" y="2094706"/>
          <a:ext cx="1755479" cy="217823"/>
        </a:xfrm>
        <a:prstGeom prst="rect">
          <a:avLst/>
        </a:prstGeom>
      </xdr:spPr>
    </xdr:sp>
    <xdr:clientData/>
  </xdr:oneCellAnchor>
  <xdr:oneCellAnchor>
    <xdr:from>
      <xdr:col>4</xdr:col>
      <xdr:colOff>0</xdr:colOff>
      <xdr:row>2</xdr:row>
      <xdr:rowOff>177800</xdr:rowOff>
    </xdr:from>
    <xdr:ext cx="1722885" cy="217823"/>
    <xdr:sp macro="" textlink="">
      <xdr:nvSpPr>
        <xdr:cNvPr id="3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4F010000}"/>
            </a:ext>
          </a:extLst>
        </xdr:cNvPr>
        <xdr:cNvSpPr/>
      </xdr:nvSpPr>
      <xdr:spPr>
        <a:xfrm>
          <a:off x="42136219" y="2094706"/>
          <a:ext cx="1722885" cy="217823"/>
        </a:xfrm>
        <a:prstGeom prst="rect">
          <a:avLst/>
        </a:prstGeom>
      </xdr:spPr>
    </xdr:sp>
    <xdr:clientData/>
  </xdr:oneCellAnchor>
  <xdr:oneCellAnchor>
    <xdr:from>
      <xdr:col>4</xdr:col>
      <xdr:colOff>0</xdr:colOff>
      <xdr:row>2</xdr:row>
      <xdr:rowOff>177800</xdr:rowOff>
    </xdr:from>
    <xdr:ext cx="1724810" cy="217823"/>
    <xdr:sp macro="" textlink="">
      <xdr:nvSpPr>
        <xdr:cNvPr id="3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50010000}"/>
            </a:ext>
          </a:extLst>
        </xdr:cNvPr>
        <xdr:cNvSpPr/>
      </xdr:nvSpPr>
      <xdr:spPr>
        <a:xfrm>
          <a:off x="42136219" y="2094706"/>
          <a:ext cx="1724810" cy="217823"/>
        </a:xfrm>
        <a:prstGeom prst="rect">
          <a:avLst/>
        </a:prstGeom>
      </xdr:spPr>
    </xdr:sp>
    <xdr:clientData/>
  </xdr:oneCellAnchor>
  <xdr:oneCellAnchor>
    <xdr:from>
      <xdr:col>4</xdr:col>
      <xdr:colOff>0</xdr:colOff>
      <xdr:row>2</xdr:row>
      <xdr:rowOff>177800</xdr:rowOff>
    </xdr:from>
    <xdr:ext cx="1719325" cy="217823"/>
    <xdr:sp macro="" textlink="">
      <xdr:nvSpPr>
        <xdr:cNvPr id="3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51010000}"/>
            </a:ext>
          </a:extLst>
        </xdr:cNvPr>
        <xdr:cNvSpPr/>
      </xdr:nvSpPr>
      <xdr:spPr>
        <a:xfrm>
          <a:off x="42136219" y="2094706"/>
          <a:ext cx="1719325" cy="217823"/>
        </a:xfrm>
        <a:prstGeom prst="rect">
          <a:avLst/>
        </a:prstGeom>
      </xdr:spPr>
    </xdr:sp>
    <xdr:clientData/>
  </xdr:oneCellAnchor>
  <xdr:oneCellAnchor>
    <xdr:from>
      <xdr:col>4</xdr:col>
      <xdr:colOff>0</xdr:colOff>
      <xdr:row>2</xdr:row>
      <xdr:rowOff>177800</xdr:rowOff>
    </xdr:from>
    <xdr:ext cx="1743667" cy="217823"/>
    <xdr:sp macro="" textlink="">
      <xdr:nvSpPr>
        <xdr:cNvPr id="3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52010000}"/>
            </a:ext>
          </a:extLst>
        </xdr:cNvPr>
        <xdr:cNvSpPr/>
      </xdr:nvSpPr>
      <xdr:spPr>
        <a:xfrm>
          <a:off x="42136219" y="2094706"/>
          <a:ext cx="1743667" cy="217823"/>
        </a:xfrm>
        <a:prstGeom prst="rect">
          <a:avLst/>
        </a:prstGeom>
      </xdr:spPr>
    </xdr:sp>
    <xdr:clientData/>
  </xdr:oneCellAnchor>
  <xdr:oneCellAnchor>
    <xdr:from>
      <xdr:col>4</xdr:col>
      <xdr:colOff>0</xdr:colOff>
      <xdr:row>2</xdr:row>
      <xdr:rowOff>177800</xdr:rowOff>
    </xdr:from>
    <xdr:ext cx="1760193" cy="217823"/>
    <xdr:sp macro="" textlink="">
      <xdr:nvSpPr>
        <xdr:cNvPr id="3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53010000}"/>
            </a:ext>
          </a:extLst>
        </xdr:cNvPr>
        <xdr:cNvSpPr/>
      </xdr:nvSpPr>
      <xdr:spPr>
        <a:xfrm>
          <a:off x="42136219" y="2094706"/>
          <a:ext cx="1760193" cy="217823"/>
        </a:xfrm>
        <a:prstGeom prst="rect">
          <a:avLst/>
        </a:prstGeom>
      </xdr:spPr>
    </xdr:sp>
    <xdr:clientData/>
  </xdr:oneCellAnchor>
  <xdr:oneCellAnchor>
    <xdr:from>
      <xdr:col>4</xdr:col>
      <xdr:colOff>0</xdr:colOff>
      <xdr:row>2</xdr:row>
      <xdr:rowOff>165100</xdr:rowOff>
    </xdr:from>
    <xdr:ext cx="1757522" cy="230523"/>
    <xdr:sp macro="" textlink="">
      <xdr:nvSpPr>
        <xdr:cNvPr id="3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54010000}"/>
            </a:ext>
          </a:extLst>
        </xdr:cNvPr>
        <xdr:cNvSpPr/>
      </xdr:nvSpPr>
      <xdr:spPr>
        <a:xfrm>
          <a:off x="42136219" y="2082006"/>
          <a:ext cx="1757522" cy="230523"/>
        </a:xfrm>
        <a:prstGeom prst="rect">
          <a:avLst/>
        </a:prstGeom>
      </xdr:spPr>
    </xdr:sp>
    <xdr:clientData/>
  </xdr:oneCellAnchor>
  <xdr:oneCellAnchor>
    <xdr:from>
      <xdr:col>4</xdr:col>
      <xdr:colOff>0</xdr:colOff>
      <xdr:row>2</xdr:row>
      <xdr:rowOff>165100</xdr:rowOff>
    </xdr:from>
    <xdr:ext cx="1776068" cy="230523"/>
    <xdr:sp macro="" textlink="">
      <xdr:nvSpPr>
        <xdr:cNvPr id="3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55010000}"/>
            </a:ext>
          </a:extLst>
        </xdr:cNvPr>
        <xdr:cNvSpPr/>
      </xdr:nvSpPr>
      <xdr:spPr>
        <a:xfrm>
          <a:off x="42136219" y="2082006"/>
          <a:ext cx="1776068" cy="230523"/>
        </a:xfrm>
        <a:prstGeom prst="rect">
          <a:avLst/>
        </a:prstGeom>
      </xdr:spPr>
    </xdr:sp>
    <xdr:clientData/>
  </xdr:oneCellAnchor>
  <xdr:oneCellAnchor>
    <xdr:from>
      <xdr:col>5</xdr:col>
      <xdr:colOff>0</xdr:colOff>
      <xdr:row>2</xdr:row>
      <xdr:rowOff>190500</xdr:rowOff>
    </xdr:from>
    <xdr:ext cx="1856405" cy="205123"/>
    <xdr:sp macro="" textlink="">
      <xdr:nvSpPr>
        <xdr:cNvPr id="3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56010000}"/>
            </a:ext>
          </a:extLst>
        </xdr:cNvPr>
        <xdr:cNvSpPr/>
      </xdr:nvSpPr>
      <xdr:spPr>
        <a:xfrm>
          <a:off x="43267313" y="2107406"/>
          <a:ext cx="1856405" cy="205123"/>
        </a:xfrm>
        <a:prstGeom prst="rect">
          <a:avLst/>
        </a:prstGeom>
      </xdr:spPr>
    </xdr:sp>
    <xdr:clientData/>
  </xdr:oneCellAnchor>
  <xdr:oneCellAnchor>
    <xdr:from>
      <xdr:col>5</xdr:col>
      <xdr:colOff>0</xdr:colOff>
      <xdr:row>2</xdr:row>
      <xdr:rowOff>177800</xdr:rowOff>
    </xdr:from>
    <xdr:ext cx="1793481" cy="217823"/>
    <xdr:sp macro="" textlink="">
      <xdr:nvSpPr>
        <xdr:cNvPr id="3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57010000}"/>
            </a:ext>
          </a:extLst>
        </xdr:cNvPr>
        <xdr:cNvSpPr/>
      </xdr:nvSpPr>
      <xdr:spPr>
        <a:xfrm>
          <a:off x="43267313" y="2094706"/>
          <a:ext cx="1793481" cy="217823"/>
        </a:xfrm>
        <a:prstGeom prst="rect">
          <a:avLst/>
        </a:prstGeom>
      </xdr:spPr>
    </xdr:sp>
    <xdr:clientData/>
  </xdr:oneCellAnchor>
  <xdr:oneCellAnchor>
    <xdr:from>
      <xdr:col>5</xdr:col>
      <xdr:colOff>0</xdr:colOff>
      <xdr:row>2</xdr:row>
      <xdr:rowOff>177800</xdr:rowOff>
    </xdr:from>
    <xdr:ext cx="1755479" cy="217823"/>
    <xdr:sp macro="" textlink="">
      <xdr:nvSpPr>
        <xdr:cNvPr id="3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58010000}"/>
            </a:ext>
          </a:extLst>
        </xdr:cNvPr>
        <xdr:cNvSpPr/>
      </xdr:nvSpPr>
      <xdr:spPr>
        <a:xfrm>
          <a:off x="43267313" y="2094706"/>
          <a:ext cx="1755479" cy="217823"/>
        </a:xfrm>
        <a:prstGeom prst="rect">
          <a:avLst/>
        </a:prstGeom>
      </xdr:spPr>
    </xdr:sp>
    <xdr:clientData/>
  </xdr:oneCellAnchor>
  <xdr:oneCellAnchor>
    <xdr:from>
      <xdr:col>5</xdr:col>
      <xdr:colOff>0</xdr:colOff>
      <xdr:row>2</xdr:row>
      <xdr:rowOff>177800</xdr:rowOff>
    </xdr:from>
    <xdr:ext cx="1722885" cy="217823"/>
    <xdr:sp macro="" textlink="">
      <xdr:nvSpPr>
        <xdr:cNvPr id="3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59010000}"/>
            </a:ext>
          </a:extLst>
        </xdr:cNvPr>
        <xdr:cNvSpPr/>
      </xdr:nvSpPr>
      <xdr:spPr>
        <a:xfrm>
          <a:off x="43267313" y="2094706"/>
          <a:ext cx="1722885" cy="217823"/>
        </a:xfrm>
        <a:prstGeom prst="rect">
          <a:avLst/>
        </a:prstGeom>
      </xdr:spPr>
    </xdr:sp>
    <xdr:clientData/>
  </xdr:oneCellAnchor>
  <xdr:oneCellAnchor>
    <xdr:from>
      <xdr:col>5</xdr:col>
      <xdr:colOff>0</xdr:colOff>
      <xdr:row>2</xdr:row>
      <xdr:rowOff>177800</xdr:rowOff>
    </xdr:from>
    <xdr:ext cx="1724810" cy="217823"/>
    <xdr:sp macro="" textlink="">
      <xdr:nvSpPr>
        <xdr:cNvPr id="3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5A010000}"/>
            </a:ext>
          </a:extLst>
        </xdr:cNvPr>
        <xdr:cNvSpPr/>
      </xdr:nvSpPr>
      <xdr:spPr>
        <a:xfrm>
          <a:off x="43267313" y="2094706"/>
          <a:ext cx="1724810" cy="217823"/>
        </a:xfrm>
        <a:prstGeom prst="rect">
          <a:avLst/>
        </a:prstGeom>
      </xdr:spPr>
    </xdr:sp>
    <xdr:clientData/>
  </xdr:oneCellAnchor>
  <xdr:oneCellAnchor>
    <xdr:from>
      <xdr:col>5</xdr:col>
      <xdr:colOff>0</xdr:colOff>
      <xdr:row>2</xdr:row>
      <xdr:rowOff>177800</xdr:rowOff>
    </xdr:from>
    <xdr:ext cx="1719325" cy="217823"/>
    <xdr:sp macro="" textlink="">
      <xdr:nvSpPr>
        <xdr:cNvPr id="3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5B010000}"/>
            </a:ext>
          </a:extLst>
        </xdr:cNvPr>
        <xdr:cNvSpPr/>
      </xdr:nvSpPr>
      <xdr:spPr>
        <a:xfrm>
          <a:off x="43267313" y="2094706"/>
          <a:ext cx="1719325" cy="217823"/>
        </a:xfrm>
        <a:prstGeom prst="rect">
          <a:avLst/>
        </a:prstGeom>
      </xdr:spPr>
    </xdr:sp>
    <xdr:clientData/>
  </xdr:oneCellAnchor>
  <xdr:oneCellAnchor>
    <xdr:from>
      <xdr:col>5</xdr:col>
      <xdr:colOff>0</xdr:colOff>
      <xdr:row>2</xdr:row>
      <xdr:rowOff>177800</xdr:rowOff>
    </xdr:from>
    <xdr:ext cx="1743667" cy="217823"/>
    <xdr:sp macro="" textlink="">
      <xdr:nvSpPr>
        <xdr:cNvPr id="3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5C010000}"/>
            </a:ext>
          </a:extLst>
        </xdr:cNvPr>
        <xdr:cNvSpPr/>
      </xdr:nvSpPr>
      <xdr:spPr>
        <a:xfrm>
          <a:off x="43267313" y="2094706"/>
          <a:ext cx="1743667" cy="217823"/>
        </a:xfrm>
        <a:prstGeom prst="rect">
          <a:avLst/>
        </a:prstGeom>
      </xdr:spPr>
    </xdr:sp>
    <xdr:clientData/>
  </xdr:oneCellAnchor>
  <xdr:oneCellAnchor>
    <xdr:from>
      <xdr:col>5</xdr:col>
      <xdr:colOff>0</xdr:colOff>
      <xdr:row>2</xdr:row>
      <xdr:rowOff>177800</xdr:rowOff>
    </xdr:from>
    <xdr:ext cx="1760193" cy="217823"/>
    <xdr:sp macro="" textlink="">
      <xdr:nvSpPr>
        <xdr:cNvPr id="3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5D010000}"/>
            </a:ext>
          </a:extLst>
        </xdr:cNvPr>
        <xdr:cNvSpPr/>
      </xdr:nvSpPr>
      <xdr:spPr>
        <a:xfrm>
          <a:off x="43267313" y="2094706"/>
          <a:ext cx="1760193" cy="217823"/>
        </a:xfrm>
        <a:prstGeom prst="rect">
          <a:avLst/>
        </a:prstGeom>
      </xdr:spPr>
    </xdr:sp>
    <xdr:clientData/>
  </xdr:oneCellAnchor>
  <xdr:oneCellAnchor>
    <xdr:from>
      <xdr:col>5</xdr:col>
      <xdr:colOff>0</xdr:colOff>
      <xdr:row>2</xdr:row>
      <xdr:rowOff>165100</xdr:rowOff>
    </xdr:from>
    <xdr:ext cx="1757522" cy="230523"/>
    <xdr:sp macro="" textlink="">
      <xdr:nvSpPr>
        <xdr:cNvPr id="3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5E010000}"/>
            </a:ext>
          </a:extLst>
        </xdr:cNvPr>
        <xdr:cNvSpPr/>
      </xdr:nvSpPr>
      <xdr:spPr>
        <a:xfrm>
          <a:off x="43267313" y="2082006"/>
          <a:ext cx="1757522" cy="230523"/>
        </a:xfrm>
        <a:prstGeom prst="rect">
          <a:avLst/>
        </a:prstGeom>
      </xdr:spPr>
    </xdr:sp>
    <xdr:clientData/>
  </xdr:oneCellAnchor>
  <xdr:oneCellAnchor>
    <xdr:from>
      <xdr:col>5</xdr:col>
      <xdr:colOff>0</xdr:colOff>
      <xdr:row>2</xdr:row>
      <xdr:rowOff>165100</xdr:rowOff>
    </xdr:from>
    <xdr:ext cx="1776068" cy="230523"/>
    <xdr:sp macro="" textlink="">
      <xdr:nvSpPr>
        <xdr:cNvPr id="3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5F010000}"/>
            </a:ext>
          </a:extLst>
        </xdr:cNvPr>
        <xdr:cNvSpPr/>
      </xdr:nvSpPr>
      <xdr:spPr>
        <a:xfrm>
          <a:off x="43267313" y="2082006"/>
          <a:ext cx="1776068" cy="230523"/>
        </a:xfrm>
        <a:prstGeom prst="rect">
          <a:avLst/>
        </a:prstGeom>
      </xdr:spPr>
    </xdr:sp>
    <xdr:clientData/>
  </xdr:oneCellAnchor>
  <xdr:oneCellAnchor>
    <xdr:from>
      <xdr:col>5</xdr:col>
      <xdr:colOff>0</xdr:colOff>
      <xdr:row>2</xdr:row>
      <xdr:rowOff>190500</xdr:rowOff>
    </xdr:from>
    <xdr:ext cx="1856405" cy="205123"/>
    <xdr:sp macro="" textlink="">
      <xdr:nvSpPr>
        <xdr:cNvPr id="3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60010000}"/>
            </a:ext>
          </a:extLst>
        </xdr:cNvPr>
        <xdr:cNvSpPr/>
      </xdr:nvSpPr>
      <xdr:spPr>
        <a:xfrm>
          <a:off x="42136219" y="2107406"/>
          <a:ext cx="1856405" cy="205123"/>
        </a:xfrm>
        <a:prstGeom prst="rect">
          <a:avLst/>
        </a:prstGeom>
      </xdr:spPr>
    </xdr:sp>
    <xdr:clientData/>
  </xdr:oneCellAnchor>
  <xdr:oneCellAnchor>
    <xdr:from>
      <xdr:col>5</xdr:col>
      <xdr:colOff>0</xdr:colOff>
      <xdr:row>2</xdr:row>
      <xdr:rowOff>177800</xdr:rowOff>
    </xdr:from>
    <xdr:ext cx="1793481" cy="217823"/>
    <xdr:sp macro="" textlink="">
      <xdr:nvSpPr>
        <xdr:cNvPr id="3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61010000}"/>
            </a:ext>
          </a:extLst>
        </xdr:cNvPr>
        <xdr:cNvSpPr/>
      </xdr:nvSpPr>
      <xdr:spPr>
        <a:xfrm>
          <a:off x="42136219" y="2094706"/>
          <a:ext cx="1793481" cy="217823"/>
        </a:xfrm>
        <a:prstGeom prst="rect">
          <a:avLst/>
        </a:prstGeom>
      </xdr:spPr>
    </xdr:sp>
    <xdr:clientData/>
  </xdr:oneCellAnchor>
  <xdr:oneCellAnchor>
    <xdr:from>
      <xdr:col>5</xdr:col>
      <xdr:colOff>0</xdr:colOff>
      <xdr:row>2</xdr:row>
      <xdr:rowOff>177800</xdr:rowOff>
    </xdr:from>
    <xdr:ext cx="1755479" cy="217823"/>
    <xdr:sp macro="" textlink="">
      <xdr:nvSpPr>
        <xdr:cNvPr id="3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62010000}"/>
            </a:ext>
          </a:extLst>
        </xdr:cNvPr>
        <xdr:cNvSpPr/>
      </xdr:nvSpPr>
      <xdr:spPr>
        <a:xfrm>
          <a:off x="42136219" y="2094706"/>
          <a:ext cx="1755479" cy="217823"/>
        </a:xfrm>
        <a:prstGeom prst="rect">
          <a:avLst/>
        </a:prstGeom>
      </xdr:spPr>
    </xdr:sp>
    <xdr:clientData/>
  </xdr:oneCellAnchor>
  <xdr:oneCellAnchor>
    <xdr:from>
      <xdr:col>5</xdr:col>
      <xdr:colOff>0</xdr:colOff>
      <xdr:row>2</xdr:row>
      <xdr:rowOff>177800</xdr:rowOff>
    </xdr:from>
    <xdr:ext cx="1722885" cy="217823"/>
    <xdr:sp macro="" textlink="">
      <xdr:nvSpPr>
        <xdr:cNvPr id="3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63010000}"/>
            </a:ext>
          </a:extLst>
        </xdr:cNvPr>
        <xdr:cNvSpPr/>
      </xdr:nvSpPr>
      <xdr:spPr>
        <a:xfrm>
          <a:off x="42136219" y="2094706"/>
          <a:ext cx="1722885" cy="217823"/>
        </a:xfrm>
        <a:prstGeom prst="rect">
          <a:avLst/>
        </a:prstGeom>
      </xdr:spPr>
    </xdr:sp>
    <xdr:clientData/>
  </xdr:oneCellAnchor>
  <xdr:oneCellAnchor>
    <xdr:from>
      <xdr:col>5</xdr:col>
      <xdr:colOff>0</xdr:colOff>
      <xdr:row>2</xdr:row>
      <xdr:rowOff>177800</xdr:rowOff>
    </xdr:from>
    <xdr:ext cx="1724810" cy="217823"/>
    <xdr:sp macro="" textlink="">
      <xdr:nvSpPr>
        <xdr:cNvPr id="3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64010000}"/>
            </a:ext>
          </a:extLst>
        </xdr:cNvPr>
        <xdr:cNvSpPr/>
      </xdr:nvSpPr>
      <xdr:spPr>
        <a:xfrm>
          <a:off x="42136219" y="2094706"/>
          <a:ext cx="1724810" cy="217823"/>
        </a:xfrm>
        <a:prstGeom prst="rect">
          <a:avLst/>
        </a:prstGeom>
      </xdr:spPr>
    </xdr:sp>
    <xdr:clientData/>
  </xdr:oneCellAnchor>
  <xdr:oneCellAnchor>
    <xdr:from>
      <xdr:col>5</xdr:col>
      <xdr:colOff>0</xdr:colOff>
      <xdr:row>2</xdr:row>
      <xdr:rowOff>177800</xdr:rowOff>
    </xdr:from>
    <xdr:ext cx="1719325" cy="217823"/>
    <xdr:sp macro="" textlink="">
      <xdr:nvSpPr>
        <xdr:cNvPr id="3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65010000}"/>
            </a:ext>
          </a:extLst>
        </xdr:cNvPr>
        <xdr:cNvSpPr/>
      </xdr:nvSpPr>
      <xdr:spPr>
        <a:xfrm>
          <a:off x="42136219" y="2094706"/>
          <a:ext cx="1719325" cy="217823"/>
        </a:xfrm>
        <a:prstGeom prst="rect">
          <a:avLst/>
        </a:prstGeom>
      </xdr:spPr>
    </xdr:sp>
    <xdr:clientData/>
  </xdr:oneCellAnchor>
  <xdr:oneCellAnchor>
    <xdr:from>
      <xdr:col>5</xdr:col>
      <xdr:colOff>0</xdr:colOff>
      <xdr:row>2</xdr:row>
      <xdr:rowOff>177800</xdr:rowOff>
    </xdr:from>
    <xdr:ext cx="1743667" cy="217823"/>
    <xdr:sp macro="" textlink="">
      <xdr:nvSpPr>
        <xdr:cNvPr id="3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66010000}"/>
            </a:ext>
          </a:extLst>
        </xdr:cNvPr>
        <xdr:cNvSpPr/>
      </xdr:nvSpPr>
      <xdr:spPr>
        <a:xfrm>
          <a:off x="42136219" y="2094706"/>
          <a:ext cx="1743667" cy="217823"/>
        </a:xfrm>
        <a:prstGeom prst="rect">
          <a:avLst/>
        </a:prstGeom>
      </xdr:spPr>
    </xdr:sp>
    <xdr:clientData/>
  </xdr:oneCellAnchor>
  <xdr:oneCellAnchor>
    <xdr:from>
      <xdr:col>5</xdr:col>
      <xdr:colOff>0</xdr:colOff>
      <xdr:row>2</xdr:row>
      <xdr:rowOff>177800</xdr:rowOff>
    </xdr:from>
    <xdr:ext cx="1760193" cy="217823"/>
    <xdr:sp macro="" textlink="">
      <xdr:nvSpPr>
        <xdr:cNvPr id="3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67010000}"/>
            </a:ext>
          </a:extLst>
        </xdr:cNvPr>
        <xdr:cNvSpPr/>
      </xdr:nvSpPr>
      <xdr:spPr>
        <a:xfrm>
          <a:off x="42136219" y="2094706"/>
          <a:ext cx="1760193" cy="217823"/>
        </a:xfrm>
        <a:prstGeom prst="rect">
          <a:avLst/>
        </a:prstGeom>
      </xdr:spPr>
    </xdr:sp>
    <xdr:clientData/>
  </xdr:oneCellAnchor>
  <xdr:oneCellAnchor>
    <xdr:from>
      <xdr:col>5</xdr:col>
      <xdr:colOff>0</xdr:colOff>
      <xdr:row>2</xdr:row>
      <xdr:rowOff>165100</xdr:rowOff>
    </xdr:from>
    <xdr:ext cx="1757522" cy="230523"/>
    <xdr:sp macro="" textlink="">
      <xdr:nvSpPr>
        <xdr:cNvPr id="3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68010000}"/>
            </a:ext>
          </a:extLst>
        </xdr:cNvPr>
        <xdr:cNvSpPr/>
      </xdr:nvSpPr>
      <xdr:spPr>
        <a:xfrm>
          <a:off x="42136219" y="2082006"/>
          <a:ext cx="1757522" cy="230523"/>
        </a:xfrm>
        <a:prstGeom prst="rect">
          <a:avLst/>
        </a:prstGeom>
      </xdr:spPr>
    </xdr:sp>
    <xdr:clientData/>
  </xdr:oneCellAnchor>
  <xdr:oneCellAnchor>
    <xdr:from>
      <xdr:col>5</xdr:col>
      <xdr:colOff>0</xdr:colOff>
      <xdr:row>2</xdr:row>
      <xdr:rowOff>165100</xdr:rowOff>
    </xdr:from>
    <xdr:ext cx="1776068" cy="230523"/>
    <xdr:sp macro="" textlink="">
      <xdr:nvSpPr>
        <xdr:cNvPr id="3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69010000}"/>
            </a:ext>
          </a:extLst>
        </xdr:cNvPr>
        <xdr:cNvSpPr/>
      </xdr:nvSpPr>
      <xdr:spPr>
        <a:xfrm>
          <a:off x="42136219" y="2082006"/>
          <a:ext cx="1776068" cy="230523"/>
        </a:xfrm>
        <a:prstGeom prst="rect">
          <a:avLst/>
        </a:prstGeom>
      </xdr:spPr>
    </xdr:sp>
    <xdr:clientData/>
  </xdr:oneCellAnchor>
  <xdr:oneCellAnchor>
    <xdr:from>
      <xdr:col>6</xdr:col>
      <xdr:colOff>0</xdr:colOff>
      <xdr:row>2</xdr:row>
      <xdr:rowOff>190500</xdr:rowOff>
    </xdr:from>
    <xdr:ext cx="1856405" cy="205123"/>
    <xdr:sp macro="" textlink="">
      <xdr:nvSpPr>
        <xdr:cNvPr id="3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6A010000}"/>
            </a:ext>
          </a:extLst>
        </xdr:cNvPr>
        <xdr:cNvSpPr/>
      </xdr:nvSpPr>
      <xdr:spPr>
        <a:xfrm>
          <a:off x="43267313" y="2107406"/>
          <a:ext cx="1856405" cy="205123"/>
        </a:xfrm>
        <a:prstGeom prst="rect">
          <a:avLst/>
        </a:prstGeom>
      </xdr:spPr>
    </xdr:sp>
    <xdr:clientData/>
  </xdr:oneCellAnchor>
  <xdr:oneCellAnchor>
    <xdr:from>
      <xdr:col>6</xdr:col>
      <xdr:colOff>0</xdr:colOff>
      <xdr:row>2</xdr:row>
      <xdr:rowOff>177800</xdr:rowOff>
    </xdr:from>
    <xdr:ext cx="1793481" cy="217823"/>
    <xdr:sp macro="" textlink="">
      <xdr:nvSpPr>
        <xdr:cNvPr id="3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6B010000}"/>
            </a:ext>
          </a:extLst>
        </xdr:cNvPr>
        <xdr:cNvSpPr/>
      </xdr:nvSpPr>
      <xdr:spPr>
        <a:xfrm>
          <a:off x="43267313" y="2094706"/>
          <a:ext cx="1793481" cy="217823"/>
        </a:xfrm>
        <a:prstGeom prst="rect">
          <a:avLst/>
        </a:prstGeom>
      </xdr:spPr>
    </xdr:sp>
    <xdr:clientData/>
  </xdr:oneCellAnchor>
  <xdr:oneCellAnchor>
    <xdr:from>
      <xdr:col>6</xdr:col>
      <xdr:colOff>0</xdr:colOff>
      <xdr:row>2</xdr:row>
      <xdr:rowOff>177800</xdr:rowOff>
    </xdr:from>
    <xdr:ext cx="1755479" cy="217823"/>
    <xdr:sp macro="" textlink="">
      <xdr:nvSpPr>
        <xdr:cNvPr id="3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6C010000}"/>
            </a:ext>
          </a:extLst>
        </xdr:cNvPr>
        <xdr:cNvSpPr/>
      </xdr:nvSpPr>
      <xdr:spPr>
        <a:xfrm>
          <a:off x="43267313" y="2094706"/>
          <a:ext cx="1755479" cy="217823"/>
        </a:xfrm>
        <a:prstGeom prst="rect">
          <a:avLst/>
        </a:prstGeom>
      </xdr:spPr>
    </xdr:sp>
    <xdr:clientData/>
  </xdr:oneCellAnchor>
  <xdr:oneCellAnchor>
    <xdr:from>
      <xdr:col>6</xdr:col>
      <xdr:colOff>0</xdr:colOff>
      <xdr:row>2</xdr:row>
      <xdr:rowOff>177800</xdr:rowOff>
    </xdr:from>
    <xdr:ext cx="1722885" cy="217823"/>
    <xdr:sp macro="" textlink="">
      <xdr:nvSpPr>
        <xdr:cNvPr id="3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6D010000}"/>
            </a:ext>
          </a:extLst>
        </xdr:cNvPr>
        <xdr:cNvSpPr/>
      </xdr:nvSpPr>
      <xdr:spPr>
        <a:xfrm>
          <a:off x="43267313" y="2094706"/>
          <a:ext cx="1722885" cy="217823"/>
        </a:xfrm>
        <a:prstGeom prst="rect">
          <a:avLst/>
        </a:prstGeom>
      </xdr:spPr>
    </xdr:sp>
    <xdr:clientData/>
  </xdr:oneCellAnchor>
  <xdr:oneCellAnchor>
    <xdr:from>
      <xdr:col>6</xdr:col>
      <xdr:colOff>0</xdr:colOff>
      <xdr:row>2</xdr:row>
      <xdr:rowOff>177800</xdr:rowOff>
    </xdr:from>
    <xdr:ext cx="1724810" cy="217823"/>
    <xdr:sp macro="" textlink="">
      <xdr:nvSpPr>
        <xdr:cNvPr id="3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6E010000}"/>
            </a:ext>
          </a:extLst>
        </xdr:cNvPr>
        <xdr:cNvSpPr/>
      </xdr:nvSpPr>
      <xdr:spPr>
        <a:xfrm>
          <a:off x="43267313" y="2094706"/>
          <a:ext cx="1724810" cy="217823"/>
        </a:xfrm>
        <a:prstGeom prst="rect">
          <a:avLst/>
        </a:prstGeom>
      </xdr:spPr>
    </xdr:sp>
    <xdr:clientData/>
  </xdr:oneCellAnchor>
  <xdr:oneCellAnchor>
    <xdr:from>
      <xdr:col>6</xdr:col>
      <xdr:colOff>0</xdr:colOff>
      <xdr:row>2</xdr:row>
      <xdr:rowOff>177800</xdr:rowOff>
    </xdr:from>
    <xdr:ext cx="1719325" cy="217823"/>
    <xdr:sp macro="" textlink="">
      <xdr:nvSpPr>
        <xdr:cNvPr id="3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6F010000}"/>
            </a:ext>
          </a:extLst>
        </xdr:cNvPr>
        <xdr:cNvSpPr/>
      </xdr:nvSpPr>
      <xdr:spPr>
        <a:xfrm>
          <a:off x="43267313" y="2094706"/>
          <a:ext cx="1719325" cy="217823"/>
        </a:xfrm>
        <a:prstGeom prst="rect">
          <a:avLst/>
        </a:prstGeom>
      </xdr:spPr>
    </xdr:sp>
    <xdr:clientData/>
  </xdr:oneCellAnchor>
  <xdr:oneCellAnchor>
    <xdr:from>
      <xdr:col>6</xdr:col>
      <xdr:colOff>0</xdr:colOff>
      <xdr:row>2</xdr:row>
      <xdr:rowOff>177800</xdr:rowOff>
    </xdr:from>
    <xdr:ext cx="1743667" cy="217823"/>
    <xdr:sp macro="" textlink="">
      <xdr:nvSpPr>
        <xdr:cNvPr id="3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70010000}"/>
            </a:ext>
          </a:extLst>
        </xdr:cNvPr>
        <xdr:cNvSpPr/>
      </xdr:nvSpPr>
      <xdr:spPr>
        <a:xfrm>
          <a:off x="43267313" y="2094706"/>
          <a:ext cx="1743667" cy="217823"/>
        </a:xfrm>
        <a:prstGeom prst="rect">
          <a:avLst/>
        </a:prstGeom>
      </xdr:spPr>
    </xdr:sp>
    <xdr:clientData/>
  </xdr:oneCellAnchor>
  <xdr:oneCellAnchor>
    <xdr:from>
      <xdr:col>6</xdr:col>
      <xdr:colOff>0</xdr:colOff>
      <xdr:row>2</xdr:row>
      <xdr:rowOff>177800</xdr:rowOff>
    </xdr:from>
    <xdr:ext cx="1760193" cy="217823"/>
    <xdr:sp macro="" textlink="">
      <xdr:nvSpPr>
        <xdr:cNvPr id="3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71010000}"/>
            </a:ext>
          </a:extLst>
        </xdr:cNvPr>
        <xdr:cNvSpPr/>
      </xdr:nvSpPr>
      <xdr:spPr>
        <a:xfrm>
          <a:off x="43267313" y="2094706"/>
          <a:ext cx="1760193" cy="217823"/>
        </a:xfrm>
        <a:prstGeom prst="rect">
          <a:avLst/>
        </a:prstGeom>
      </xdr:spPr>
    </xdr:sp>
    <xdr:clientData/>
  </xdr:oneCellAnchor>
  <xdr:oneCellAnchor>
    <xdr:from>
      <xdr:col>6</xdr:col>
      <xdr:colOff>0</xdr:colOff>
      <xdr:row>2</xdr:row>
      <xdr:rowOff>165100</xdr:rowOff>
    </xdr:from>
    <xdr:ext cx="1757522" cy="230523"/>
    <xdr:sp macro="" textlink="">
      <xdr:nvSpPr>
        <xdr:cNvPr id="3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72010000}"/>
            </a:ext>
          </a:extLst>
        </xdr:cNvPr>
        <xdr:cNvSpPr/>
      </xdr:nvSpPr>
      <xdr:spPr>
        <a:xfrm>
          <a:off x="43267313" y="2082006"/>
          <a:ext cx="1757522" cy="230523"/>
        </a:xfrm>
        <a:prstGeom prst="rect">
          <a:avLst/>
        </a:prstGeom>
      </xdr:spPr>
    </xdr:sp>
    <xdr:clientData/>
  </xdr:oneCellAnchor>
  <xdr:oneCellAnchor>
    <xdr:from>
      <xdr:col>6</xdr:col>
      <xdr:colOff>0</xdr:colOff>
      <xdr:row>2</xdr:row>
      <xdr:rowOff>165100</xdr:rowOff>
    </xdr:from>
    <xdr:ext cx="1776068" cy="230523"/>
    <xdr:sp macro="" textlink="">
      <xdr:nvSpPr>
        <xdr:cNvPr id="3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73010000}"/>
            </a:ext>
          </a:extLst>
        </xdr:cNvPr>
        <xdr:cNvSpPr/>
      </xdr:nvSpPr>
      <xdr:spPr>
        <a:xfrm>
          <a:off x="43267313" y="2082006"/>
          <a:ext cx="1776068" cy="230523"/>
        </a:xfrm>
        <a:prstGeom prst="rect">
          <a:avLst/>
        </a:prstGeom>
      </xdr:spPr>
    </xdr:sp>
    <xdr:clientData/>
  </xdr:oneCellAnchor>
  <xdr:oneCellAnchor>
    <xdr:from>
      <xdr:col>6</xdr:col>
      <xdr:colOff>0</xdr:colOff>
      <xdr:row>2</xdr:row>
      <xdr:rowOff>190500</xdr:rowOff>
    </xdr:from>
    <xdr:ext cx="1856405" cy="205123"/>
    <xdr:sp macro="" textlink="">
      <xdr:nvSpPr>
        <xdr:cNvPr id="3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74010000}"/>
            </a:ext>
          </a:extLst>
        </xdr:cNvPr>
        <xdr:cNvSpPr/>
      </xdr:nvSpPr>
      <xdr:spPr>
        <a:xfrm>
          <a:off x="42136219" y="2107406"/>
          <a:ext cx="1856405" cy="205123"/>
        </a:xfrm>
        <a:prstGeom prst="rect">
          <a:avLst/>
        </a:prstGeom>
      </xdr:spPr>
    </xdr:sp>
    <xdr:clientData/>
  </xdr:oneCellAnchor>
  <xdr:oneCellAnchor>
    <xdr:from>
      <xdr:col>6</xdr:col>
      <xdr:colOff>0</xdr:colOff>
      <xdr:row>2</xdr:row>
      <xdr:rowOff>177800</xdr:rowOff>
    </xdr:from>
    <xdr:ext cx="1793481" cy="217823"/>
    <xdr:sp macro="" textlink="">
      <xdr:nvSpPr>
        <xdr:cNvPr id="3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75010000}"/>
            </a:ext>
          </a:extLst>
        </xdr:cNvPr>
        <xdr:cNvSpPr/>
      </xdr:nvSpPr>
      <xdr:spPr>
        <a:xfrm>
          <a:off x="42136219" y="2094706"/>
          <a:ext cx="1793481" cy="217823"/>
        </a:xfrm>
        <a:prstGeom prst="rect">
          <a:avLst/>
        </a:prstGeom>
      </xdr:spPr>
    </xdr:sp>
    <xdr:clientData/>
  </xdr:oneCellAnchor>
  <xdr:oneCellAnchor>
    <xdr:from>
      <xdr:col>6</xdr:col>
      <xdr:colOff>0</xdr:colOff>
      <xdr:row>2</xdr:row>
      <xdr:rowOff>177800</xdr:rowOff>
    </xdr:from>
    <xdr:ext cx="1755479" cy="217823"/>
    <xdr:sp macro="" textlink="">
      <xdr:nvSpPr>
        <xdr:cNvPr id="3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76010000}"/>
            </a:ext>
          </a:extLst>
        </xdr:cNvPr>
        <xdr:cNvSpPr/>
      </xdr:nvSpPr>
      <xdr:spPr>
        <a:xfrm>
          <a:off x="42136219" y="2094706"/>
          <a:ext cx="1755479" cy="217823"/>
        </a:xfrm>
        <a:prstGeom prst="rect">
          <a:avLst/>
        </a:prstGeom>
      </xdr:spPr>
    </xdr:sp>
    <xdr:clientData/>
  </xdr:oneCellAnchor>
  <xdr:oneCellAnchor>
    <xdr:from>
      <xdr:col>6</xdr:col>
      <xdr:colOff>0</xdr:colOff>
      <xdr:row>2</xdr:row>
      <xdr:rowOff>177800</xdr:rowOff>
    </xdr:from>
    <xdr:ext cx="1722885" cy="217823"/>
    <xdr:sp macro="" textlink="">
      <xdr:nvSpPr>
        <xdr:cNvPr id="3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77010000}"/>
            </a:ext>
          </a:extLst>
        </xdr:cNvPr>
        <xdr:cNvSpPr/>
      </xdr:nvSpPr>
      <xdr:spPr>
        <a:xfrm>
          <a:off x="42136219" y="2094706"/>
          <a:ext cx="1722885" cy="217823"/>
        </a:xfrm>
        <a:prstGeom prst="rect">
          <a:avLst/>
        </a:prstGeom>
      </xdr:spPr>
    </xdr:sp>
    <xdr:clientData/>
  </xdr:oneCellAnchor>
  <xdr:oneCellAnchor>
    <xdr:from>
      <xdr:col>6</xdr:col>
      <xdr:colOff>0</xdr:colOff>
      <xdr:row>2</xdr:row>
      <xdr:rowOff>177800</xdr:rowOff>
    </xdr:from>
    <xdr:ext cx="1724810" cy="217823"/>
    <xdr:sp macro="" textlink="">
      <xdr:nvSpPr>
        <xdr:cNvPr id="3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78010000}"/>
            </a:ext>
          </a:extLst>
        </xdr:cNvPr>
        <xdr:cNvSpPr/>
      </xdr:nvSpPr>
      <xdr:spPr>
        <a:xfrm>
          <a:off x="42136219" y="2094706"/>
          <a:ext cx="1724810" cy="217823"/>
        </a:xfrm>
        <a:prstGeom prst="rect">
          <a:avLst/>
        </a:prstGeom>
      </xdr:spPr>
    </xdr:sp>
    <xdr:clientData/>
  </xdr:oneCellAnchor>
  <xdr:oneCellAnchor>
    <xdr:from>
      <xdr:col>6</xdr:col>
      <xdr:colOff>0</xdr:colOff>
      <xdr:row>2</xdr:row>
      <xdr:rowOff>177800</xdr:rowOff>
    </xdr:from>
    <xdr:ext cx="1719325" cy="217823"/>
    <xdr:sp macro="" textlink="">
      <xdr:nvSpPr>
        <xdr:cNvPr id="3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79010000}"/>
            </a:ext>
          </a:extLst>
        </xdr:cNvPr>
        <xdr:cNvSpPr/>
      </xdr:nvSpPr>
      <xdr:spPr>
        <a:xfrm>
          <a:off x="42136219" y="2094706"/>
          <a:ext cx="1719325" cy="217823"/>
        </a:xfrm>
        <a:prstGeom prst="rect">
          <a:avLst/>
        </a:prstGeom>
      </xdr:spPr>
    </xdr:sp>
    <xdr:clientData/>
  </xdr:oneCellAnchor>
  <xdr:oneCellAnchor>
    <xdr:from>
      <xdr:col>6</xdr:col>
      <xdr:colOff>0</xdr:colOff>
      <xdr:row>2</xdr:row>
      <xdr:rowOff>177800</xdr:rowOff>
    </xdr:from>
    <xdr:ext cx="1743667" cy="217823"/>
    <xdr:sp macro="" textlink="">
      <xdr:nvSpPr>
        <xdr:cNvPr id="3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7A010000}"/>
            </a:ext>
          </a:extLst>
        </xdr:cNvPr>
        <xdr:cNvSpPr/>
      </xdr:nvSpPr>
      <xdr:spPr>
        <a:xfrm>
          <a:off x="42136219" y="2094706"/>
          <a:ext cx="1743667" cy="217823"/>
        </a:xfrm>
        <a:prstGeom prst="rect">
          <a:avLst/>
        </a:prstGeom>
      </xdr:spPr>
    </xdr:sp>
    <xdr:clientData/>
  </xdr:oneCellAnchor>
  <xdr:oneCellAnchor>
    <xdr:from>
      <xdr:col>6</xdr:col>
      <xdr:colOff>0</xdr:colOff>
      <xdr:row>2</xdr:row>
      <xdr:rowOff>177800</xdr:rowOff>
    </xdr:from>
    <xdr:ext cx="1760193" cy="217823"/>
    <xdr:sp macro="" textlink="">
      <xdr:nvSpPr>
        <xdr:cNvPr id="3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7B010000}"/>
            </a:ext>
          </a:extLst>
        </xdr:cNvPr>
        <xdr:cNvSpPr/>
      </xdr:nvSpPr>
      <xdr:spPr>
        <a:xfrm>
          <a:off x="42136219" y="2094706"/>
          <a:ext cx="1760193" cy="217823"/>
        </a:xfrm>
        <a:prstGeom prst="rect">
          <a:avLst/>
        </a:prstGeom>
      </xdr:spPr>
    </xdr:sp>
    <xdr:clientData/>
  </xdr:oneCellAnchor>
  <xdr:oneCellAnchor>
    <xdr:from>
      <xdr:col>6</xdr:col>
      <xdr:colOff>0</xdr:colOff>
      <xdr:row>2</xdr:row>
      <xdr:rowOff>165100</xdr:rowOff>
    </xdr:from>
    <xdr:ext cx="1757522" cy="230523"/>
    <xdr:sp macro="" textlink="">
      <xdr:nvSpPr>
        <xdr:cNvPr id="3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7C010000}"/>
            </a:ext>
          </a:extLst>
        </xdr:cNvPr>
        <xdr:cNvSpPr/>
      </xdr:nvSpPr>
      <xdr:spPr>
        <a:xfrm>
          <a:off x="42136219" y="2082006"/>
          <a:ext cx="1757522" cy="230523"/>
        </a:xfrm>
        <a:prstGeom prst="rect">
          <a:avLst/>
        </a:prstGeom>
      </xdr:spPr>
    </xdr:sp>
    <xdr:clientData/>
  </xdr:oneCellAnchor>
  <xdr:oneCellAnchor>
    <xdr:from>
      <xdr:col>6</xdr:col>
      <xdr:colOff>0</xdr:colOff>
      <xdr:row>2</xdr:row>
      <xdr:rowOff>165100</xdr:rowOff>
    </xdr:from>
    <xdr:ext cx="1776068" cy="230523"/>
    <xdr:sp macro="" textlink="">
      <xdr:nvSpPr>
        <xdr:cNvPr id="3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7D010000}"/>
            </a:ext>
          </a:extLst>
        </xdr:cNvPr>
        <xdr:cNvSpPr/>
      </xdr:nvSpPr>
      <xdr:spPr>
        <a:xfrm>
          <a:off x="42136219" y="2082006"/>
          <a:ext cx="1776068" cy="230523"/>
        </a:xfrm>
        <a:prstGeom prst="rect">
          <a:avLst/>
        </a:prstGeom>
      </xdr:spPr>
    </xdr:sp>
    <xdr:clientData/>
  </xdr:oneCellAnchor>
  <xdr:oneCellAnchor>
    <xdr:from>
      <xdr:col>7</xdr:col>
      <xdr:colOff>0</xdr:colOff>
      <xdr:row>2</xdr:row>
      <xdr:rowOff>190500</xdr:rowOff>
    </xdr:from>
    <xdr:ext cx="1856405" cy="205123"/>
    <xdr:sp macro="" textlink="">
      <xdr:nvSpPr>
        <xdr:cNvPr id="3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7E010000}"/>
            </a:ext>
          </a:extLst>
        </xdr:cNvPr>
        <xdr:cNvSpPr/>
      </xdr:nvSpPr>
      <xdr:spPr>
        <a:xfrm>
          <a:off x="43267313" y="2107406"/>
          <a:ext cx="1856405" cy="205123"/>
        </a:xfrm>
        <a:prstGeom prst="rect">
          <a:avLst/>
        </a:prstGeom>
      </xdr:spPr>
    </xdr:sp>
    <xdr:clientData/>
  </xdr:oneCellAnchor>
  <xdr:oneCellAnchor>
    <xdr:from>
      <xdr:col>7</xdr:col>
      <xdr:colOff>0</xdr:colOff>
      <xdr:row>2</xdr:row>
      <xdr:rowOff>177800</xdr:rowOff>
    </xdr:from>
    <xdr:ext cx="1793481" cy="217823"/>
    <xdr:sp macro="" textlink="">
      <xdr:nvSpPr>
        <xdr:cNvPr id="3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7F010000}"/>
            </a:ext>
          </a:extLst>
        </xdr:cNvPr>
        <xdr:cNvSpPr/>
      </xdr:nvSpPr>
      <xdr:spPr>
        <a:xfrm>
          <a:off x="43267313" y="2094706"/>
          <a:ext cx="1793481" cy="217823"/>
        </a:xfrm>
        <a:prstGeom prst="rect">
          <a:avLst/>
        </a:prstGeom>
      </xdr:spPr>
    </xdr:sp>
    <xdr:clientData/>
  </xdr:oneCellAnchor>
  <xdr:oneCellAnchor>
    <xdr:from>
      <xdr:col>7</xdr:col>
      <xdr:colOff>0</xdr:colOff>
      <xdr:row>2</xdr:row>
      <xdr:rowOff>177800</xdr:rowOff>
    </xdr:from>
    <xdr:ext cx="1755479" cy="217823"/>
    <xdr:sp macro="" textlink="">
      <xdr:nvSpPr>
        <xdr:cNvPr id="3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80010000}"/>
            </a:ext>
          </a:extLst>
        </xdr:cNvPr>
        <xdr:cNvSpPr/>
      </xdr:nvSpPr>
      <xdr:spPr>
        <a:xfrm>
          <a:off x="43267313" y="2094706"/>
          <a:ext cx="1755479" cy="217823"/>
        </a:xfrm>
        <a:prstGeom prst="rect">
          <a:avLst/>
        </a:prstGeom>
      </xdr:spPr>
    </xdr:sp>
    <xdr:clientData/>
  </xdr:oneCellAnchor>
  <xdr:oneCellAnchor>
    <xdr:from>
      <xdr:col>7</xdr:col>
      <xdr:colOff>0</xdr:colOff>
      <xdr:row>2</xdr:row>
      <xdr:rowOff>177800</xdr:rowOff>
    </xdr:from>
    <xdr:ext cx="1722885" cy="217823"/>
    <xdr:sp macro="" textlink="">
      <xdr:nvSpPr>
        <xdr:cNvPr id="3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81010000}"/>
            </a:ext>
          </a:extLst>
        </xdr:cNvPr>
        <xdr:cNvSpPr/>
      </xdr:nvSpPr>
      <xdr:spPr>
        <a:xfrm>
          <a:off x="43267313" y="2094706"/>
          <a:ext cx="1722885" cy="217823"/>
        </a:xfrm>
        <a:prstGeom prst="rect">
          <a:avLst/>
        </a:prstGeom>
      </xdr:spPr>
    </xdr:sp>
    <xdr:clientData/>
  </xdr:oneCellAnchor>
  <xdr:oneCellAnchor>
    <xdr:from>
      <xdr:col>7</xdr:col>
      <xdr:colOff>0</xdr:colOff>
      <xdr:row>2</xdr:row>
      <xdr:rowOff>177800</xdr:rowOff>
    </xdr:from>
    <xdr:ext cx="1724810" cy="217823"/>
    <xdr:sp macro="" textlink="">
      <xdr:nvSpPr>
        <xdr:cNvPr id="3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82010000}"/>
            </a:ext>
          </a:extLst>
        </xdr:cNvPr>
        <xdr:cNvSpPr/>
      </xdr:nvSpPr>
      <xdr:spPr>
        <a:xfrm>
          <a:off x="43267313" y="2094706"/>
          <a:ext cx="1724810" cy="217823"/>
        </a:xfrm>
        <a:prstGeom prst="rect">
          <a:avLst/>
        </a:prstGeom>
      </xdr:spPr>
    </xdr:sp>
    <xdr:clientData/>
  </xdr:oneCellAnchor>
  <xdr:oneCellAnchor>
    <xdr:from>
      <xdr:col>7</xdr:col>
      <xdr:colOff>0</xdr:colOff>
      <xdr:row>2</xdr:row>
      <xdr:rowOff>177800</xdr:rowOff>
    </xdr:from>
    <xdr:ext cx="1719325" cy="217823"/>
    <xdr:sp macro="" textlink="">
      <xdr:nvSpPr>
        <xdr:cNvPr id="3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83010000}"/>
            </a:ext>
          </a:extLst>
        </xdr:cNvPr>
        <xdr:cNvSpPr/>
      </xdr:nvSpPr>
      <xdr:spPr>
        <a:xfrm>
          <a:off x="43267313" y="2094706"/>
          <a:ext cx="1719325" cy="217823"/>
        </a:xfrm>
        <a:prstGeom prst="rect">
          <a:avLst/>
        </a:prstGeom>
      </xdr:spPr>
    </xdr:sp>
    <xdr:clientData/>
  </xdr:oneCellAnchor>
  <xdr:oneCellAnchor>
    <xdr:from>
      <xdr:col>7</xdr:col>
      <xdr:colOff>0</xdr:colOff>
      <xdr:row>2</xdr:row>
      <xdr:rowOff>177800</xdr:rowOff>
    </xdr:from>
    <xdr:ext cx="1743667" cy="217823"/>
    <xdr:sp macro="" textlink="">
      <xdr:nvSpPr>
        <xdr:cNvPr id="3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84010000}"/>
            </a:ext>
          </a:extLst>
        </xdr:cNvPr>
        <xdr:cNvSpPr/>
      </xdr:nvSpPr>
      <xdr:spPr>
        <a:xfrm>
          <a:off x="43267313" y="2094706"/>
          <a:ext cx="1743667" cy="217823"/>
        </a:xfrm>
        <a:prstGeom prst="rect">
          <a:avLst/>
        </a:prstGeom>
      </xdr:spPr>
    </xdr:sp>
    <xdr:clientData/>
  </xdr:oneCellAnchor>
  <xdr:oneCellAnchor>
    <xdr:from>
      <xdr:col>7</xdr:col>
      <xdr:colOff>0</xdr:colOff>
      <xdr:row>2</xdr:row>
      <xdr:rowOff>177800</xdr:rowOff>
    </xdr:from>
    <xdr:ext cx="1760193" cy="217823"/>
    <xdr:sp macro="" textlink="">
      <xdr:nvSpPr>
        <xdr:cNvPr id="3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85010000}"/>
            </a:ext>
          </a:extLst>
        </xdr:cNvPr>
        <xdr:cNvSpPr/>
      </xdr:nvSpPr>
      <xdr:spPr>
        <a:xfrm>
          <a:off x="43267313" y="2094706"/>
          <a:ext cx="1760193" cy="217823"/>
        </a:xfrm>
        <a:prstGeom prst="rect">
          <a:avLst/>
        </a:prstGeom>
      </xdr:spPr>
    </xdr:sp>
    <xdr:clientData/>
  </xdr:oneCellAnchor>
  <xdr:oneCellAnchor>
    <xdr:from>
      <xdr:col>7</xdr:col>
      <xdr:colOff>0</xdr:colOff>
      <xdr:row>2</xdr:row>
      <xdr:rowOff>165100</xdr:rowOff>
    </xdr:from>
    <xdr:ext cx="1757522" cy="230523"/>
    <xdr:sp macro="" textlink="">
      <xdr:nvSpPr>
        <xdr:cNvPr id="3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86010000}"/>
            </a:ext>
          </a:extLst>
        </xdr:cNvPr>
        <xdr:cNvSpPr/>
      </xdr:nvSpPr>
      <xdr:spPr>
        <a:xfrm>
          <a:off x="43267313" y="2082006"/>
          <a:ext cx="1757522" cy="230523"/>
        </a:xfrm>
        <a:prstGeom prst="rect">
          <a:avLst/>
        </a:prstGeom>
      </xdr:spPr>
    </xdr:sp>
    <xdr:clientData/>
  </xdr:oneCellAnchor>
  <xdr:oneCellAnchor>
    <xdr:from>
      <xdr:col>7</xdr:col>
      <xdr:colOff>0</xdr:colOff>
      <xdr:row>2</xdr:row>
      <xdr:rowOff>165100</xdr:rowOff>
    </xdr:from>
    <xdr:ext cx="1776068" cy="230523"/>
    <xdr:sp macro="" textlink="">
      <xdr:nvSpPr>
        <xdr:cNvPr id="3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87010000}"/>
            </a:ext>
          </a:extLst>
        </xdr:cNvPr>
        <xdr:cNvSpPr/>
      </xdr:nvSpPr>
      <xdr:spPr>
        <a:xfrm>
          <a:off x="43267313" y="2082006"/>
          <a:ext cx="1776068" cy="230523"/>
        </a:xfrm>
        <a:prstGeom prst="rect">
          <a:avLst/>
        </a:prstGeom>
      </xdr:spPr>
    </xdr:sp>
    <xdr:clientData/>
  </xdr:oneCellAnchor>
  <xdr:oneCellAnchor>
    <xdr:from>
      <xdr:col>7</xdr:col>
      <xdr:colOff>0</xdr:colOff>
      <xdr:row>2</xdr:row>
      <xdr:rowOff>190500</xdr:rowOff>
    </xdr:from>
    <xdr:ext cx="1856405" cy="205123"/>
    <xdr:sp macro="" textlink="">
      <xdr:nvSpPr>
        <xdr:cNvPr id="3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88010000}"/>
            </a:ext>
          </a:extLst>
        </xdr:cNvPr>
        <xdr:cNvSpPr/>
      </xdr:nvSpPr>
      <xdr:spPr>
        <a:xfrm>
          <a:off x="42136219" y="2107406"/>
          <a:ext cx="1856405" cy="205123"/>
        </a:xfrm>
        <a:prstGeom prst="rect">
          <a:avLst/>
        </a:prstGeom>
      </xdr:spPr>
    </xdr:sp>
    <xdr:clientData/>
  </xdr:oneCellAnchor>
  <xdr:oneCellAnchor>
    <xdr:from>
      <xdr:col>7</xdr:col>
      <xdr:colOff>0</xdr:colOff>
      <xdr:row>2</xdr:row>
      <xdr:rowOff>177800</xdr:rowOff>
    </xdr:from>
    <xdr:ext cx="1793481" cy="217823"/>
    <xdr:sp macro="" textlink="">
      <xdr:nvSpPr>
        <xdr:cNvPr id="3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89010000}"/>
            </a:ext>
          </a:extLst>
        </xdr:cNvPr>
        <xdr:cNvSpPr/>
      </xdr:nvSpPr>
      <xdr:spPr>
        <a:xfrm>
          <a:off x="42136219" y="2094706"/>
          <a:ext cx="1793481" cy="217823"/>
        </a:xfrm>
        <a:prstGeom prst="rect">
          <a:avLst/>
        </a:prstGeom>
      </xdr:spPr>
    </xdr:sp>
    <xdr:clientData/>
  </xdr:oneCellAnchor>
  <xdr:oneCellAnchor>
    <xdr:from>
      <xdr:col>7</xdr:col>
      <xdr:colOff>0</xdr:colOff>
      <xdr:row>2</xdr:row>
      <xdr:rowOff>177800</xdr:rowOff>
    </xdr:from>
    <xdr:ext cx="1755479" cy="217823"/>
    <xdr:sp macro="" textlink="">
      <xdr:nvSpPr>
        <xdr:cNvPr id="3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8A010000}"/>
            </a:ext>
          </a:extLst>
        </xdr:cNvPr>
        <xdr:cNvSpPr/>
      </xdr:nvSpPr>
      <xdr:spPr>
        <a:xfrm>
          <a:off x="42136219" y="2094706"/>
          <a:ext cx="1755479" cy="217823"/>
        </a:xfrm>
        <a:prstGeom prst="rect">
          <a:avLst/>
        </a:prstGeom>
      </xdr:spPr>
    </xdr:sp>
    <xdr:clientData/>
  </xdr:oneCellAnchor>
  <xdr:oneCellAnchor>
    <xdr:from>
      <xdr:col>7</xdr:col>
      <xdr:colOff>0</xdr:colOff>
      <xdr:row>2</xdr:row>
      <xdr:rowOff>177800</xdr:rowOff>
    </xdr:from>
    <xdr:ext cx="1722885" cy="217823"/>
    <xdr:sp macro="" textlink="">
      <xdr:nvSpPr>
        <xdr:cNvPr id="3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8B010000}"/>
            </a:ext>
          </a:extLst>
        </xdr:cNvPr>
        <xdr:cNvSpPr/>
      </xdr:nvSpPr>
      <xdr:spPr>
        <a:xfrm>
          <a:off x="42136219" y="2094706"/>
          <a:ext cx="1722885" cy="217823"/>
        </a:xfrm>
        <a:prstGeom prst="rect">
          <a:avLst/>
        </a:prstGeom>
      </xdr:spPr>
    </xdr:sp>
    <xdr:clientData/>
  </xdr:oneCellAnchor>
  <xdr:oneCellAnchor>
    <xdr:from>
      <xdr:col>7</xdr:col>
      <xdr:colOff>0</xdr:colOff>
      <xdr:row>2</xdr:row>
      <xdr:rowOff>177800</xdr:rowOff>
    </xdr:from>
    <xdr:ext cx="1724810" cy="217823"/>
    <xdr:sp macro="" textlink="">
      <xdr:nvSpPr>
        <xdr:cNvPr id="3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8C010000}"/>
            </a:ext>
          </a:extLst>
        </xdr:cNvPr>
        <xdr:cNvSpPr/>
      </xdr:nvSpPr>
      <xdr:spPr>
        <a:xfrm>
          <a:off x="42136219" y="2094706"/>
          <a:ext cx="1724810" cy="217823"/>
        </a:xfrm>
        <a:prstGeom prst="rect">
          <a:avLst/>
        </a:prstGeom>
      </xdr:spPr>
    </xdr:sp>
    <xdr:clientData/>
  </xdr:oneCellAnchor>
  <xdr:oneCellAnchor>
    <xdr:from>
      <xdr:col>7</xdr:col>
      <xdr:colOff>0</xdr:colOff>
      <xdr:row>2</xdr:row>
      <xdr:rowOff>177800</xdr:rowOff>
    </xdr:from>
    <xdr:ext cx="1719325" cy="217823"/>
    <xdr:sp macro="" textlink="">
      <xdr:nvSpPr>
        <xdr:cNvPr id="3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8D010000}"/>
            </a:ext>
          </a:extLst>
        </xdr:cNvPr>
        <xdr:cNvSpPr/>
      </xdr:nvSpPr>
      <xdr:spPr>
        <a:xfrm>
          <a:off x="42136219" y="2094706"/>
          <a:ext cx="1719325" cy="217823"/>
        </a:xfrm>
        <a:prstGeom prst="rect">
          <a:avLst/>
        </a:prstGeom>
      </xdr:spPr>
    </xdr:sp>
    <xdr:clientData/>
  </xdr:oneCellAnchor>
  <xdr:oneCellAnchor>
    <xdr:from>
      <xdr:col>7</xdr:col>
      <xdr:colOff>0</xdr:colOff>
      <xdr:row>2</xdr:row>
      <xdr:rowOff>177800</xdr:rowOff>
    </xdr:from>
    <xdr:ext cx="1743667" cy="217823"/>
    <xdr:sp macro="" textlink="">
      <xdr:nvSpPr>
        <xdr:cNvPr id="3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8E010000}"/>
            </a:ext>
          </a:extLst>
        </xdr:cNvPr>
        <xdr:cNvSpPr/>
      </xdr:nvSpPr>
      <xdr:spPr>
        <a:xfrm>
          <a:off x="42136219" y="2094706"/>
          <a:ext cx="1743667" cy="217823"/>
        </a:xfrm>
        <a:prstGeom prst="rect">
          <a:avLst/>
        </a:prstGeom>
      </xdr:spPr>
    </xdr:sp>
    <xdr:clientData/>
  </xdr:oneCellAnchor>
  <xdr:oneCellAnchor>
    <xdr:from>
      <xdr:col>7</xdr:col>
      <xdr:colOff>0</xdr:colOff>
      <xdr:row>2</xdr:row>
      <xdr:rowOff>177800</xdr:rowOff>
    </xdr:from>
    <xdr:ext cx="1760193" cy="217823"/>
    <xdr:sp macro="" textlink="">
      <xdr:nvSpPr>
        <xdr:cNvPr id="3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8F010000}"/>
            </a:ext>
          </a:extLst>
        </xdr:cNvPr>
        <xdr:cNvSpPr/>
      </xdr:nvSpPr>
      <xdr:spPr>
        <a:xfrm>
          <a:off x="42136219" y="2094706"/>
          <a:ext cx="1760193" cy="217823"/>
        </a:xfrm>
        <a:prstGeom prst="rect">
          <a:avLst/>
        </a:prstGeom>
      </xdr:spPr>
    </xdr:sp>
    <xdr:clientData/>
  </xdr:oneCellAnchor>
  <xdr:oneCellAnchor>
    <xdr:from>
      <xdr:col>7</xdr:col>
      <xdr:colOff>0</xdr:colOff>
      <xdr:row>2</xdr:row>
      <xdr:rowOff>165100</xdr:rowOff>
    </xdr:from>
    <xdr:ext cx="1757522" cy="230523"/>
    <xdr:sp macro="" textlink="">
      <xdr:nvSpPr>
        <xdr:cNvPr id="4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90010000}"/>
            </a:ext>
          </a:extLst>
        </xdr:cNvPr>
        <xdr:cNvSpPr/>
      </xdr:nvSpPr>
      <xdr:spPr>
        <a:xfrm>
          <a:off x="42136219" y="2082006"/>
          <a:ext cx="1757522" cy="230523"/>
        </a:xfrm>
        <a:prstGeom prst="rect">
          <a:avLst/>
        </a:prstGeom>
      </xdr:spPr>
    </xdr:sp>
    <xdr:clientData/>
  </xdr:oneCellAnchor>
  <xdr:oneCellAnchor>
    <xdr:from>
      <xdr:col>7</xdr:col>
      <xdr:colOff>0</xdr:colOff>
      <xdr:row>2</xdr:row>
      <xdr:rowOff>165100</xdr:rowOff>
    </xdr:from>
    <xdr:ext cx="1776068" cy="230523"/>
    <xdr:sp macro="" textlink="">
      <xdr:nvSpPr>
        <xdr:cNvPr id="4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91010000}"/>
            </a:ext>
          </a:extLst>
        </xdr:cNvPr>
        <xdr:cNvSpPr/>
      </xdr:nvSpPr>
      <xdr:spPr>
        <a:xfrm>
          <a:off x="42136219" y="2082006"/>
          <a:ext cx="1776068" cy="230523"/>
        </a:xfrm>
        <a:prstGeom prst="rect">
          <a:avLst/>
        </a:prstGeom>
      </xdr:spPr>
    </xdr:sp>
    <xdr:clientData/>
  </xdr:oneCellAnchor>
  <xdr:oneCellAnchor>
    <xdr:from>
      <xdr:col>8</xdr:col>
      <xdr:colOff>0</xdr:colOff>
      <xdr:row>2</xdr:row>
      <xdr:rowOff>190500</xdr:rowOff>
    </xdr:from>
    <xdr:ext cx="1856405" cy="205123"/>
    <xdr:sp macro="" textlink="">
      <xdr:nvSpPr>
        <xdr:cNvPr id="4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92010000}"/>
            </a:ext>
          </a:extLst>
        </xdr:cNvPr>
        <xdr:cNvSpPr/>
      </xdr:nvSpPr>
      <xdr:spPr>
        <a:xfrm>
          <a:off x="43267313" y="2107406"/>
          <a:ext cx="1856405" cy="205123"/>
        </a:xfrm>
        <a:prstGeom prst="rect">
          <a:avLst/>
        </a:prstGeom>
      </xdr:spPr>
    </xdr:sp>
    <xdr:clientData/>
  </xdr:oneCellAnchor>
  <xdr:oneCellAnchor>
    <xdr:from>
      <xdr:col>8</xdr:col>
      <xdr:colOff>0</xdr:colOff>
      <xdr:row>2</xdr:row>
      <xdr:rowOff>177800</xdr:rowOff>
    </xdr:from>
    <xdr:ext cx="1793481" cy="217823"/>
    <xdr:sp macro="" textlink="">
      <xdr:nvSpPr>
        <xdr:cNvPr id="4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93010000}"/>
            </a:ext>
          </a:extLst>
        </xdr:cNvPr>
        <xdr:cNvSpPr/>
      </xdr:nvSpPr>
      <xdr:spPr>
        <a:xfrm>
          <a:off x="43267313" y="2094706"/>
          <a:ext cx="1793481" cy="217823"/>
        </a:xfrm>
        <a:prstGeom prst="rect">
          <a:avLst/>
        </a:prstGeom>
      </xdr:spPr>
    </xdr:sp>
    <xdr:clientData/>
  </xdr:oneCellAnchor>
  <xdr:oneCellAnchor>
    <xdr:from>
      <xdr:col>8</xdr:col>
      <xdr:colOff>0</xdr:colOff>
      <xdr:row>2</xdr:row>
      <xdr:rowOff>177800</xdr:rowOff>
    </xdr:from>
    <xdr:ext cx="1755479" cy="217823"/>
    <xdr:sp macro="" textlink="">
      <xdr:nvSpPr>
        <xdr:cNvPr id="4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94010000}"/>
            </a:ext>
          </a:extLst>
        </xdr:cNvPr>
        <xdr:cNvSpPr/>
      </xdr:nvSpPr>
      <xdr:spPr>
        <a:xfrm>
          <a:off x="43267313" y="2094706"/>
          <a:ext cx="1755479" cy="217823"/>
        </a:xfrm>
        <a:prstGeom prst="rect">
          <a:avLst/>
        </a:prstGeom>
      </xdr:spPr>
    </xdr:sp>
    <xdr:clientData/>
  </xdr:oneCellAnchor>
  <xdr:oneCellAnchor>
    <xdr:from>
      <xdr:col>8</xdr:col>
      <xdr:colOff>0</xdr:colOff>
      <xdr:row>2</xdr:row>
      <xdr:rowOff>177800</xdr:rowOff>
    </xdr:from>
    <xdr:ext cx="1722885" cy="217823"/>
    <xdr:sp macro="" textlink="">
      <xdr:nvSpPr>
        <xdr:cNvPr id="4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95010000}"/>
            </a:ext>
          </a:extLst>
        </xdr:cNvPr>
        <xdr:cNvSpPr/>
      </xdr:nvSpPr>
      <xdr:spPr>
        <a:xfrm>
          <a:off x="43267313" y="2094706"/>
          <a:ext cx="1722885" cy="217823"/>
        </a:xfrm>
        <a:prstGeom prst="rect">
          <a:avLst/>
        </a:prstGeom>
      </xdr:spPr>
    </xdr:sp>
    <xdr:clientData/>
  </xdr:oneCellAnchor>
  <xdr:oneCellAnchor>
    <xdr:from>
      <xdr:col>8</xdr:col>
      <xdr:colOff>0</xdr:colOff>
      <xdr:row>2</xdr:row>
      <xdr:rowOff>177800</xdr:rowOff>
    </xdr:from>
    <xdr:ext cx="1724810" cy="217823"/>
    <xdr:sp macro="" textlink="">
      <xdr:nvSpPr>
        <xdr:cNvPr id="4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96010000}"/>
            </a:ext>
          </a:extLst>
        </xdr:cNvPr>
        <xdr:cNvSpPr/>
      </xdr:nvSpPr>
      <xdr:spPr>
        <a:xfrm>
          <a:off x="43267313" y="2094706"/>
          <a:ext cx="1724810" cy="217823"/>
        </a:xfrm>
        <a:prstGeom prst="rect">
          <a:avLst/>
        </a:prstGeom>
      </xdr:spPr>
    </xdr:sp>
    <xdr:clientData/>
  </xdr:oneCellAnchor>
  <xdr:oneCellAnchor>
    <xdr:from>
      <xdr:col>8</xdr:col>
      <xdr:colOff>0</xdr:colOff>
      <xdr:row>2</xdr:row>
      <xdr:rowOff>177800</xdr:rowOff>
    </xdr:from>
    <xdr:ext cx="1719325" cy="217823"/>
    <xdr:sp macro="" textlink="">
      <xdr:nvSpPr>
        <xdr:cNvPr id="4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97010000}"/>
            </a:ext>
          </a:extLst>
        </xdr:cNvPr>
        <xdr:cNvSpPr/>
      </xdr:nvSpPr>
      <xdr:spPr>
        <a:xfrm>
          <a:off x="43267313" y="2094706"/>
          <a:ext cx="1719325" cy="217823"/>
        </a:xfrm>
        <a:prstGeom prst="rect">
          <a:avLst/>
        </a:prstGeom>
      </xdr:spPr>
    </xdr:sp>
    <xdr:clientData/>
  </xdr:oneCellAnchor>
  <xdr:oneCellAnchor>
    <xdr:from>
      <xdr:col>8</xdr:col>
      <xdr:colOff>0</xdr:colOff>
      <xdr:row>2</xdr:row>
      <xdr:rowOff>177800</xdr:rowOff>
    </xdr:from>
    <xdr:ext cx="1743667" cy="217823"/>
    <xdr:sp macro="" textlink="">
      <xdr:nvSpPr>
        <xdr:cNvPr id="4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98010000}"/>
            </a:ext>
          </a:extLst>
        </xdr:cNvPr>
        <xdr:cNvSpPr/>
      </xdr:nvSpPr>
      <xdr:spPr>
        <a:xfrm>
          <a:off x="43267313" y="2094706"/>
          <a:ext cx="1743667" cy="217823"/>
        </a:xfrm>
        <a:prstGeom prst="rect">
          <a:avLst/>
        </a:prstGeom>
      </xdr:spPr>
    </xdr:sp>
    <xdr:clientData/>
  </xdr:oneCellAnchor>
  <xdr:oneCellAnchor>
    <xdr:from>
      <xdr:col>8</xdr:col>
      <xdr:colOff>0</xdr:colOff>
      <xdr:row>2</xdr:row>
      <xdr:rowOff>177800</xdr:rowOff>
    </xdr:from>
    <xdr:ext cx="1760193" cy="217823"/>
    <xdr:sp macro="" textlink="">
      <xdr:nvSpPr>
        <xdr:cNvPr id="4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99010000}"/>
            </a:ext>
          </a:extLst>
        </xdr:cNvPr>
        <xdr:cNvSpPr/>
      </xdr:nvSpPr>
      <xdr:spPr>
        <a:xfrm>
          <a:off x="43267313" y="2094706"/>
          <a:ext cx="1760193" cy="217823"/>
        </a:xfrm>
        <a:prstGeom prst="rect">
          <a:avLst/>
        </a:prstGeom>
      </xdr:spPr>
    </xdr:sp>
    <xdr:clientData/>
  </xdr:oneCellAnchor>
  <xdr:oneCellAnchor>
    <xdr:from>
      <xdr:col>8</xdr:col>
      <xdr:colOff>0</xdr:colOff>
      <xdr:row>2</xdr:row>
      <xdr:rowOff>165100</xdr:rowOff>
    </xdr:from>
    <xdr:ext cx="1757522" cy="230523"/>
    <xdr:sp macro="" textlink="">
      <xdr:nvSpPr>
        <xdr:cNvPr id="4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9A010000}"/>
            </a:ext>
          </a:extLst>
        </xdr:cNvPr>
        <xdr:cNvSpPr/>
      </xdr:nvSpPr>
      <xdr:spPr>
        <a:xfrm>
          <a:off x="43267313" y="2082006"/>
          <a:ext cx="1757522" cy="230523"/>
        </a:xfrm>
        <a:prstGeom prst="rect">
          <a:avLst/>
        </a:prstGeom>
      </xdr:spPr>
    </xdr:sp>
    <xdr:clientData/>
  </xdr:oneCellAnchor>
  <xdr:oneCellAnchor>
    <xdr:from>
      <xdr:col>8</xdr:col>
      <xdr:colOff>0</xdr:colOff>
      <xdr:row>2</xdr:row>
      <xdr:rowOff>165100</xdr:rowOff>
    </xdr:from>
    <xdr:ext cx="1776068" cy="230523"/>
    <xdr:sp macro="" textlink="">
      <xdr:nvSpPr>
        <xdr:cNvPr id="4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9B010000}"/>
            </a:ext>
          </a:extLst>
        </xdr:cNvPr>
        <xdr:cNvSpPr/>
      </xdr:nvSpPr>
      <xdr:spPr>
        <a:xfrm>
          <a:off x="43267313" y="2082006"/>
          <a:ext cx="1776068" cy="230523"/>
        </a:xfrm>
        <a:prstGeom prst="rect">
          <a:avLst/>
        </a:prstGeom>
      </xdr:spPr>
    </xdr:sp>
    <xdr:clientData/>
  </xdr:oneCellAnchor>
  <xdr:oneCellAnchor>
    <xdr:from>
      <xdr:col>8</xdr:col>
      <xdr:colOff>0</xdr:colOff>
      <xdr:row>2</xdr:row>
      <xdr:rowOff>190500</xdr:rowOff>
    </xdr:from>
    <xdr:ext cx="1856405" cy="205123"/>
    <xdr:sp macro="" textlink="">
      <xdr:nvSpPr>
        <xdr:cNvPr id="4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9C010000}"/>
            </a:ext>
          </a:extLst>
        </xdr:cNvPr>
        <xdr:cNvSpPr/>
      </xdr:nvSpPr>
      <xdr:spPr>
        <a:xfrm>
          <a:off x="42136219" y="2107406"/>
          <a:ext cx="1856405" cy="205123"/>
        </a:xfrm>
        <a:prstGeom prst="rect">
          <a:avLst/>
        </a:prstGeom>
      </xdr:spPr>
    </xdr:sp>
    <xdr:clientData/>
  </xdr:oneCellAnchor>
  <xdr:oneCellAnchor>
    <xdr:from>
      <xdr:col>8</xdr:col>
      <xdr:colOff>0</xdr:colOff>
      <xdr:row>2</xdr:row>
      <xdr:rowOff>177800</xdr:rowOff>
    </xdr:from>
    <xdr:ext cx="1793481" cy="217823"/>
    <xdr:sp macro="" textlink="">
      <xdr:nvSpPr>
        <xdr:cNvPr id="4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9D010000}"/>
            </a:ext>
          </a:extLst>
        </xdr:cNvPr>
        <xdr:cNvSpPr/>
      </xdr:nvSpPr>
      <xdr:spPr>
        <a:xfrm>
          <a:off x="42136219" y="2094706"/>
          <a:ext cx="1793481" cy="217823"/>
        </a:xfrm>
        <a:prstGeom prst="rect">
          <a:avLst/>
        </a:prstGeom>
      </xdr:spPr>
    </xdr:sp>
    <xdr:clientData/>
  </xdr:oneCellAnchor>
  <xdr:oneCellAnchor>
    <xdr:from>
      <xdr:col>8</xdr:col>
      <xdr:colOff>0</xdr:colOff>
      <xdr:row>2</xdr:row>
      <xdr:rowOff>177800</xdr:rowOff>
    </xdr:from>
    <xdr:ext cx="1755479" cy="217823"/>
    <xdr:sp macro="" textlink="">
      <xdr:nvSpPr>
        <xdr:cNvPr id="4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9E010000}"/>
            </a:ext>
          </a:extLst>
        </xdr:cNvPr>
        <xdr:cNvSpPr/>
      </xdr:nvSpPr>
      <xdr:spPr>
        <a:xfrm>
          <a:off x="42136219" y="2094706"/>
          <a:ext cx="1755479" cy="217823"/>
        </a:xfrm>
        <a:prstGeom prst="rect">
          <a:avLst/>
        </a:prstGeom>
      </xdr:spPr>
    </xdr:sp>
    <xdr:clientData/>
  </xdr:oneCellAnchor>
  <xdr:oneCellAnchor>
    <xdr:from>
      <xdr:col>8</xdr:col>
      <xdr:colOff>0</xdr:colOff>
      <xdr:row>2</xdr:row>
      <xdr:rowOff>177800</xdr:rowOff>
    </xdr:from>
    <xdr:ext cx="1722885" cy="217823"/>
    <xdr:sp macro="" textlink="">
      <xdr:nvSpPr>
        <xdr:cNvPr id="4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9F010000}"/>
            </a:ext>
          </a:extLst>
        </xdr:cNvPr>
        <xdr:cNvSpPr/>
      </xdr:nvSpPr>
      <xdr:spPr>
        <a:xfrm>
          <a:off x="42136219" y="2094706"/>
          <a:ext cx="1722885" cy="217823"/>
        </a:xfrm>
        <a:prstGeom prst="rect">
          <a:avLst/>
        </a:prstGeom>
      </xdr:spPr>
    </xdr:sp>
    <xdr:clientData/>
  </xdr:oneCellAnchor>
  <xdr:oneCellAnchor>
    <xdr:from>
      <xdr:col>8</xdr:col>
      <xdr:colOff>0</xdr:colOff>
      <xdr:row>2</xdr:row>
      <xdr:rowOff>177800</xdr:rowOff>
    </xdr:from>
    <xdr:ext cx="1724810" cy="217823"/>
    <xdr:sp macro="" textlink="">
      <xdr:nvSpPr>
        <xdr:cNvPr id="4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A0010000}"/>
            </a:ext>
          </a:extLst>
        </xdr:cNvPr>
        <xdr:cNvSpPr/>
      </xdr:nvSpPr>
      <xdr:spPr>
        <a:xfrm>
          <a:off x="42136219" y="2094706"/>
          <a:ext cx="1724810" cy="217823"/>
        </a:xfrm>
        <a:prstGeom prst="rect">
          <a:avLst/>
        </a:prstGeom>
      </xdr:spPr>
    </xdr:sp>
    <xdr:clientData/>
  </xdr:oneCellAnchor>
  <xdr:oneCellAnchor>
    <xdr:from>
      <xdr:col>8</xdr:col>
      <xdr:colOff>0</xdr:colOff>
      <xdr:row>2</xdr:row>
      <xdr:rowOff>177800</xdr:rowOff>
    </xdr:from>
    <xdr:ext cx="1719325" cy="217823"/>
    <xdr:sp macro="" textlink="">
      <xdr:nvSpPr>
        <xdr:cNvPr id="4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A1010000}"/>
            </a:ext>
          </a:extLst>
        </xdr:cNvPr>
        <xdr:cNvSpPr/>
      </xdr:nvSpPr>
      <xdr:spPr>
        <a:xfrm>
          <a:off x="42136219" y="2094706"/>
          <a:ext cx="1719325" cy="217823"/>
        </a:xfrm>
        <a:prstGeom prst="rect">
          <a:avLst/>
        </a:prstGeom>
      </xdr:spPr>
    </xdr:sp>
    <xdr:clientData/>
  </xdr:oneCellAnchor>
  <xdr:oneCellAnchor>
    <xdr:from>
      <xdr:col>8</xdr:col>
      <xdr:colOff>0</xdr:colOff>
      <xdr:row>2</xdr:row>
      <xdr:rowOff>177800</xdr:rowOff>
    </xdr:from>
    <xdr:ext cx="1743667" cy="217823"/>
    <xdr:sp macro="" textlink="">
      <xdr:nvSpPr>
        <xdr:cNvPr id="4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A2010000}"/>
            </a:ext>
          </a:extLst>
        </xdr:cNvPr>
        <xdr:cNvSpPr/>
      </xdr:nvSpPr>
      <xdr:spPr>
        <a:xfrm>
          <a:off x="42136219" y="2094706"/>
          <a:ext cx="1743667" cy="217823"/>
        </a:xfrm>
        <a:prstGeom prst="rect">
          <a:avLst/>
        </a:prstGeom>
      </xdr:spPr>
    </xdr:sp>
    <xdr:clientData/>
  </xdr:oneCellAnchor>
  <xdr:oneCellAnchor>
    <xdr:from>
      <xdr:col>8</xdr:col>
      <xdr:colOff>0</xdr:colOff>
      <xdr:row>2</xdr:row>
      <xdr:rowOff>177800</xdr:rowOff>
    </xdr:from>
    <xdr:ext cx="1760193" cy="217823"/>
    <xdr:sp macro="" textlink="">
      <xdr:nvSpPr>
        <xdr:cNvPr id="4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A3010000}"/>
            </a:ext>
          </a:extLst>
        </xdr:cNvPr>
        <xdr:cNvSpPr/>
      </xdr:nvSpPr>
      <xdr:spPr>
        <a:xfrm>
          <a:off x="42136219" y="2094706"/>
          <a:ext cx="1760193" cy="217823"/>
        </a:xfrm>
        <a:prstGeom prst="rect">
          <a:avLst/>
        </a:prstGeom>
      </xdr:spPr>
    </xdr:sp>
    <xdr:clientData/>
  </xdr:oneCellAnchor>
  <xdr:oneCellAnchor>
    <xdr:from>
      <xdr:col>8</xdr:col>
      <xdr:colOff>0</xdr:colOff>
      <xdr:row>2</xdr:row>
      <xdr:rowOff>165100</xdr:rowOff>
    </xdr:from>
    <xdr:ext cx="1757522" cy="230523"/>
    <xdr:sp macro="" textlink="">
      <xdr:nvSpPr>
        <xdr:cNvPr id="4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A4010000}"/>
            </a:ext>
          </a:extLst>
        </xdr:cNvPr>
        <xdr:cNvSpPr/>
      </xdr:nvSpPr>
      <xdr:spPr>
        <a:xfrm>
          <a:off x="42136219" y="2082006"/>
          <a:ext cx="1757522" cy="230523"/>
        </a:xfrm>
        <a:prstGeom prst="rect">
          <a:avLst/>
        </a:prstGeom>
      </xdr:spPr>
    </xdr:sp>
    <xdr:clientData/>
  </xdr:oneCellAnchor>
  <xdr:oneCellAnchor>
    <xdr:from>
      <xdr:col>8</xdr:col>
      <xdr:colOff>0</xdr:colOff>
      <xdr:row>2</xdr:row>
      <xdr:rowOff>165100</xdr:rowOff>
    </xdr:from>
    <xdr:ext cx="1776068" cy="230523"/>
    <xdr:sp macro="" textlink="">
      <xdr:nvSpPr>
        <xdr:cNvPr id="4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5010000}"/>
            </a:ext>
          </a:extLst>
        </xdr:cNvPr>
        <xdr:cNvSpPr/>
      </xdr:nvSpPr>
      <xdr:spPr>
        <a:xfrm>
          <a:off x="42136219" y="2082006"/>
          <a:ext cx="1776068" cy="230523"/>
        </a:xfrm>
        <a:prstGeom prst="rect">
          <a:avLst/>
        </a:prstGeom>
      </xdr:spPr>
    </xdr:sp>
    <xdr:clientData/>
  </xdr:oneCellAnchor>
  <xdr:oneCellAnchor>
    <xdr:from>
      <xdr:col>9</xdr:col>
      <xdr:colOff>0</xdr:colOff>
      <xdr:row>2</xdr:row>
      <xdr:rowOff>190500</xdr:rowOff>
    </xdr:from>
    <xdr:ext cx="1856405" cy="205123"/>
    <xdr:sp macro="" textlink="">
      <xdr:nvSpPr>
        <xdr:cNvPr id="4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A6010000}"/>
            </a:ext>
          </a:extLst>
        </xdr:cNvPr>
        <xdr:cNvSpPr/>
      </xdr:nvSpPr>
      <xdr:spPr>
        <a:xfrm>
          <a:off x="43267313" y="2107406"/>
          <a:ext cx="1856405" cy="205123"/>
        </a:xfrm>
        <a:prstGeom prst="rect">
          <a:avLst/>
        </a:prstGeom>
      </xdr:spPr>
    </xdr:sp>
    <xdr:clientData/>
  </xdr:oneCellAnchor>
  <xdr:oneCellAnchor>
    <xdr:from>
      <xdr:col>9</xdr:col>
      <xdr:colOff>0</xdr:colOff>
      <xdr:row>2</xdr:row>
      <xdr:rowOff>177800</xdr:rowOff>
    </xdr:from>
    <xdr:ext cx="1793481" cy="217823"/>
    <xdr:sp macro="" textlink="">
      <xdr:nvSpPr>
        <xdr:cNvPr id="4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A7010000}"/>
            </a:ext>
          </a:extLst>
        </xdr:cNvPr>
        <xdr:cNvSpPr/>
      </xdr:nvSpPr>
      <xdr:spPr>
        <a:xfrm>
          <a:off x="43267313" y="2094706"/>
          <a:ext cx="1793481" cy="217823"/>
        </a:xfrm>
        <a:prstGeom prst="rect">
          <a:avLst/>
        </a:prstGeom>
      </xdr:spPr>
    </xdr:sp>
    <xdr:clientData/>
  </xdr:oneCellAnchor>
  <xdr:oneCellAnchor>
    <xdr:from>
      <xdr:col>9</xdr:col>
      <xdr:colOff>0</xdr:colOff>
      <xdr:row>2</xdr:row>
      <xdr:rowOff>177800</xdr:rowOff>
    </xdr:from>
    <xdr:ext cx="1755479" cy="217823"/>
    <xdr:sp macro="" textlink="">
      <xdr:nvSpPr>
        <xdr:cNvPr id="4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A8010000}"/>
            </a:ext>
          </a:extLst>
        </xdr:cNvPr>
        <xdr:cNvSpPr/>
      </xdr:nvSpPr>
      <xdr:spPr>
        <a:xfrm>
          <a:off x="43267313" y="2094706"/>
          <a:ext cx="1755479" cy="217823"/>
        </a:xfrm>
        <a:prstGeom prst="rect">
          <a:avLst/>
        </a:prstGeom>
      </xdr:spPr>
    </xdr:sp>
    <xdr:clientData/>
  </xdr:oneCellAnchor>
  <xdr:oneCellAnchor>
    <xdr:from>
      <xdr:col>9</xdr:col>
      <xdr:colOff>0</xdr:colOff>
      <xdr:row>2</xdr:row>
      <xdr:rowOff>177800</xdr:rowOff>
    </xdr:from>
    <xdr:ext cx="1722885" cy="217823"/>
    <xdr:sp macro="" textlink="">
      <xdr:nvSpPr>
        <xdr:cNvPr id="4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A9010000}"/>
            </a:ext>
          </a:extLst>
        </xdr:cNvPr>
        <xdr:cNvSpPr/>
      </xdr:nvSpPr>
      <xdr:spPr>
        <a:xfrm>
          <a:off x="43267313" y="2094706"/>
          <a:ext cx="1722885" cy="217823"/>
        </a:xfrm>
        <a:prstGeom prst="rect">
          <a:avLst/>
        </a:prstGeom>
      </xdr:spPr>
    </xdr:sp>
    <xdr:clientData/>
  </xdr:oneCellAnchor>
  <xdr:oneCellAnchor>
    <xdr:from>
      <xdr:col>9</xdr:col>
      <xdr:colOff>0</xdr:colOff>
      <xdr:row>2</xdr:row>
      <xdr:rowOff>177800</xdr:rowOff>
    </xdr:from>
    <xdr:ext cx="1724810" cy="217823"/>
    <xdr:sp macro="" textlink="">
      <xdr:nvSpPr>
        <xdr:cNvPr id="4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AA010000}"/>
            </a:ext>
          </a:extLst>
        </xdr:cNvPr>
        <xdr:cNvSpPr/>
      </xdr:nvSpPr>
      <xdr:spPr>
        <a:xfrm>
          <a:off x="43267313" y="2094706"/>
          <a:ext cx="1724810" cy="217823"/>
        </a:xfrm>
        <a:prstGeom prst="rect">
          <a:avLst/>
        </a:prstGeom>
      </xdr:spPr>
    </xdr:sp>
    <xdr:clientData/>
  </xdr:oneCellAnchor>
  <xdr:oneCellAnchor>
    <xdr:from>
      <xdr:col>9</xdr:col>
      <xdr:colOff>0</xdr:colOff>
      <xdr:row>2</xdr:row>
      <xdr:rowOff>177800</xdr:rowOff>
    </xdr:from>
    <xdr:ext cx="1719325" cy="217823"/>
    <xdr:sp macro="" textlink="">
      <xdr:nvSpPr>
        <xdr:cNvPr id="4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AB010000}"/>
            </a:ext>
          </a:extLst>
        </xdr:cNvPr>
        <xdr:cNvSpPr/>
      </xdr:nvSpPr>
      <xdr:spPr>
        <a:xfrm>
          <a:off x="43267313" y="2094706"/>
          <a:ext cx="1719325" cy="217823"/>
        </a:xfrm>
        <a:prstGeom prst="rect">
          <a:avLst/>
        </a:prstGeom>
      </xdr:spPr>
    </xdr:sp>
    <xdr:clientData/>
  </xdr:oneCellAnchor>
  <xdr:oneCellAnchor>
    <xdr:from>
      <xdr:col>9</xdr:col>
      <xdr:colOff>0</xdr:colOff>
      <xdr:row>2</xdr:row>
      <xdr:rowOff>177800</xdr:rowOff>
    </xdr:from>
    <xdr:ext cx="1743667" cy="217823"/>
    <xdr:sp macro="" textlink="">
      <xdr:nvSpPr>
        <xdr:cNvPr id="4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AC010000}"/>
            </a:ext>
          </a:extLst>
        </xdr:cNvPr>
        <xdr:cNvSpPr/>
      </xdr:nvSpPr>
      <xdr:spPr>
        <a:xfrm>
          <a:off x="43267313" y="2094706"/>
          <a:ext cx="1743667" cy="217823"/>
        </a:xfrm>
        <a:prstGeom prst="rect">
          <a:avLst/>
        </a:prstGeom>
      </xdr:spPr>
    </xdr:sp>
    <xdr:clientData/>
  </xdr:oneCellAnchor>
  <xdr:oneCellAnchor>
    <xdr:from>
      <xdr:col>9</xdr:col>
      <xdr:colOff>0</xdr:colOff>
      <xdr:row>2</xdr:row>
      <xdr:rowOff>177800</xdr:rowOff>
    </xdr:from>
    <xdr:ext cx="1760193" cy="217823"/>
    <xdr:sp macro="" textlink="">
      <xdr:nvSpPr>
        <xdr:cNvPr id="4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AD010000}"/>
            </a:ext>
          </a:extLst>
        </xdr:cNvPr>
        <xdr:cNvSpPr/>
      </xdr:nvSpPr>
      <xdr:spPr>
        <a:xfrm>
          <a:off x="43267313" y="2094706"/>
          <a:ext cx="1760193" cy="217823"/>
        </a:xfrm>
        <a:prstGeom prst="rect">
          <a:avLst/>
        </a:prstGeom>
      </xdr:spPr>
    </xdr:sp>
    <xdr:clientData/>
  </xdr:oneCellAnchor>
  <xdr:oneCellAnchor>
    <xdr:from>
      <xdr:col>9</xdr:col>
      <xdr:colOff>0</xdr:colOff>
      <xdr:row>2</xdr:row>
      <xdr:rowOff>165100</xdr:rowOff>
    </xdr:from>
    <xdr:ext cx="1757522" cy="230523"/>
    <xdr:sp macro="" textlink="">
      <xdr:nvSpPr>
        <xdr:cNvPr id="4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AE010000}"/>
            </a:ext>
          </a:extLst>
        </xdr:cNvPr>
        <xdr:cNvSpPr/>
      </xdr:nvSpPr>
      <xdr:spPr>
        <a:xfrm>
          <a:off x="43267313" y="2082006"/>
          <a:ext cx="1757522" cy="230523"/>
        </a:xfrm>
        <a:prstGeom prst="rect">
          <a:avLst/>
        </a:prstGeom>
      </xdr:spPr>
    </xdr:sp>
    <xdr:clientData/>
  </xdr:oneCellAnchor>
  <xdr:oneCellAnchor>
    <xdr:from>
      <xdr:col>9</xdr:col>
      <xdr:colOff>0</xdr:colOff>
      <xdr:row>2</xdr:row>
      <xdr:rowOff>165100</xdr:rowOff>
    </xdr:from>
    <xdr:ext cx="1776068" cy="230523"/>
    <xdr:sp macro="" textlink="">
      <xdr:nvSpPr>
        <xdr:cNvPr id="4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F010000}"/>
            </a:ext>
          </a:extLst>
        </xdr:cNvPr>
        <xdr:cNvSpPr/>
      </xdr:nvSpPr>
      <xdr:spPr>
        <a:xfrm>
          <a:off x="43267313" y="2082006"/>
          <a:ext cx="1776068" cy="230523"/>
        </a:xfrm>
        <a:prstGeom prst="rect">
          <a:avLst/>
        </a:prstGeom>
      </xdr:spPr>
    </xdr:sp>
    <xdr:clientData/>
  </xdr:oneCellAnchor>
  <xdr:oneCellAnchor>
    <xdr:from>
      <xdr:col>9</xdr:col>
      <xdr:colOff>0</xdr:colOff>
      <xdr:row>2</xdr:row>
      <xdr:rowOff>190500</xdr:rowOff>
    </xdr:from>
    <xdr:ext cx="1856405" cy="205123"/>
    <xdr:sp macro="" textlink="">
      <xdr:nvSpPr>
        <xdr:cNvPr id="4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B0010000}"/>
            </a:ext>
          </a:extLst>
        </xdr:cNvPr>
        <xdr:cNvSpPr/>
      </xdr:nvSpPr>
      <xdr:spPr>
        <a:xfrm>
          <a:off x="42136219" y="2107406"/>
          <a:ext cx="1856405" cy="205123"/>
        </a:xfrm>
        <a:prstGeom prst="rect">
          <a:avLst/>
        </a:prstGeom>
      </xdr:spPr>
    </xdr:sp>
    <xdr:clientData/>
  </xdr:oneCellAnchor>
  <xdr:oneCellAnchor>
    <xdr:from>
      <xdr:col>9</xdr:col>
      <xdr:colOff>0</xdr:colOff>
      <xdr:row>2</xdr:row>
      <xdr:rowOff>177800</xdr:rowOff>
    </xdr:from>
    <xdr:ext cx="1793481" cy="217823"/>
    <xdr:sp macro="" textlink="">
      <xdr:nvSpPr>
        <xdr:cNvPr id="4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B1010000}"/>
            </a:ext>
          </a:extLst>
        </xdr:cNvPr>
        <xdr:cNvSpPr/>
      </xdr:nvSpPr>
      <xdr:spPr>
        <a:xfrm>
          <a:off x="42136219" y="2094706"/>
          <a:ext cx="1793481" cy="217823"/>
        </a:xfrm>
        <a:prstGeom prst="rect">
          <a:avLst/>
        </a:prstGeom>
      </xdr:spPr>
    </xdr:sp>
    <xdr:clientData/>
  </xdr:oneCellAnchor>
  <xdr:oneCellAnchor>
    <xdr:from>
      <xdr:col>9</xdr:col>
      <xdr:colOff>0</xdr:colOff>
      <xdr:row>2</xdr:row>
      <xdr:rowOff>177800</xdr:rowOff>
    </xdr:from>
    <xdr:ext cx="1755479" cy="217823"/>
    <xdr:sp macro="" textlink="">
      <xdr:nvSpPr>
        <xdr:cNvPr id="4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B2010000}"/>
            </a:ext>
          </a:extLst>
        </xdr:cNvPr>
        <xdr:cNvSpPr/>
      </xdr:nvSpPr>
      <xdr:spPr>
        <a:xfrm>
          <a:off x="42136219" y="2094706"/>
          <a:ext cx="1755479" cy="217823"/>
        </a:xfrm>
        <a:prstGeom prst="rect">
          <a:avLst/>
        </a:prstGeom>
      </xdr:spPr>
    </xdr:sp>
    <xdr:clientData/>
  </xdr:oneCellAnchor>
  <xdr:oneCellAnchor>
    <xdr:from>
      <xdr:col>9</xdr:col>
      <xdr:colOff>0</xdr:colOff>
      <xdr:row>2</xdr:row>
      <xdr:rowOff>177800</xdr:rowOff>
    </xdr:from>
    <xdr:ext cx="1722885" cy="217823"/>
    <xdr:sp macro="" textlink="">
      <xdr:nvSpPr>
        <xdr:cNvPr id="4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B3010000}"/>
            </a:ext>
          </a:extLst>
        </xdr:cNvPr>
        <xdr:cNvSpPr/>
      </xdr:nvSpPr>
      <xdr:spPr>
        <a:xfrm>
          <a:off x="42136219" y="2094706"/>
          <a:ext cx="1722885" cy="217823"/>
        </a:xfrm>
        <a:prstGeom prst="rect">
          <a:avLst/>
        </a:prstGeom>
      </xdr:spPr>
    </xdr:sp>
    <xdr:clientData/>
  </xdr:oneCellAnchor>
  <xdr:oneCellAnchor>
    <xdr:from>
      <xdr:col>9</xdr:col>
      <xdr:colOff>0</xdr:colOff>
      <xdr:row>2</xdr:row>
      <xdr:rowOff>177800</xdr:rowOff>
    </xdr:from>
    <xdr:ext cx="1724810" cy="217823"/>
    <xdr:sp macro="" textlink="">
      <xdr:nvSpPr>
        <xdr:cNvPr id="4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B4010000}"/>
            </a:ext>
          </a:extLst>
        </xdr:cNvPr>
        <xdr:cNvSpPr/>
      </xdr:nvSpPr>
      <xdr:spPr>
        <a:xfrm>
          <a:off x="42136219" y="2094706"/>
          <a:ext cx="1724810" cy="217823"/>
        </a:xfrm>
        <a:prstGeom prst="rect">
          <a:avLst/>
        </a:prstGeom>
      </xdr:spPr>
    </xdr:sp>
    <xdr:clientData/>
  </xdr:oneCellAnchor>
  <xdr:oneCellAnchor>
    <xdr:from>
      <xdr:col>9</xdr:col>
      <xdr:colOff>0</xdr:colOff>
      <xdr:row>2</xdr:row>
      <xdr:rowOff>177800</xdr:rowOff>
    </xdr:from>
    <xdr:ext cx="1719325" cy="217823"/>
    <xdr:sp macro="" textlink="">
      <xdr:nvSpPr>
        <xdr:cNvPr id="4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B5010000}"/>
            </a:ext>
          </a:extLst>
        </xdr:cNvPr>
        <xdr:cNvSpPr/>
      </xdr:nvSpPr>
      <xdr:spPr>
        <a:xfrm>
          <a:off x="42136219" y="2094706"/>
          <a:ext cx="1719325" cy="217823"/>
        </a:xfrm>
        <a:prstGeom prst="rect">
          <a:avLst/>
        </a:prstGeom>
      </xdr:spPr>
    </xdr:sp>
    <xdr:clientData/>
  </xdr:oneCellAnchor>
  <xdr:oneCellAnchor>
    <xdr:from>
      <xdr:col>9</xdr:col>
      <xdr:colOff>0</xdr:colOff>
      <xdr:row>2</xdr:row>
      <xdr:rowOff>177800</xdr:rowOff>
    </xdr:from>
    <xdr:ext cx="1743667" cy="217823"/>
    <xdr:sp macro="" textlink="">
      <xdr:nvSpPr>
        <xdr:cNvPr id="4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B6010000}"/>
            </a:ext>
          </a:extLst>
        </xdr:cNvPr>
        <xdr:cNvSpPr/>
      </xdr:nvSpPr>
      <xdr:spPr>
        <a:xfrm>
          <a:off x="42136219" y="2094706"/>
          <a:ext cx="1743667" cy="217823"/>
        </a:xfrm>
        <a:prstGeom prst="rect">
          <a:avLst/>
        </a:prstGeom>
      </xdr:spPr>
    </xdr:sp>
    <xdr:clientData/>
  </xdr:oneCellAnchor>
  <xdr:oneCellAnchor>
    <xdr:from>
      <xdr:col>9</xdr:col>
      <xdr:colOff>0</xdr:colOff>
      <xdr:row>2</xdr:row>
      <xdr:rowOff>177800</xdr:rowOff>
    </xdr:from>
    <xdr:ext cx="1760193" cy="217823"/>
    <xdr:sp macro="" textlink="">
      <xdr:nvSpPr>
        <xdr:cNvPr id="4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B7010000}"/>
            </a:ext>
          </a:extLst>
        </xdr:cNvPr>
        <xdr:cNvSpPr/>
      </xdr:nvSpPr>
      <xdr:spPr>
        <a:xfrm>
          <a:off x="42136219" y="2094706"/>
          <a:ext cx="1760193" cy="217823"/>
        </a:xfrm>
        <a:prstGeom prst="rect">
          <a:avLst/>
        </a:prstGeom>
      </xdr:spPr>
    </xdr:sp>
    <xdr:clientData/>
  </xdr:oneCellAnchor>
  <xdr:oneCellAnchor>
    <xdr:from>
      <xdr:col>9</xdr:col>
      <xdr:colOff>0</xdr:colOff>
      <xdr:row>2</xdr:row>
      <xdr:rowOff>165100</xdr:rowOff>
    </xdr:from>
    <xdr:ext cx="1757522" cy="230523"/>
    <xdr:sp macro="" textlink="">
      <xdr:nvSpPr>
        <xdr:cNvPr id="4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B8010000}"/>
            </a:ext>
          </a:extLst>
        </xdr:cNvPr>
        <xdr:cNvSpPr/>
      </xdr:nvSpPr>
      <xdr:spPr>
        <a:xfrm>
          <a:off x="42136219" y="2082006"/>
          <a:ext cx="1757522" cy="230523"/>
        </a:xfrm>
        <a:prstGeom prst="rect">
          <a:avLst/>
        </a:prstGeom>
      </xdr:spPr>
    </xdr:sp>
    <xdr:clientData/>
  </xdr:oneCellAnchor>
  <xdr:oneCellAnchor>
    <xdr:from>
      <xdr:col>9</xdr:col>
      <xdr:colOff>0</xdr:colOff>
      <xdr:row>2</xdr:row>
      <xdr:rowOff>165100</xdr:rowOff>
    </xdr:from>
    <xdr:ext cx="1776068" cy="230523"/>
    <xdr:sp macro="" textlink="">
      <xdr:nvSpPr>
        <xdr:cNvPr id="4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B9010000}"/>
            </a:ext>
          </a:extLst>
        </xdr:cNvPr>
        <xdr:cNvSpPr/>
      </xdr:nvSpPr>
      <xdr:spPr>
        <a:xfrm>
          <a:off x="42136219" y="2082006"/>
          <a:ext cx="1776068" cy="230523"/>
        </a:xfrm>
        <a:prstGeom prst="rect">
          <a:avLst/>
        </a:prstGeom>
      </xdr:spPr>
    </xdr:sp>
    <xdr:clientData/>
  </xdr:oneCellAnchor>
  <xdr:oneCellAnchor>
    <xdr:from>
      <xdr:col>10</xdr:col>
      <xdr:colOff>0</xdr:colOff>
      <xdr:row>2</xdr:row>
      <xdr:rowOff>190500</xdr:rowOff>
    </xdr:from>
    <xdr:ext cx="1856405" cy="205123"/>
    <xdr:sp macro="" textlink="">
      <xdr:nvSpPr>
        <xdr:cNvPr id="4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BA010000}"/>
            </a:ext>
          </a:extLst>
        </xdr:cNvPr>
        <xdr:cNvSpPr/>
      </xdr:nvSpPr>
      <xdr:spPr>
        <a:xfrm>
          <a:off x="43267313" y="2107406"/>
          <a:ext cx="1856405" cy="205123"/>
        </a:xfrm>
        <a:prstGeom prst="rect">
          <a:avLst/>
        </a:prstGeom>
      </xdr:spPr>
    </xdr:sp>
    <xdr:clientData/>
  </xdr:oneCellAnchor>
  <xdr:oneCellAnchor>
    <xdr:from>
      <xdr:col>10</xdr:col>
      <xdr:colOff>0</xdr:colOff>
      <xdr:row>2</xdr:row>
      <xdr:rowOff>177800</xdr:rowOff>
    </xdr:from>
    <xdr:ext cx="1793481" cy="217823"/>
    <xdr:sp macro="" textlink="">
      <xdr:nvSpPr>
        <xdr:cNvPr id="4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BB010000}"/>
            </a:ext>
          </a:extLst>
        </xdr:cNvPr>
        <xdr:cNvSpPr/>
      </xdr:nvSpPr>
      <xdr:spPr>
        <a:xfrm>
          <a:off x="43267313" y="2094706"/>
          <a:ext cx="1793481" cy="217823"/>
        </a:xfrm>
        <a:prstGeom prst="rect">
          <a:avLst/>
        </a:prstGeom>
      </xdr:spPr>
    </xdr:sp>
    <xdr:clientData/>
  </xdr:oneCellAnchor>
  <xdr:oneCellAnchor>
    <xdr:from>
      <xdr:col>10</xdr:col>
      <xdr:colOff>0</xdr:colOff>
      <xdr:row>2</xdr:row>
      <xdr:rowOff>177800</xdr:rowOff>
    </xdr:from>
    <xdr:ext cx="1755479" cy="217823"/>
    <xdr:sp macro="" textlink="">
      <xdr:nvSpPr>
        <xdr:cNvPr id="4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BC010000}"/>
            </a:ext>
          </a:extLst>
        </xdr:cNvPr>
        <xdr:cNvSpPr/>
      </xdr:nvSpPr>
      <xdr:spPr>
        <a:xfrm>
          <a:off x="43267313" y="2094706"/>
          <a:ext cx="1755479" cy="217823"/>
        </a:xfrm>
        <a:prstGeom prst="rect">
          <a:avLst/>
        </a:prstGeom>
      </xdr:spPr>
    </xdr:sp>
    <xdr:clientData/>
  </xdr:oneCellAnchor>
  <xdr:oneCellAnchor>
    <xdr:from>
      <xdr:col>10</xdr:col>
      <xdr:colOff>0</xdr:colOff>
      <xdr:row>2</xdr:row>
      <xdr:rowOff>177800</xdr:rowOff>
    </xdr:from>
    <xdr:ext cx="1722885" cy="217823"/>
    <xdr:sp macro="" textlink="">
      <xdr:nvSpPr>
        <xdr:cNvPr id="4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BD010000}"/>
            </a:ext>
          </a:extLst>
        </xdr:cNvPr>
        <xdr:cNvSpPr/>
      </xdr:nvSpPr>
      <xdr:spPr>
        <a:xfrm>
          <a:off x="43267313" y="2094706"/>
          <a:ext cx="1722885" cy="217823"/>
        </a:xfrm>
        <a:prstGeom prst="rect">
          <a:avLst/>
        </a:prstGeom>
      </xdr:spPr>
    </xdr:sp>
    <xdr:clientData/>
  </xdr:oneCellAnchor>
  <xdr:oneCellAnchor>
    <xdr:from>
      <xdr:col>10</xdr:col>
      <xdr:colOff>0</xdr:colOff>
      <xdr:row>2</xdr:row>
      <xdr:rowOff>177800</xdr:rowOff>
    </xdr:from>
    <xdr:ext cx="1724810" cy="217823"/>
    <xdr:sp macro="" textlink="">
      <xdr:nvSpPr>
        <xdr:cNvPr id="4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BE010000}"/>
            </a:ext>
          </a:extLst>
        </xdr:cNvPr>
        <xdr:cNvSpPr/>
      </xdr:nvSpPr>
      <xdr:spPr>
        <a:xfrm>
          <a:off x="43267313" y="2094706"/>
          <a:ext cx="1724810" cy="217823"/>
        </a:xfrm>
        <a:prstGeom prst="rect">
          <a:avLst/>
        </a:prstGeom>
      </xdr:spPr>
    </xdr:sp>
    <xdr:clientData/>
  </xdr:oneCellAnchor>
  <xdr:oneCellAnchor>
    <xdr:from>
      <xdr:col>10</xdr:col>
      <xdr:colOff>0</xdr:colOff>
      <xdr:row>2</xdr:row>
      <xdr:rowOff>177800</xdr:rowOff>
    </xdr:from>
    <xdr:ext cx="1719325" cy="217823"/>
    <xdr:sp macro="" textlink="">
      <xdr:nvSpPr>
        <xdr:cNvPr id="4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BF010000}"/>
            </a:ext>
          </a:extLst>
        </xdr:cNvPr>
        <xdr:cNvSpPr/>
      </xdr:nvSpPr>
      <xdr:spPr>
        <a:xfrm>
          <a:off x="43267313" y="2094706"/>
          <a:ext cx="1719325" cy="217823"/>
        </a:xfrm>
        <a:prstGeom prst="rect">
          <a:avLst/>
        </a:prstGeom>
      </xdr:spPr>
    </xdr:sp>
    <xdr:clientData/>
  </xdr:oneCellAnchor>
  <xdr:oneCellAnchor>
    <xdr:from>
      <xdr:col>10</xdr:col>
      <xdr:colOff>0</xdr:colOff>
      <xdr:row>2</xdr:row>
      <xdr:rowOff>177800</xdr:rowOff>
    </xdr:from>
    <xdr:ext cx="1743667" cy="217823"/>
    <xdr:sp macro="" textlink="">
      <xdr:nvSpPr>
        <xdr:cNvPr id="4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C0010000}"/>
            </a:ext>
          </a:extLst>
        </xdr:cNvPr>
        <xdr:cNvSpPr/>
      </xdr:nvSpPr>
      <xdr:spPr>
        <a:xfrm>
          <a:off x="43267313" y="2094706"/>
          <a:ext cx="1743667" cy="217823"/>
        </a:xfrm>
        <a:prstGeom prst="rect">
          <a:avLst/>
        </a:prstGeom>
      </xdr:spPr>
    </xdr:sp>
    <xdr:clientData/>
  </xdr:oneCellAnchor>
  <xdr:oneCellAnchor>
    <xdr:from>
      <xdr:col>10</xdr:col>
      <xdr:colOff>0</xdr:colOff>
      <xdr:row>2</xdr:row>
      <xdr:rowOff>177800</xdr:rowOff>
    </xdr:from>
    <xdr:ext cx="1760193" cy="217823"/>
    <xdr:sp macro="" textlink="">
      <xdr:nvSpPr>
        <xdr:cNvPr id="4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C1010000}"/>
            </a:ext>
          </a:extLst>
        </xdr:cNvPr>
        <xdr:cNvSpPr/>
      </xdr:nvSpPr>
      <xdr:spPr>
        <a:xfrm>
          <a:off x="43267313" y="2094706"/>
          <a:ext cx="1760193" cy="217823"/>
        </a:xfrm>
        <a:prstGeom prst="rect">
          <a:avLst/>
        </a:prstGeom>
      </xdr:spPr>
    </xdr:sp>
    <xdr:clientData/>
  </xdr:oneCellAnchor>
  <xdr:oneCellAnchor>
    <xdr:from>
      <xdr:col>10</xdr:col>
      <xdr:colOff>0</xdr:colOff>
      <xdr:row>2</xdr:row>
      <xdr:rowOff>165100</xdr:rowOff>
    </xdr:from>
    <xdr:ext cx="1757522" cy="230523"/>
    <xdr:sp macro="" textlink="">
      <xdr:nvSpPr>
        <xdr:cNvPr id="4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C2010000}"/>
            </a:ext>
          </a:extLst>
        </xdr:cNvPr>
        <xdr:cNvSpPr/>
      </xdr:nvSpPr>
      <xdr:spPr>
        <a:xfrm>
          <a:off x="43267313" y="2082006"/>
          <a:ext cx="1757522" cy="230523"/>
        </a:xfrm>
        <a:prstGeom prst="rect">
          <a:avLst/>
        </a:prstGeom>
      </xdr:spPr>
    </xdr:sp>
    <xdr:clientData/>
  </xdr:oneCellAnchor>
  <xdr:oneCellAnchor>
    <xdr:from>
      <xdr:col>10</xdr:col>
      <xdr:colOff>0</xdr:colOff>
      <xdr:row>2</xdr:row>
      <xdr:rowOff>165100</xdr:rowOff>
    </xdr:from>
    <xdr:ext cx="1776068" cy="230523"/>
    <xdr:sp macro="" textlink="">
      <xdr:nvSpPr>
        <xdr:cNvPr id="4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C3010000}"/>
            </a:ext>
          </a:extLst>
        </xdr:cNvPr>
        <xdr:cNvSpPr/>
      </xdr:nvSpPr>
      <xdr:spPr>
        <a:xfrm>
          <a:off x="43267313" y="2082006"/>
          <a:ext cx="1776068" cy="230523"/>
        </a:xfrm>
        <a:prstGeom prst="rect">
          <a:avLst/>
        </a:prstGeom>
      </xdr:spPr>
    </xdr:sp>
    <xdr:clientData/>
  </xdr:oneCellAnchor>
  <xdr:oneCellAnchor>
    <xdr:from>
      <xdr:col>10</xdr:col>
      <xdr:colOff>0</xdr:colOff>
      <xdr:row>2</xdr:row>
      <xdr:rowOff>190500</xdr:rowOff>
    </xdr:from>
    <xdr:ext cx="1856405" cy="205123"/>
    <xdr:sp macro="" textlink="">
      <xdr:nvSpPr>
        <xdr:cNvPr id="4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C4010000}"/>
            </a:ext>
          </a:extLst>
        </xdr:cNvPr>
        <xdr:cNvSpPr/>
      </xdr:nvSpPr>
      <xdr:spPr>
        <a:xfrm>
          <a:off x="42136219" y="2107406"/>
          <a:ext cx="1856405" cy="205123"/>
        </a:xfrm>
        <a:prstGeom prst="rect">
          <a:avLst/>
        </a:prstGeom>
      </xdr:spPr>
    </xdr:sp>
    <xdr:clientData/>
  </xdr:oneCellAnchor>
  <xdr:oneCellAnchor>
    <xdr:from>
      <xdr:col>10</xdr:col>
      <xdr:colOff>0</xdr:colOff>
      <xdr:row>2</xdr:row>
      <xdr:rowOff>177800</xdr:rowOff>
    </xdr:from>
    <xdr:ext cx="1793481" cy="217823"/>
    <xdr:sp macro="" textlink="">
      <xdr:nvSpPr>
        <xdr:cNvPr id="4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C5010000}"/>
            </a:ext>
          </a:extLst>
        </xdr:cNvPr>
        <xdr:cNvSpPr/>
      </xdr:nvSpPr>
      <xdr:spPr>
        <a:xfrm>
          <a:off x="42136219" y="2094706"/>
          <a:ext cx="1793481" cy="217823"/>
        </a:xfrm>
        <a:prstGeom prst="rect">
          <a:avLst/>
        </a:prstGeom>
      </xdr:spPr>
    </xdr:sp>
    <xdr:clientData/>
  </xdr:oneCellAnchor>
  <xdr:oneCellAnchor>
    <xdr:from>
      <xdr:col>10</xdr:col>
      <xdr:colOff>0</xdr:colOff>
      <xdr:row>2</xdr:row>
      <xdr:rowOff>177800</xdr:rowOff>
    </xdr:from>
    <xdr:ext cx="1755479" cy="217823"/>
    <xdr:sp macro="" textlink="">
      <xdr:nvSpPr>
        <xdr:cNvPr id="4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C6010000}"/>
            </a:ext>
          </a:extLst>
        </xdr:cNvPr>
        <xdr:cNvSpPr/>
      </xdr:nvSpPr>
      <xdr:spPr>
        <a:xfrm>
          <a:off x="42136219" y="2094706"/>
          <a:ext cx="1755479" cy="217823"/>
        </a:xfrm>
        <a:prstGeom prst="rect">
          <a:avLst/>
        </a:prstGeom>
      </xdr:spPr>
    </xdr:sp>
    <xdr:clientData/>
  </xdr:oneCellAnchor>
  <xdr:oneCellAnchor>
    <xdr:from>
      <xdr:col>10</xdr:col>
      <xdr:colOff>0</xdr:colOff>
      <xdr:row>2</xdr:row>
      <xdr:rowOff>177800</xdr:rowOff>
    </xdr:from>
    <xdr:ext cx="1722885" cy="217823"/>
    <xdr:sp macro="" textlink="">
      <xdr:nvSpPr>
        <xdr:cNvPr id="4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C7010000}"/>
            </a:ext>
          </a:extLst>
        </xdr:cNvPr>
        <xdr:cNvSpPr/>
      </xdr:nvSpPr>
      <xdr:spPr>
        <a:xfrm>
          <a:off x="42136219" y="2094706"/>
          <a:ext cx="1722885" cy="217823"/>
        </a:xfrm>
        <a:prstGeom prst="rect">
          <a:avLst/>
        </a:prstGeom>
      </xdr:spPr>
    </xdr:sp>
    <xdr:clientData/>
  </xdr:oneCellAnchor>
  <xdr:oneCellAnchor>
    <xdr:from>
      <xdr:col>10</xdr:col>
      <xdr:colOff>0</xdr:colOff>
      <xdr:row>2</xdr:row>
      <xdr:rowOff>177800</xdr:rowOff>
    </xdr:from>
    <xdr:ext cx="1724810" cy="217823"/>
    <xdr:sp macro="" textlink="">
      <xdr:nvSpPr>
        <xdr:cNvPr id="4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C8010000}"/>
            </a:ext>
          </a:extLst>
        </xdr:cNvPr>
        <xdr:cNvSpPr/>
      </xdr:nvSpPr>
      <xdr:spPr>
        <a:xfrm>
          <a:off x="42136219" y="2094706"/>
          <a:ext cx="1724810" cy="217823"/>
        </a:xfrm>
        <a:prstGeom prst="rect">
          <a:avLst/>
        </a:prstGeom>
      </xdr:spPr>
    </xdr:sp>
    <xdr:clientData/>
  </xdr:oneCellAnchor>
  <xdr:oneCellAnchor>
    <xdr:from>
      <xdr:col>10</xdr:col>
      <xdr:colOff>0</xdr:colOff>
      <xdr:row>2</xdr:row>
      <xdr:rowOff>177800</xdr:rowOff>
    </xdr:from>
    <xdr:ext cx="1719325" cy="217823"/>
    <xdr:sp macro="" textlink="">
      <xdr:nvSpPr>
        <xdr:cNvPr id="4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C9010000}"/>
            </a:ext>
          </a:extLst>
        </xdr:cNvPr>
        <xdr:cNvSpPr/>
      </xdr:nvSpPr>
      <xdr:spPr>
        <a:xfrm>
          <a:off x="42136219" y="2094706"/>
          <a:ext cx="1719325" cy="217823"/>
        </a:xfrm>
        <a:prstGeom prst="rect">
          <a:avLst/>
        </a:prstGeom>
      </xdr:spPr>
    </xdr:sp>
    <xdr:clientData/>
  </xdr:oneCellAnchor>
  <xdr:oneCellAnchor>
    <xdr:from>
      <xdr:col>10</xdr:col>
      <xdr:colOff>0</xdr:colOff>
      <xdr:row>2</xdr:row>
      <xdr:rowOff>177800</xdr:rowOff>
    </xdr:from>
    <xdr:ext cx="1743667" cy="217823"/>
    <xdr:sp macro="" textlink="">
      <xdr:nvSpPr>
        <xdr:cNvPr id="4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CA010000}"/>
            </a:ext>
          </a:extLst>
        </xdr:cNvPr>
        <xdr:cNvSpPr/>
      </xdr:nvSpPr>
      <xdr:spPr>
        <a:xfrm>
          <a:off x="42136219" y="2094706"/>
          <a:ext cx="1743667" cy="217823"/>
        </a:xfrm>
        <a:prstGeom prst="rect">
          <a:avLst/>
        </a:prstGeom>
      </xdr:spPr>
    </xdr:sp>
    <xdr:clientData/>
  </xdr:oneCellAnchor>
  <xdr:oneCellAnchor>
    <xdr:from>
      <xdr:col>10</xdr:col>
      <xdr:colOff>0</xdr:colOff>
      <xdr:row>2</xdr:row>
      <xdr:rowOff>177800</xdr:rowOff>
    </xdr:from>
    <xdr:ext cx="1760193" cy="217823"/>
    <xdr:sp macro="" textlink="">
      <xdr:nvSpPr>
        <xdr:cNvPr id="4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CB010000}"/>
            </a:ext>
          </a:extLst>
        </xdr:cNvPr>
        <xdr:cNvSpPr/>
      </xdr:nvSpPr>
      <xdr:spPr>
        <a:xfrm>
          <a:off x="42136219" y="2094706"/>
          <a:ext cx="1760193" cy="217823"/>
        </a:xfrm>
        <a:prstGeom prst="rect">
          <a:avLst/>
        </a:prstGeom>
      </xdr:spPr>
    </xdr:sp>
    <xdr:clientData/>
  </xdr:oneCellAnchor>
  <xdr:oneCellAnchor>
    <xdr:from>
      <xdr:col>10</xdr:col>
      <xdr:colOff>0</xdr:colOff>
      <xdr:row>2</xdr:row>
      <xdr:rowOff>165100</xdr:rowOff>
    </xdr:from>
    <xdr:ext cx="1757522" cy="230523"/>
    <xdr:sp macro="" textlink="">
      <xdr:nvSpPr>
        <xdr:cNvPr id="4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CC010000}"/>
            </a:ext>
          </a:extLst>
        </xdr:cNvPr>
        <xdr:cNvSpPr/>
      </xdr:nvSpPr>
      <xdr:spPr>
        <a:xfrm>
          <a:off x="42136219" y="2082006"/>
          <a:ext cx="1757522" cy="230523"/>
        </a:xfrm>
        <a:prstGeom prst="rect">
          <a:avLst/>
        </a:prstGeom>
      </xdr:spPr>
    </xdr:sp>
    <xdr:clientData/>
  </xdr:oneCellAnchor>
  <xdr:oneCellAnchor>
    <xdr:from>
      <xdr:col>10</xdr:col>
      <xdr:colOff>0</xdr:colOff>
      <xdr:row>2</xdr:row>
      <xdr:rowOff>165100</xdr:rowOff>
    </xdr:from>
    <xdr:ext cx="1776068" cy="230523"/>
    <xdr:sp macro="" textlink="">
      <xdr:nvSpPr>
        <xdr:cNvPr id="4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CD010000}"/>
            </a:ext>
          </a:extLst>
        </xdr:cNvPr>
        <xdr:cNvSpPr/>
      </xdr:nvSpPr>
      <xdr:spPr>
        <a:xfrm>
          <a:off x="42136219" y="2082006"/>
          <a:ext cx="1776068" cy="230523"/>
        </a:xfrm>
        <a:prstGeom prst="rect">
          <a:avLst/>
        </a:prstGeom>
      </xdr:spPr>
    </xdr:sp>
    <xdr:clientData/>
  </xdr:oneCellAnchor>
  <xdr:oneCellAnchor>
    <xdr:from>
      <xdr:col>11</xdr:col>
      <xdr:colOff>0</xdr:colOff>
      <xdr:row>2</xdr:row>
      <xdr:rowOff>190500</xdr:rowOff>
    </xdr:from>
    <xdr:ext cx="1856405" cy="205123"/>
    <xdr:sp macro="" textlink="">
      <xdr:nvSpPr>
        <xdr:cNvPr id="4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CE010000}"/>
            </a:ext>
          </a:extLst>
        </xdr:cNvPr>
        <xdr:cNvSpPr/>
      </xdr:nvSpPr>
      <xdr:spPr>
        <a:xfrm>
          <a:off x="43267313" y="2107406"/>
          <a:ext cx="1856405" cy="205123"/>
        </a:xfrm>
        <a:prstGeom prst="rect">
          <a:avLst/>
        </a:prstGeom>
      </xdr:spPr>
    </xdr:sp>
    <xdr:clientData/>
  </xdr:oneCellAnchor>
  <xdr:oneCellAnchor>
    <xdr:from>
      <xdr:col>11</xdr:col>
      <xdr:colOff>0</xdr:colOff>
      <xdr:row>2</xdr:row>
      <xdr:rowOff>177800</xdr:rowOff>
    </xdr:from>
    <xdr:ext cx="1793481" cy="217823"/>
    <xdr:sp macro="" textlink="">
      <xdr:nvSpPr>
        <xdr:cNvPr id="4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CF010000}"/>
            </a:ext>
          </a:extLst>
        </xdr:cNvPr>
        <xdr:cNvSpPr/>
      </xdr:nvSpPr>
      <xdr:spPr>
        <a:xfrm>
          <a:off x="43267313" y="2094706"/>
          <a:ext cx="1793481" cy="217823"/>
        </a:xfrm>
        <a:prstGeom prst="rect">
          <a:avLst/>
        </a:prstGeom>
      </xdr:spPr>
    </xdr:sp>
    <xdr:clientData/>
  </xdr:oneCellAnchor>
  <xdr:oneCellAnchor>
    <xdr:from>
      <xdr:col>11</xdr:col>
      <xdr:colOff>0</xdr:colOff>
      <xdr:row>2</xdr:row>
      <xdr:rowOff>177800</xdr:rowOff>
    </xdr:from>
    <xdr:ext cx="1755479" cy="217823"/>
    <xdr:sp macro="" textlink="">
      <xdr:nvSpPr>
        <xdr:cNvPr id="4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D0010000}"/>
            </a:ext>
          </a:extLst>
        </xdr:cNvPr>
        <xdr:cNvSpPr/>
      </xdr:nvSpPr>
      <xdr:spPr>
        <a:xfrm>
          <a:off x="43267313" y="2094706"/>
          <a:ext cx="1755479" cy="217823"/>
        </a:xfrm>
        <a:prstGeom prst="rect">
          <a:avLst/>
        </a:prstGeom>
      </xdr:spPr>
    </xdr:sp>
    <xdr:clientData/>
  </xdr:oneCellAnchor>
  <xdr:oneCellAnchor>
    <xdr:from>
      <xdr:col>11</xdr:col>
      <xdr:colOff>0</xdr:colOff>
      <xdr:row>2</xdr:row>
      <xdr:rowOff>177800</xdr:rowOff>
    </xdr:from>
    <xdr:ext cx="1722885" cy="217823"/>
    <xdr:sp macro="" textlink="">
      <xdr:nvSpPr>
        <xdr:cNvPr id="4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D1010000}"/>
            </a:ext>
          </a:extLst>
        </xdr:cNvPr>
        <xdr:cNvSpPr/>
      </xdr:nvSpPr>
      <xdr:spPr>
        <a:xfrm>
          <a:off x="43267313" y="2094706"/>
          <a:ext cx="1722885" cy="217823"/>
        </a:xfrm>
        <a:prstGeom prst="rect">
          <a:avLst/>
        </a:prstGeom>
      </xdr:spPr>
    </xdr:sp>
    <xdr:clientData/>
  </xdr:oneCellAnchor>
  <xdr:oneCellAnchor>
    <xdr:from>
      <xdr:col>11</xdr:col>
      <xdr:colOff>0</xdr:colOff>
      <xdr:row>2</xdr:row>
      <xdr:rowOff>177800</xdr:rowOff>
    </xdr:from>
    <xdr:ext cx="1724810" cy="217823"/>
    <xdr:sp macro="" textlink="">
      <xdr:nvSpPr>
        <xdr:cNvPr id="4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D2010000}"/>
            </a:ext>
          </a:extLst>
        </xdr:cNvPr>
        <xdr:cNvSpPr/>
      </xdr:nvSpPr>
      <xdr:spPr>
        <a:xfrm>
          <a:off x="43267313" y="2094706"/>
          <a:ext cx="1724810" cy="217823"/>
        </a:xfrm>
        <a:prstGeom prst="rect">
          <a:avLst/>
        </a:prstGeom>
      </xdr:spPr>
    </xdr:sp>
    <xdr:clientData/>
  </xdr:oneCellAnchor>
  <xdr:oneCellAnchor>
    <xdr:from>
      <xdr:col>11</xdr:col>
      <xdr:colOff>0</xdr:colOff>
      <xdr:row>2</xdr:row>
      <xdr:rowOff>177800</xdr:rowOff>
    </xdr:from>
    <xdr:ext cx="1719325" cy="217823"/>
    <xdr:sp macro="" textlink="">
      <xdr:nvSpPr>
        <xdr:cNvPr id="4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D3010000}"/>
            </a:ext>
          </a:extLst>
        </xdr:cNvPr>
        <xdr:cNvSpPr/>
      </xdr:nvSpPr>
      <xdr:spPr>
        <a:xfrm>
          <a:off x="43267313" y="2094706"/>
          <a:ext cx="1719325" cy="217823"/>
        </a:xfrm>
        <a:prstGeom prst="rect">
          <a:avLst/>
        </a:prstGeom>
      </xdr:spPr>
    </xdr:sp>
    <xdr:clientData/>
  </xdr:oneCellAnchor>
  <xdr:oneCellAnchor>
    <xdr:from>
      <xdr:col>11</xdr:col>
      <xdr:colOff>0</xdr:colOff>
      <xdr:row>2</xdr:row>
      <xdr:rowOff>177800</xdr:rowOff>
    </xdr:from>
    <xdr:ext cx="1743667" cy="217823"/>
    <xdr:sp macro="" textlink="">
      <xdr:nvSpPr>
        <xdr:cNvPr id="4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D4010000}"/>
            </a:ext>
          </a:extLst>
        </xdr:cNvPr>
        <xdr:cNvSpPr/>
      </xdr:nvSpPr>
      <xdr:spPr>
        <a:xfrm>
          <a:off x="43267313" y="2094706"/>
          <a:ext cx="1743667" cy="217823"/>
        </a:xfrm>
        <a:prstGeom prst="rect">
          <a:avLst/>
        </a:prstGeom>
      </xdr:spPr>
    </xdr:sp>
    <xdr:clientData/>
  </xdr:oneCellAnchor>
  <xdr:oneCellAnchor>
    <xdr:from>
      <xdr:col>11</xdr:col>
      <xdr:colOff>0</xdr:colOff>
      <xdr:row>2</xdr:row>
      <xdr:rowOff>177800</xdr:rowOff>
    </xdr:from>
    <xdr:ext cx="1760193" cy="217823"/>
    <xdr:sp macro="" textlink="">
      <xdr:nvSpPr>
        <xdr:cNvPr id="4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D5010000}"/>
            </a:ext>
          </a:extLst>
        </xdr:cNvPr>
        <xdr:cNvSpPr/>
      </xdr:nvSpPr>
      <xdr:spPr>
        <a:xfrm>
          <a:off x="43267313" y="2094706"/>
          <a:ext cx="1760193" cy="217823"/>
        </a:xfrm>
        <a:prstGeom prst="rect">
          <a:avLst/>
        </a:prstGeom>
      </xdr:spPr>
    </xdr:sp>
    <xdr:clientData/>
  </xdr:oneCellAnchor>
  <xdr:oneCellAnchor>
    <xdr:from>
      <xdr:col>11</xdr:col>
      <xdr:colOff>0</xdr:colOff>
      <xdr:row>2</xdr:row>
      <xdr:rowOff>165100</xdr:rowOff>
    </xdr:from>
    <xdr:ext cx="1757522" cy="230523"/>
    <xdr:sp macro="" textlink="">
      <xdr:nvSpPr>
        <xdr:cNvPr id="4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D6010000}"/>
            </a:ext>
          </a:extLst>
        </xdr:cNvPr>
        <xdr:cNvSpPr/>
      </xdr:nvSpPr>
      <xdr:spPr>
        <a:xfrm>
          <a:off x="43267313" y="2082006"/>
          <a:ext cx="1757522" cy="230523"/>
        </a:xfrm>
        <a:prstGeom prst="rect">
          <a:avLst/>
        </a:prstGeom>
      </xdr:spPr>
    </xdr:sp>
    <xdr:clientData/>
  </xdr:oneCellAnchor>
  <xdr:oneCellAnchor>
    <xdr:from>
      <xdr:col>11</xdr:col>
      <xdr:colOff>0</xdr:colOff>
      <xdr:row>2</xdr:row>
      <xdr:rowOff>165100</xdr:rowOff>
    </xdr:from>
    <xdr:ext cx="1776068" cy="230523"/>
    <xdr:sp macro="" textlink="">
      <xdr:nvSpPr>
        <xdr:cNvPr id="4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D7010000}"/>
            </a:ext>
          </a:extLst>
        </xdr:cNvPr>
        <xdr:cNvSpPr/>
      </xdr:nvSpPr>
      <xdr:spPr>
        <a:xfrm>
          <a:off x="43267313" y="2082006"/>
          <a:ext cx="1776068" cy="230523"/>
        </a:xfrm>
        <a:prstGeom prst="rect">
          <a:avLst/>
        </a:prstGeom>
      </xdr:spPr>
    </xdr:sp>
    <xdr:clientData/>
  </xdr:oneCellAnchor>
  <xdr:oneCellAnchor>
    <xdr:from>
      <xdr:col>11</xdr:col>
      <xdr:colOff>0</xdr:colOff>
      <xdr:row>2</xdr:row>
      <xdr:rowOff>190500</xdr:rowOff>
    </xdr:from>
    <xdr:ext cx="1856405" cy="205123"/>
    <xdr:sp macro="" textlink="">
      <xdr:nvSpPr>
        <xdr:cNvPr id="4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D8010000}"/>
            </a:ext>
          </a:extLst>
        </xdr:cNvPr>
        <xdr:cNvSpPr/>
      </xdr:nvSpPr>
      <xdr:spPr>
        <a:xfrm>
          <a:off x="42136219" y="2107406"/>
          <a:ext cx="1856405" cy="205123"/>
        </a:xfrm>
        <a:prstGeom prst="rect">
          <a:avLst/>
        </a:prstGeom>
      </xdr:spPr>
    </xdr:sp>
    <xdr:clientData/>
  </xdr:oneCellAnchor>
  <xdr:oneCellAnchor>
    <xdr:from>
      <xdr:col>11</xdr:col>
      <xdr:colOff>0</xdr:colOff>
      <xdr:row>2</xdr:row>
      <xdr:rowOff>177800</xdr:rowOff>
    </xdr:from>
    <xdr:ext cx="1793481" cy="217823"/>
    <xdr:sp macro="" textlink="">
      <xdr:nvSpPr>
        <xdr:cNvPr id="4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D9010000}"/>
            </a:ext>
          </a:extLst>
        </xdr:cNvPr>
        <xdr:cNvSpPr/>
      </xdr:nvSpPr>
      <xdr:spPr>
        <a:xfrm>
          <a:off x="42136219" y="2094706"/>
          <a:ext cx="1793481" cy="217823"/>
        </a:xfrm>
        <a:prstGeom prst="rect">
          <a:avLst/>
        </a:prstGeom>
      </xdr:spPr>
    </xdr:sp>
    <xdr:clientData/>
  </xdr:oneCellAnchor>
  <xdr:oneCellAnchor>
    <xdr:from>
      <xdr:col>11</xdr:col>
      <xdr:colOff>0</xdr:colOff>
      <xdr:row>2</xdr:row>
      <xdr:rowOff>177800</xdr:rowOff>
    </xdr:from>
    <xdr:ext cx="1755479" cy="217823"/>
    <xdr:sp macro="" textlink="">
      <xdr:nvSpPr>
        <xdr:cNvPr id="4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DA010000}"/>
            </a:ext>
          </a:extLst>
        </xdr:cNvPr>
        <xdr:cNvSpPr/>
      </xdr:nvSpPr>
      <xdr:spPr>
        <a:xfrm>
          <a:off x="42136219" y="2094706"/>
          <a:ext cx="1755479" cy="217823"/>
        </a:xfrm>
        <a:prstGeom prst="rect">
          <a:avLst/>
        </a:prstGeom>
      </xdr:spPr>
    </xdr:sp>
    <xdr:clientData/>
  </xdr:oneCellAnchor>
  <xdr:oneCellAnchor>
    <xdr:from>
      <xdr:col>11</xdr:col>
      <xdr:colOff>0</xdr:colOff>
      <xdr:row>2</xdr:row>
      <xdr:rowOff>177800</xdr:rowOff>
    </xdr:from>
    <xdr:ext cx="1722885" cy="217823"/>
    <xdr:sp macro="" textlink="">
      <xdr:nvSpPr>
        <xdr:cNvPr id="4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DB010000}"/>
            </a:ext>
          </a:extLst>
        </xdr:cNvPr>
        <xdr:cNvSpPr/>
      </xdr:nvSpPr>
      <xdr:spPr>
        <a:xfrm>
          <a:off x="42136219" y="2094706"/>
          <a:ext cx="1722885" cy="217823"/>
        </a:xfrm>
        <a:prstGeom prst="rect">
          <a:avLst/>
        </a:prstGeom>
      </xdr:spPr>
    </xdr:sp>
    <xdr:clientData/>
  </xdr:oneCellAnchor>
  <xdr:oneCellAnchor>
    <xdr:from>
      <xdr:col>11</xdr:col>
      <xdr:colOff>0</xdr:colOff>
      <xdr:row>2</xdr:row>
      <xdr:rowOff>177800</xdr:rowOff>
    </xdr:from>
    <xdr:ext cx="1724810" cy="217823"/>
    <xdr:sp macro="" textlink="">
      <xdr:nvSpPr>
        <xdr:cNvPr id="4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DC010000}"/>
            </a:ext>
          </a:extLst>
        </xdr:cNvPr>
        <xdr:cNvSpPr/>
      </xdr:nvSpPr>
      <xdr:spPr>
        <a:xfrm>
          <a:off x="42136219" y="2094706"/>
          <a:ext cx="1724810" cy="217823"/>
        </a:xfrm>
        <a:prstGeom prst="rect">
          <a:avLst/>
        </a:prstGeom>
      </xdr:spPr>
    </xdr:sp>
    <xdr:clientData/>
  </xdr:oneCellAnchor>
  <xdr:oneCellAnchor>
    <xdr:from>
      <xdr:col>11</xdr:col>
      <xdr:colOff>0</xdr:colOff>
      <xdr:row>2</xdr:row>
      <xdr:rowOff>177800</xdr:rowOff>
    </xdr:from>
    <xdr:ext cx="1719325" cy="217823"/>
    <xdr:sp macro="" textlink="">
      <xdr:nvSpPr>
        <xdr:cNvPr id="4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DD010000}"/>
            </a:ext>
          </a:extLst>
        </xdr:cNvPr>
        <xdr:cNvSpPr/>
      </xdr:nvSpPr>
      <xdr:spPr>
        <a:xfrm>
          <a:off x="42136219" y="2094706"/>
          <a:ext cx="1719325" cy="217823"/>
        </a:xfrm>
        <a:prstGeom prst="rect">
          <a:avLst/>
        </a:prstGeom>
      </xdr:spPr>
    </xdr:sp>
    <xdr:clientData/>
  </xdr:oneCellAnchor>
  <xdr:oneCellAnchor>
    <xdr:from>
      <xdr:col>11</xdr:col>
      <xdr:colOff>0</xdr:colOff>
      <xdr:row>2</xdr:row>
      <xdr:rowOff>177800</xdr:rowOff>
    </xdr:from>
    <xdr:ext cx="1743667" cy="217823"/>
    <xdr:sp macro="" textlink="">
      <xdr:nvSpPr>
        <xdr:cNvPr id="4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DE010000}"/>
            </a:ext>
          </a:extLst>
        </xdr:cNvPr>
        <xdr:cNvSpPr/>
      </xdr:nvSpPr>
      <xdr:spPr>
        <a:xfrm>
          <a:off x="42136219" y="2094706"/>
          <a:ext cx="1743667" cy="217823"/>
        </a:xfrm>
        <a:prstGeom prst="rect">
          <a:avLst/>
        </a:prstGeom>
      </xdr:spPr>
    </xdr:sp>
    <xdr:clientData/>
  </xdr:oneCellAnchor>
  <xdr:oneCellAnchor>
    <xdr:from>
      <xdr:col>11</xdr:col>
      <xdr:colOff>0</xdr:colOff>
      <xdr:row>2</xdr:row>
      <xdr:rowOff>177800</xdr:rowOff>
    </xdr:from>
    <xdr:ext cx="1760193" cy="217823"/>
    <xdr:sp macro="" textlink="">
      <xdr:nvSpPr>
        <xdr:cNvPr id="4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DF010000}"/>
            </a:ext>
          </a:extLst>
        </xdr:cNvPr>
        <xdr:cNvSpPr/>
      </xdr:nvSpPr>
      <xdr:spPr>
        <a:xfrm>
          <a:off x="42136219" y="2094706"/>
          <a:ext cx="1760193" cy="217823"/>
        </a:xfrm>
        <a:prstGeom prst="rect">
          <a:avLst/>
        </a:prstGeom>
      </xdr:spPr>
    </xdr:sp>
    <xdr:clientData/>
  </xdr:oneCellAnchor>
  <xdr:oneCellAnchor>
    <xdr:from>
      <xdr:col>11</xdr:col>
      <xdr:colOff>0</xdr:colOff>
      <xdr:row>2</xdr:row>
      <xdr:rowOff>165100</xdr:rowOff>
    </xdr:from>
    <xdr:ext cx="1757522" cy="230523"/>
    <xdr:sp macro="" textlink="">
      <xdr:nvSpPr>
        <xdr:cNvPr id="4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E0010000}"/>
            </a:ext>
          </a:extLst>
        </xdr:cNvPr>
        <xdr:cNvSpPr/>
      </xdr:nvSpPr>
      <xdr:spPr>
        <a:xfrm>
          <a:off x="42136219" y="2082006"/>
          <a:ext cx="1757522" cy="230523"/>
        </a:xfrm>
        <a:prstGeom prst="rect">
          <a:avLst/>
        </a:prstGeom>
      </xdr:spPr>
    </xdr:sp>
    <xdr:clientData/>
  </xdr:oneCellAnchor>
  <xdr:oneCellAnchor>
    <xdr:from>
      <xdr:col>11</xdr:col>
      <xdr:colOff>0</xdr:colOff>
      <xdr:row>2</xdr:row>
      <xdr:rowOff>165100</xdr:rowOff>
    </xdr:from>
    <xdr:ext cx="1776068" cy="230523"/>
    <xdr:sp macro="" textlink="">
      <xdr:nvSpPr>
        <xdr:cNvPr id="4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E1010000}"/>
            </a:ext>
          </a:extLst>
        </xdr:cNvPr>
        <xdr:cNvSpPr/>
      </xdr:nvSpPr>
      <xdr:spPr>
        <a:xfrm>
          <a:off x="42136219" y="2082006"/>
          <a:ext cx="1776068" cy="230523"/>
        </a:xfrm>
        <a:prstGeom prst="rect">
          <a:avLst/>
        </a:prstGeom>
      </xdr:spPr>
    </xdr:sp>
    <xdr:clientData/>
  </xdr:oneCellAnchor>
  <xdr:oneCellAnchor>
    <xdr:from>
      <xdr:col>12</xdr:col>
      <xdr:colOff>0</xdr:colOff>
      <xdr:row>2</xdr:row>
      <xdr:rowOff>190500</xdr:rowOff>
    </xdr:from>
    <xdr:ext cx="1856405" cy="205123"/>
    <xdr:sp macro="" textlink="">
      <xdr:nvSpPr>
        <xdr:cNvPr id="4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E2010000}"/>
            </a:ext>
          </a:extLst>
        </xdr:cNvPr>
        <xdr:cNvSpPr/>
      </xdr:nvSpPr>
      <xdr:spPr>
        <a:xfrm>
          <a:off x="43267313" y="2107406"/>
          <a:ext cx="1856405" cy="205123"/>
        </a:xfrm>
        <a:prstGeom prst="rect">
          <a:avLst/>
        </a:prstGeom>
      </xdr:spPr>
    </xdr:sp>
    <xdr:clientData/>
  </xdr:oneCellAnchor>
  <xdr:oneCellAnchor>
    <xdr:from>
      <xdr:col>12</xdr:col>
      <xdr:colOff>0</xdr:colOff>
      <xdr:row>2</xdr:row>
      <xdr:rowOff>177800</xdr:rowOff>
    </xdr:from>
    <xdr:ext cx="1793481" cy="217823"/>
    <xdr:sp macro="" textlink="">
      <xdr:nvSpPr>
        <xdr:cNvPr id="4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E3010000}"/>
            </a:ext>
          </a:extLst>
        </xdr:cNvPr>
        <xdr:cNvSpPr/>
      </xdr:nvSpPr>
      <xdr:spPr>
        <a:xfrm>
          <a:off x="43267313" y="2094706"/>
          <a:ext cx="1793481" cy="217823"/>
        </a:xfrm>
        <a:prstGeom prst="rect">
          <a:avLst/>
        </a:prstGeom>
      </xdr:spPr>
    </xdr:sp>
    <xdr:clientData/>
  </xdr:oneCellAnchor>
  <xdr:oneCellAnchor>
    <xdr:from>
      <xdr:col>12</xdr:col>
      <xdr:colOff>0</xdr:colOff>
      <xdr:row>2</xdr:row>
      <xdr:rowOff>177800</xdr:rowOff>
    </xdr:from>
    <xdr:ext cx="1755479" cy="217823"/>
    <xdr:sp macro="" textlink="">
      <xdr:nvSpPr>
        <xdr:cNvPr id="4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E4010000}"/>
            </a:ext>
          </a:extLst>
        </xdr:cNvPr>
        <xdr:cNvSpPr/>
      </xdr:nvSpPr>
      <xdr:spPr>
        <a:xfrm>
          <a:off x="43267313" y="2094706"/>
          <a:ext cx="1755479" cy="217823"/>
        </a:xfrm>
        <a:prstGeom prst="rect">
          <a:avLst/>
        </a:prstGeom>
      </xdr:spPr>
    </xdr:sp>
    <xdr:clientData/>
  </xdr:oneCellAnchor>
  <xdr:oneCellAnchor>
    <xdr:from>
      <xdr:col>12</xdr:col>
      <xdr:colOff>0</xdr:colOff>
      <xdr:row>2</xdr:row>
      <xdr:rowOff>177800</xdr:rowOff>
    </xdr:from>
    <xdr:ext cx="1722885" cy="217823"/>
    <xdr:sp macro="" textlink="">
      <xdr:nvSpPr>
        <xdr:cNvPr id="4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E5010000}"/>
            </a:ext>
          </a:extLst>
        </xdr:cNvPr>
        <xdr:cNvSpPr/>
      </xdr:nvSpPr>
      <xdr:spPr>
        <a:xfrm>
          <a:off x="43267313" y="2094706"/>
          <a:ext cx="1722885" cy="217823"/>
        </a:xfrm>
        <a:prstGeom prst="rect">
          <a:avLst/>
        </a:prstGeom>
      </xdr:spPr>
    </xdr:sp>
    <xdr:clientData/>
  </xdr:oneCellAnchor>
  <xdr:oneCellAnchor>
    <xdr:from>
      <xdr:col>12</xdr:col>
      <xdr:colOff>0</xdr:colOff>
      <xdr:row>2</xdr:row>
      <xdr:rowOff>177800</xdr:rowOff>
    </xdr:from>
    <xdr:ext cx="1724810" cy="217823"/>
    <xdr:sp macro="" textlink="">
      <xdr:nvSpPr>
        <xdr:cNvPr id="4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E6010000}"/>
            </a:ext>
          </a:extLst>
        </xdr:cNvPr>
        <xdr:cNvSpPr/>
      </xdr:nvSpPr>
      <xdr:spPr>
        <a:xfrm>
          <a:off x="43267313" y="2094706"/>
          <a:ext cx="1724810" cy="217823"/>
        </a:xfrm>
        <a:prstGeom prst="rect">
          <a:avLst/>
        </a:prstGeom>
      </xdr:spPr>
    </xdr:sp>
    <xdr:clientData/>
  </xdr:oneCellAnchor>
  <xdr:oneCellAnchor>
    <xdr:from>
      <xdr:col>12</xdr:col>
      <xdr:colOff>0</xdr:colOff>
      <xdr:row>2</xdr:row>
      <xdr:rowOff>177800</xdr:rowOff>
    </xdr:from>
    <xdr:ext cx="1719325" cy="217823"/>
    <xdr:sp macro="" textlink="">
      <xdr:nvSpPr>
        <xdr:cNvPr id="4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E7010000}"/>
            </a:ext>
          </a:extLst>
        </xdr:cNvPr>
        <xdr:cNvSpPr/>
      </xdr:nvSpPr>
      <xdr:spPr>
        <a:xfrm>
          <a:off x="43267313" y="2094706"/>
          <a:ext cx="1719325" cy="217823"/>
        </a:xfrm>
        <a:prstGeom prst="rect">
          <a:avLst/>
        </a:prstGeom>
      </xdr:spPr>
    </xdr:sp>
    <xdr:clientData/>
  </xdr:oneCellAnchor>
  <xdr:oneCellAnchor>
    <xdr:from>
      <xdr:col>12</xdr:col>
      <xdr:colOff>0</xdr:colOff>
      <xdr:row>2</xdr:row>
      <xdr:rowOff>177800</xdr:rowOff>
    </xdr:from>
    <xdr:ext cx="1743667" cy="217823"/>
    <xdr:sp macro="" textlink="">
      <xdr:nvSpPr>
        <xdr:cNvPr id="4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E8010000}"/>
            </a:ext>
          </a:extLst>
        </xdr:cNvPr>
        <xdr:cNvSpPr/>
      </xdr:nvSpPr>
      <xdr:spPr>
        <a:xfrm>
          <a:off x="43267313" y="2094706"/>
          <a:ext cx="1743667" cy="217823"/>
        </a:xfrm>
        <a:prstGeom prst="rect">
          <a:avLst/>
        </a:prstGeom>
      </xdr:spPr>
    </xdr:sp>
    <xdr:clientData/>
  </xdr:oneCellAnchor>
  <xdr:oneCellAnchor>
    <xdr:from>
      <xdr:col>12</xdr:col>
      <xdr:colOff>0</xdr:colOff>
      <xdr:row>2</xdr:row>
      <xdr:rowOff>177800</xdr:rowOff>
    </xdr:from>
    <xdr:ext cx="1760193" cy="217823"/>
    <xdr:sp macro="" textlink="">
      <xdr:nvSpPr>
        <xdr:cNvPr id="4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E9010000}"/>
            </a:ext>
          </a:extLst>
        </xdr:cNvPr>
        <xdr:cNvSpPr/>
      </xdr:nvSpPr>
      <xdr:spPr>
        <a:xfrm>
          <a:off x="43267313" y="2094706"/>
          <a:ext cx="1760193" cy="217823"/>
        </a:xfrm>
        <a:prstGeom prst="rect">
          <a:avLst/>
        </a:prstGeom>
      </xdr:spPr>
    </xdr:sp>
    <xdr:clientData/>
  </xdr:oneCellAnchor>
  <xdr:oneCellAnchor>
    <xdr:from>
      <xdr:col>12</xdr:col>
      <xdr:colOff>0</xdr:colOff>
      <xdr:row>2</xdr:row>
      <xdr:rowOff>165100</xdr:rowOff>
    </xdr:from>
    <xdr:ext cx="1757522" cy="230523"/>
    <xdr:sp macro="" textlink="">
      <xdr:nvSpPr>
        <xdr:cNvPr id="4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EA010000}"/>
            </a:ext>
          </a:extLst>
        </xdr:cNvPr>
        <xdr:cNvSpPr/>
      </xdr:nvSpPr>
      <xdr:spPr>
        <a:xfrm>
          <a:off x="43267313" y="2082006"/>
          <a:ext cx="1757522" cy="230523"/>
        </a:xfrm>
        <a:prstGeom prst="rect">
          <a:avLst/>
        </a:prstGeom>
      </xdr:spPr>
    </xdr:sp>
    <xdr:clientData/>
  </xdr:oneCellAnchor>
  <xdr:oneCellAnchor>
    <xdr:from>
      <xdr:col>12</xdr:col>
      <xdr:colOff>0</xdr:colOff>
      <xdr:row>2</xdr:row>
      <xdr:rowOff>165100</xdr:rowOff>
    </xdr:from>
    <xdr:ext cx="1776068" cy="230523"/>
    <xdr:sp macro="" textlink="">
      <xdr:nvSpPr>
        <xdr:cNvPr id="4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EB010000}"/>
            </a:ext>
          </a:extLst>
        </xdr:cNvPr>
        <xdr:cNvSpPr/>
      </xdr:nvSpPr>
      <xdr:spPr>
        <a:xfrm>
          <a:off x="43267313" y="2082006"/>
          <a:ext cx="1776068" cy="230523"/>
        </a:xfrm>
        <a:prstGeom prst="rect">
          <a:avLst/>
        </a:prstGeom>
      </xdr:spPr>
    </xdr:sp>
    <xdr:clientData/>
  </xdr:oneCellAnchor>
  <xdr:oneCellAnchor>
    <xdr:from>
      <xdr:col>12</xdr:col>
      <xdr:colOff>0</xdr:colOff>
      <xdr:row>2</xdr:row>
      <xdr:rowOff>190500</xdr:rowOff>
    </xdr:from>
    <xdr:ext cx="1856405" cy="205123"/>
    <xdr:sp macro="" textlink="">
      <xdr:nvSpPr>
        <xdr:cNvPr id="4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EC010000}"/>
            </a:ext>
          </a:extLst>
        </xdr:cNvPr>
        <xdr:cNvSpPr/>
      </xdr:nvSpPr>
      <xdr:spPr>
        <a:xfrm>
          <a:off x="42136219" y="2107406"/>
          <a:ext cx="1856405" cy="205123"/>
        </a:xfrm>
        <a:prstGeom prst="rect">
          <a:avLst/>
        </a:prstGeom>
      </xdr:spPr>
    </xdr:sp>
    <xdr:clientData/>
  </xdr:oneCellAnchor>
  <xdr:oneCellAnchor>
    <xdr:from>
      <xdr:col>12</xdr:col>
      <xdr:colOff>0</xdr:colOff>
      <xdr:row>2</xdr:row>
      <xdr:rowOff>177800</xdr:rowOff>
    </xdr:from>
    <xdr:ext cx="1793481" cy="217823"/>
    <xdr:sp macro="" textlink="">
      <xdr:nvSpPr>
        <xdr:cNvPr id="4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ED010000}"/>
            </a:ext>
          </a:extLst>
        </xdr:cNvPr>
        <xdr:cNvSpPr/>
      </xdr:nvSpPr>
      <xdr:spPr>
        <a:xfrm>
          <a:off x="42136219" y="2094706"/>
          <a:ext cx="1793481" cy="217823"/>
        </a:xfrm>
        <a:prstGeom prst="rect">
          <a:avLst/>
        </a:prstGeom>
      </xdr:spPr>
    </xdr:sp>
    <xdr:clientData/>
  </xdr:oneCellAnchor>
  <xdr:oneCellAnchor>
    <xdr:from>
      <xdr:col>12</xdr:col>
      <xdr:colOff>0</xdr:colOff>
      <xdr:row>2</xdr:row>
      <xdr:rowOff>177800</xdr:rowOff>
    </xdr:from>
    <xdr:ext cx="1755479" cy="217823"/>
    <xdr:sp macro="" textlink="">
      <xdr:nvSpPr>
        <xdr:cNvPr id="4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EE010000}"/>
            </a:ext>
          </a:extLst>
        </xdr:cNvPr>
        <xdr:cNvSpPr/>
      </xdr:nvSpPr>
      <xdr:spPr>
        <a:xfrm>
          <a:off x="42136219" y="2094706"/>
          <a:ext cx="1755479" cy="217823"/>
        </a:xfrm>
        <a:prstGeom prst="rect">
          <a:avLst/>
        </a:prstGeom>
      </xdr:spPr>
    </xdr:sp>
    <xdr:clientData/>
  </xdr:oneCellAnchor>
  <xdr:oneCellAnchor>
    <xdr:from>
      <xdr:col>12</xdr:col>
      <xdr:colOff>0</xdr:colOff>
      <xdr:row>2</xdr:row>
      <xdr:rowOff>177800</xdr:rowOff>
    </xdr:from>
    <xdr:ext cx="1722885" cy="217823"/>
    <xdr:sp macro="" textlink="">
      <xdr:nvSpPr>
        <xdr:cNvPr id="4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EF010000}"/>
            </a:ext>
          </a:extLst>
        </xdr:cNvPr>
        <xdr:cNvSpPr/>
      </xdr:nvSpPr>
      <xdr:spPr>
        <a:xfrm>
          <a:off x="42136219" y="2094706"/>
          <a:ext cx="1722885" cy="217823"/>
        </a:xfrm>
        <a:prstGeom prst="rect">
          <a:avLst/>
        </a:prstGeom>
      </xdr:spPr>
    </xdr:sp>
    <xdr:clientData/>
  </xdr:oneCellAnchor>
  <xdr:oneCellAnchor>
    <xdr:from>
      <xdr:col>12</xdr:col>
      <xdr:colOff>0</xdr:colOff>
      <xdr:row>2</xdr:row>
      <xdr:rowOff>177800</xdr:rowOff>
    </xdr:from>
    <xdr:ext cx="1724810" cy="217823"/>
    <xdr:sp macro="" textlink="">
      <xdr:nvSpPr>
        <xdr:cNvPr id="4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F0010000}"/>
            </a:ext>
          </a:extLst>
        </xdr:cNvPr>
        <xdr:cNvSpPr/>
      </xdr:nvSpPr>
      <xdr:spPr>
        <a:xfrm>
          <a:off x="42136219" y="2094706"/>
          <a:ext cx="1724810" cy="217823"/>
        </a:xfrm>
        <a:prstGeom prst="rect">
          <a:avLst/>
        </a:prstGeom>
      </xdr:spPr>
    </xdr:sp>
    <xdr:clientData/>
  </xdr:oneCellAnchor>
  <xdr:oneCellAnchor>
    <xdr:from>
      <xdr:col>12</xdr:col>
      <xdr:colOff>0</xdr:colOff>
      <xdr:row>2</xdr:row>
      <xdr:rowOff>177800</xdr:rowOff>
    </xdr:from>
    <xdr:ext cx="1719325" cy="217823"/>
    <xdr:sp macro="" textlink="">
      <xdr:nvSpPr>
        <xdr:cNvPr id="4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F1010000}"/>
            </a:ext>
          </a:extLst>
        </xdr:cNvPr>
        <xdr:cNvSpPr/>
      </xdr:nvSpPr>
      <xdr:spPr>
        <a:xfrm>
          <a:off x="42136219" y="2094706"/>
          <a:ext cx="1719325" cy="217823"/>
        </a:xfrm>
        <a:prstGeom prst="rect">
          <a:avLst/>
        </a:prstGeom>
      </xdr:spPr>
    </xdr:sp>
    <xdr:clientData/>
  </xdr:oneCellAnchor>
  <xdr:oneCellAnchor>
    <xdr:from>
      <xdr:col>12</xdr:col>
      <xdr:colOff>0</xdr:colOff>
      <xdr:row>2</xdr:row>
      <xdr:rowOff>177800</xdr:rowOff>
    </xdr:from>
    <xdr:ext cx="1743667" cy="217823"/>
    <xdr:sp macro="" textlink="">
      <xdr:nvSpPr>
        <xdr:cNvPr id="4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F2010000}"/>
            </a:ext>
          </a:extLst>
        </xdr:cNvPr>
        <xdr:cNvSpPr/>
      </xdr:nvSpPr>
      <xdr:spPr>
        <a:xfrm>
          <a:off x="42136219" y="2094706"/>
          <a:ext cx="1743667" cy="217823"/>
        </a:xfrm>
        <a:prstGeom prst="rect">
          <a:avLst/>
        </a:prstGeom>
      </xdr:spPr>
    </xdr:sp>
    <xdr:clientData/>
  </xdr:oneCellAnchor>
  <xdr:oneCellAnchor>
    <xdr:from>
      <xdr:col>12</xdr:col>
      <xdr:colOff>0</xdr:colOff>
      <xdr:row>2</xdr:row>
      <xdr:rowOff>177800</xdr:rowOff>
    </xdr:from>
    <xdr:ext cx="1760193" cy="217823"/>
    <xdr:sp macro="" textlink="">
      <xdr:nvSpPr>
        <xdr:cNvPr id="4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F3010000}"/>
            </a:ext>
          </a:extLst>
        </xdr:cNvPr>
        <xdr:cNvSpPr/>
      </xdr:nvSpPr>
      <xdr:spPr>
        <a:xfrm>
          <a:off x="42136219" y="2094706"/>
          <a:ext cx="1760193" cy="217823"/>
        </a:xfrm>
        <a:prstGeom prst="rect">
          <a:avLst/>
        </a:prstGeom>
      </xdr:spPr>
    </xdr:sp>
    <xdr:clientData/>
  </xdr:oneCellAnchor>
  <xdr:oneCellAnchor>
    <xdr:from>
      <xdr:col>12</xdr:col>
      <xdr:colOff>0</xdr:colOff>
      <xdr:row>2</xdr:row>
      <xdr:rowOff>165100</xdr:rowOff>
    </xdr:from>
    <xdr:ext cx="1757522" cy="230523"/>
    <xdr:sp macro="" textlink="">
      <xdr:nvSpPr>
        <xdr:cNvPr id="5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F4010000}"/>
            </a:ext>
          </a:extLst>
        </xdr:cNvPr>
        <xdr:cNvSpPr/>
      </xdr:nvSpPr>
      <xdr:spPr>
        <a:xfrm>
          <a:off x="42136219" y="2082006"/>
          <a:ext cx="1757522" cy="230523"/>
        </a:xfrm>
        <a:prstGeom prst="rect">
          <a:avLst/>
        </a:prstGeom>
      </xdr:spPr>
    </xdr:sp>
    <xdr:clientData/>
  </xdr:oneCellAnchor>
  <xdr:oneCellAnchor>
    <xdr:from>
      <xdr:col>12</xdr:col>
      <xdr:colOff>0</xdr:colOff>
      <xdr:row>2</xdr:row>
      <xdr:rowOff>165100</xdr:rowOff>
    </xdr:from>
    <xdr:ext cx="1776068" cy="230523"/>
    <xdr:sp macro="" textlink="">
      <xdr:nvSpPr>
        <xdr:cNvPr id="5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F5010000}"/>
            </a:ext>
          </a:extLst>
        </xdr:cNvPr>
        <xdr:cNvSpPr/>
      </xdr:nvSpPr>
      <xdr:spPr>
        <a:xfrm>
          <a:off x="42136219" y="2082006"/>
          <a:ext cx="1776068" cy="230523"/>
        </a:xfrm>
        <a:prstGeom prst="rect">
          <a:avLst/>
        </a:prstGeom>
      </xdr:spPr>
    </xdr:sp>
    <xdr:clientData/>
  </xdr:oneCellAnchor>
  <xdr:oneCellAnchor>
    <xdr:from>
      <xdr:col>13</xdr:col>
      <xdr:colOff>0</xdr:colOff>
      <xdr:row>2</xdr:row>
      <xdr:rowOff>190500</xdr:rowOff>
    </xdr:from>
    <xdr:ext cx="1856405" cy="205123"/>
    <xdr:sp macro="" textlink="">
      <xdr:nvSpPr>
        <xdr:cNvPr id="5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F6010000}"/>
            </a:ext>
          </a:extLst>
        </xdr:cNvPr>
        <xdr:cNvSpPr/>
      </xdr:nvSpPr>
      <xdr:spPr>
        <a:xfrm>
          <a:off x="43267313" y="2107406"/>
          <a:ext cx="1856405" cy="205123"/>
        </a:xfrm>
        <a:prstGeom prst="rect">
          <a:avLst/>
        </a:prstGeom>
      </xdr:spPr>
    </xdr:sp>
    <xdr:clientData/>
  </xdr:oneCellAnchor>
  <xdr:oneCellAnchor>
    <xdr:from>
      <xdr:col>13</xdr:col>
      <xdr:colOff>0</xdr:colOff>
      <xdr:row>2</xdr:row>
      <xdr:rowOff>177800</xdr:rowOff>
    </xdr:from>
    <xdr:ext cx="1793481" cy="217823"/>
    <xdr:sp macro="" textlink="">
      <xdr:nvSpPr>
        <xdr:cNvPr id="5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F7010000}"/>
            </a:ext>
          </a:extLst>
        </xdr:cNvPr>
        <xdr:cNvSpPr/>
      </xdr:nvSpPr>
      <xdr:spPr>
        <a:xfrm>
          <a:off x="43267313" y="2094706"/>
          <a:ext cx="1793481" cy="217823"/>
        </a:xfrm>
        <a:prstGeom prst="rect">
          <a:avLst/>
        </a:prstGeom>
      </xdr:spPr>
    </xdr:sp>
    <xdr:clientData/>
  </xdr:oneCellAnchor>
  <xdr:oneCellAnchor>
    <xdr:from>
      <xdr:col>13</xdr:col>
      <xdr:colOff>0</xdr:colOff>
      <xdr:row>2</xdr:row>
      <xdr:rowOff>177800</xdr:rowOff>
    </xdr:from>
    <xdr:ext cx="1755479" cy="217823"/>
    <xdr:sp macro="" textlink="">
      <xdr:nvSpPr>
        <xdr:cNvPr id="5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F8010000}"/>
            </a:ext>
          </a:extLst>
        </xdr:cNvPr>
        <xdr:cNvSpPr/>
      </xdr:nvSpPr>
      <xdr:spPr>
        <a:xfrm>
          <a:off x="43267313" y="2094706"/>
          <a:ext cx="1755479" cy="217823"/>
        </a:xfrm>
        <a:prstGeom prst="rect">
          <a:avLst/>
        </a:prstGeom>
      </xdr:spPr>
    </xdr:sp>
    <xdr:clientData/>
  </xdr:oneCellAnchor>
  <xdr:oneCellAnchor>
    <xdr:from>
      <xdr:col>13</xdr:col>
      <xdr:colOff>0</xdr:colOff>
      <xdr:row>2</xdr:row>
      <xdr:rowOff>177800</xdr:rowOff>
    </xdr:from>
    <xdr:ext cx="1722885" cy="217823"/>
    <xdr:sp macro="" textlink="">
      <xdr:nvSpPr>
        <xdr:cNvPr id="5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F9010000}"/>
            </a:ext>
          </a:extLst>
        </xdr:cNvPr>
        <xdr:cNvSpPr/>
      </xdr:nvSpPr>
      <xdr:spPr>
        <a:xfrm>
          <a:off x="43267313" y="2094706"/>
          <a:ext cx="1722885" cy="217823"/>
        </a:xfrm>
        <a:prstGeom prst="rect">
          <a:avLst/>
        </a:prstGeom>
      </xdr:spPr>
    </xdr:sp>
    <xdr:clientData/>
  </xdr:oneCellAnchor>
  <xdr:oneCellAnchor>
    <xdr:from>
      <xdr:col>13</xdr:col>
      <xdr:colOff>0</xdr:colOff>
      <xdr:row>2</xdr:row>
      <xdr:rowOff>177800</xdr:rowOff>
    </xdr:from>
    <xdr:ext cx="1724810" cy="217823"/>
    <xdr:sp macro="" textlink="">
      <xdr:nvSpPr>
        <xdr:cNvPr id="5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FA010000}"/>
            </a:ext>
          </a:extLst>
        </xdr:cNvPr>
        <xdr:cNvSpPr/>
      </xdr:nvSpPr>
      <xdr:spPr>
        <a:xfrm>
          <a:off x="43267313" y="2094706"/>
          <a:ext cx="1724810" cy="217823"/>
        </a:xfrm>
        <a:prstGeom prst="rect">
          <a:avLst/>
        </a:prstGeom>
      </xdr:spPr>
    </xdr:sp>
    <xdr:clientData/>
  </xdr:oneCellAnchor>
  <xdr:oneCellAnchor>
    <xdr:from>
      <xdr:col>13</xdr:col>
      <xdr:colOff>0</xdr:colOff>
      <xdr:row>2</xdr:row>
      <xdr:rowOff>177800</xdr:rowOff>
    </xdr:from>
    <xdr:ext cx="1719325" cy="217823"/>
    <xdr:sp macro="" textlink="">
      <xdr:nvSpPr>
        <xdr:cNvPr id="5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FB010000}"/>
            </a:ext>
          </a:extLst>
        </xdr:cNvPr>
        <xdr:cNvSpPr/>
      </xdr:nvSpPr>
      <xdr:spPr>
        <a:xfrm>
          <a:off x="43267313" y="2094706"/>
          <a:ext cx="1719325" cy="217823"/>
        </a:xfrm>
        <a:prstGeom prst="rect">
          <a:avLst/>
        </a:prstGeom>
      </xdr:spPr>
    </xdr:sp>
    <xdr:clientData/>
  </xdr:oneCellAnchor>
  <xdr:oneCellAnchor>
    <xdr:from>
      <xdr:col>13</xdr:col>
      <xdr:colOff>0</xdr:colOff>
      <xdr:row>2</xdr:row>
      <xdr:rowOff>177800</xdr:rowOff>
    </xdr:from>
    <xdr:ext cx="1743667" cy="217823"/>
    <xdr:sp macro="" textlink="">
      <xdr:nvSpPr>
        <xdr:cNvPr id="5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FC010000}"/>
            </a:ext>
          </a:extLst>
        </xdr:cNvPr>
        <xdr:cNvSpPr/>
      </xdr:nvSpPr>
      <xdr:spPr>
        <a:xfrm>
          <a:off x="43267313" y="2094706"/>
          <a:ext cx="1743667" cy="217823"/>
        </a:xfrm>
        <a:prstGeom prst="rect">
          <a:avLst/>
        </a:prstGeom>
      </xdr:spPr>
    </xdr:sp>
    <xdr:clientData/>
  </xdr:oneCellAnchor>
  <xdr:oneCellAnchor>
    <xdr:from>
      <xdr:col>13</xdr:col>
      <xdr:colOff>0</xdr:colOff>
      <xdr:row>2</xdr:row>
      <xdr:rowOff>177800</xdr:rowOff>
    </xdr:from>
    <xdr:ext cx="1760193" cy="217823"/>
    <xdr:sp macro="" textlink="">
      <xdr:nvSpPr>
        <xdr:cNvPr id="5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FD010000}"/>
            </a:ext>
          </a:extLst>
        </xdr:cNvPr>
        <xdr:cNvSpPr/>
      </xdr:nvSpPr>
      <xdr:spPr>
        <a:xfrm>
          <a:off x="43267313" y="2094706"/>
          <a:ext cx="1760193" cy="217823"/>
        </a:xfrm>
        <a:prstGeom prst="rect">
          <a:avLst/>
        </a:prstGeom>
      </xdr:spPr>
    </xdr:sp>
    <xdr:clientData/>
  </xdr:oneCellAnchor>
  <xdr:oneCellAnchor>
    <xdr:from>
      <xdr:col>13</xdr:col>
      <xdr:colOff>0</xdr:colOff>
      <xdr:row>2</xdr:row>
      <xdr:rowOff>165100</xdr:rowOff>
    </xdr:from>
    <xdr:ext cx="1757522" cy="230523"/>
    <xdr:sp macro="" textlink="">
      <xdr:nvSpPr>
        <xdr:cNvPr id="5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FE010000}"/>
            </a:ext>
          </a:extLst>
        </xdr:cNvPr>
        <xdr:cNvSpPr/>
      </xdr:nvSpPr>
      <xdr:spPr>
        <a:xfrm>
          <a:off x="43267313" y="2082006"/>
          <a:ext cx="1757522" cy="230523"/>
        </a:xfrm>
        <a:prstGeom prst="rect">
          <a:avLst/>
        </a:prstGeom>
      </xdr:spPr>
    </xdr:sp>
    <xdr:clientData/>
  </xdr:oneCellAnchor>
  <xdr:oneCellAnchor>
    <xdr:from>
      <xdr:col>13</xdr:col>
      <xdr:colOff>0</xdr:colOff>
      <xdr:row>2</xdr:row>
      <xdr:rowOff>165100</xdr:rowOff>
    </xdr:from>
    <xdr:ext cx="1776068" cy="230523"/>
    <xdr:sp macro="" textlink="">
      <xdr:nvSpPr>
        <xdr:cNvPr id="5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FF010000}"/>
            </a:ext>
          </a:extLst>
        </xdr:cNvPr>
        <xdr:cNvSpPr/>
      </xdr:nvSpPr>
      <xdr:spPr>
        <a:xfrm>
          <a:off x="43267313" y="2082006"/>
          <a:ext cx="1776068" cy="230523"/>
        </a:xfrm>
        <a:prstGeom prst="rect">
          <a:avLst/>
        </a:prstGeom>
      </xdr:spPr>
    </xdr:sp>
    <xdr:clientData/>
  </xdr:oneCellAnchor>
  <xdr:oneCellAnchor>
    <xdr:from>
      <xdr:col>13</xdr:col>
      <xdr:colOff>0</xdr:colOff>
      <xdr:row>2</xdr:row>
      <xdr:rowOff>190500</xdr:rowOff>
    </xdr:from>
    <xdr:ext cx="1856405" cy="205123"/>
    <xdr:sp macro="" textlink="">
      <xdr:nvSpPr>
        <xdr:cNvPr id="5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00020000}"/>
            </a:ext>
          </a:extLst>
        </xdr:cNvPr>
        <xdr:cNvSpPr/>
      </xdr:nvSpPr>
      <xdr:spPr>
        <a:xfrm>
          <a:off x="42136219" y="2107406"/>
          <a:ext cx="1856405" cy="205123"/>
        </a:xfrm>
        <a:prstGeom prst="rect">
          <a:avLst/>
        </a:prstGeom>
      </xdr:spPr>
    </xdr:sp>
    <xdr:clientData/>
  </xdr:oneCellAnchor>
  <xdr:oneCellAnchor>
    <xdr:from>
      <xdr:col>13</xdr:col>
      <xdr:colOff>0</xdr:colOff>
      <xdr:row>2</xdr:row>
      <xdr:rowOff>177800</xdr:rowOff>
    </xdr:from>
    <xdr:ext cx="1793481" cy="217823"/>
    <xdr:sp macro="" textlink="">
      <xdr:nvSpPr>
        <xdr:cNvPr id="5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01020000}"/>
            </a:ext>
          </a:extLst>
        </xdr:cNvPr>
        <xdr:cNvSpPr/>
      </xdr:nvSpPr>
      <xdr:spPr>
        <a:xfrm>
          <a:off x="42136219" y="2094706"/>
          <a:ext cx="1793481" cy="217823"/>
        </a:xfrm>
        <a:prstGeom prst="rect">
          <a:avLst/>
        </a:prstGeom>
      </xdr:spPr>
    </xdr:sp>
    <xdr:clientData/>
  </xdr:oneCellAnchor>
  <xdr:oneCellAnchor>
    <xdr:from>
      <xdr:col>13</xdr:col>
      <xdr:colOff>0</xdr:colOff>
      <xdr:row>2</xdr:row>
      <xdr:rowOff>177800</xdr:rowOff>
    </xdr:from>
    <xdr:ext cx="1755479" cy="217823"/>
    <xdr:sp macro="" textlink="">
      <xdr:nvSpPr>
        <xdr:cNvPr id="5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02020000}"/>
            </a:ext>
          </a:extLst>
        </xdr:cNvPr>
        <xdr:cNvSpPr/>
      </xdr:nvSpPr>
      <xdr:spPr>
        <a:xfrm>
          <a:off x="42136219" y="2094706"/>
          <a:ext cx="1755479" cy="217823"/>
        </a:xfrm>
        <a:prstGeom prst="rect">
          <a:avLst/>
        </a:prstGeom>
      </xdr:spPr>
    </xdr:sp>
    <xdr:clientData/>
  </xdr:oneCellAnchor>
  <xdr:oneCellAnchor>
    <xdr:from>
      <xdr:col>13</xdr:col>
      <xdr:colOff>0</xdr:colOff>
      <xdr:row>2</xdr:row>
      <xdr:rowOff>177800</xdr:rowOff>
    </xdr:from>
    <xdr:ext cx="1722885" cy="217823"/>
    <xdr:sp macro="" textlink="">
      <xdr:nvSpPr>
        <xdr:cNvPr id="5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03020000}"/>
            </a:ext>
          </a:extLst>
        </xdr:cNvPr>
        <xdr:cNvSpPr/>
      </xdr:nvSpPr>
      <xdr:spPr>
        <a:xfrm>
          <a:off x="42136219" y="2094706"/>
          <a:ext cx="1722885" cy="217823"/>
        </a:xfrm>
        <a:prstGeom prst="rect">
          <a:avLst/>
        </a:prstGeom>
      </xdr:spPr>
    </xdr:sp>
    <xdr:clientData/>
  </xdr:oneCellAnchor>
  <xdr:oneCellAnchor>
    <xdr:from>
      <xdr:col>13</xdr:col>
      <xdr:colOff>0</xdr:colOff>
      <xdr:row>2</xdr:row>
      <xdr:rowOff>177800</xdr:rowOff>
    </xdr:from>
    <xdr:ext cx="1724810" cy="217823"/>
    <xdr:sp macro="" textlink="">
      <xdr:nvSpPr>
        <xdr:cNvPr id="5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04020000}"/>
            </a:ext>
          </a:extLst>
        </xdr:cNvPr>
        <xdr:cNvSpPr/>
      </xdr:nvSpPr>
      <xdr:spPr>
        <a:xfrm>
          <a:off x="42136219" y="2094706"/>
          <a:ext cx="1724810" cy="217823"/>
        </a:xfrm>
        <a:prstGeom prst="rect">
          <a:avLst/>
        </a:prstGeom>
      </xdr:spPr>
    </xdr:sp>
    <xdr:clientData/>
  </xdr:oneCellAnchor>
  <xdr:oneCellAnchor>
    <xdr:from>
      <xdr:col>13</xdr:col>
      <xdr:colOff>0</xdr:colOff>
      <xdr:row>2</xdr:row>
      <xdr:rowOff>177800</xdr:rowOff>
    </xdr:from>
    <xdr:ext cx="1719325" cy="217823"/>
    <xdr:sp macro="" textlink="">
      <xdr:nvSpPr>
        <xdr:cNvPr id="5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05020000}"/>
            </a:ext>
          </a:extLst>
        </xdr:cNvPr>
        <xdr:cNvSpPr/>
      </xdr:nvSpPr>
      <xdr:spPr>
        <a:xfrm>
          <a:off x="42136219" y="2094706"/>
          <a:ext cx="1719325" cy="217823"/>
        </a:xfrm>
        <a:prstGeom prst="rect">
          <a:avLst/>
        </a:prstGeom>
      </xdr:spPr>
    </xdr:sp>
    <xdr:clientData/>
  </xdr:oneCellAnchor>
  <xdr:oneCellAnchor>
    <xdr:from>
      <xdr:col>13</xdr:col>
      <xdr:colOff>0</xdr:colOff>
      <xdr:row>2</xdr:row>
      <xdr:rowOff>177800</xdr:rowOff>
    </xdr:from>
    <xdr:ext cx="1743667" cy="217823"/>
    <xdr:sp macro="" textlink="">
      <xdr:nvSpPr>
        <xdr:cNvPr id="5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06020000}"/>
            </a:ext>
          </a:extLst>
        </xdr:cNvPr>
        <xdr:cNvSpPr/>
      </xdr:nvSpPr>
      <xdr:spPr>
        <a:xfrm>
          <a:off x="42136219" y="2094706"/>
          <a:ext cx="1743667" cy="217823"/>
        </a:xfrm>
        <a:prstGeom prst="rect">
          <a:avLst/>
        </a:prstGeom>
      </xdr:spPr>
    </xdr:sp>
    <xdr:clientData/>
  </xdr:oneCellAnchor>
  <xdr:oneCellAnchor>
    <xdr:from>
      <xdr:col>13</xdr:col>
      <xdr:colOff>0</xdr:colOff>
      <xdr:row>2</xdr:row>
      <xdr:rowOff>177800</xdr:rowOff>
    </xdr:from>
    <xdr:ext cx="1760193" cy="217823"/>
    <xdr:sp macro="" textlink="">
      <xdr:nvSpPr>
        <xdr:cNvPr id="5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07020000}"/>
            </a:ext>
          </a:extLst>
        </xdr:cNvPr>
        <xdr:cNvSpPr/>
      </xdr:nvSpPr>
      <xdr:spPr>
        <a:xfrm>
          <a:off x="42136219" y="2094706"/>
          <a:ext cx="1760193" cy="217823"/>
        </a:xfrm>
        <a:prstGeom prst="rect">
          <a:avLst/>
        </a:prstGeom>
      </xdr:spPr>
    </xdr:sp>
    <xdr:clientData/>
  </xdr:oneCellAnchor>
  <xdr:oneCellAnchor>
    <xdr:from>
      <xdr:col>13</xdr:col>
      <xdr:colOff>0</xdr:colOff>
      <xdr:row>2</xdr:row>
      <xdr:rowOff>165100</xdr:rowOff>
    </xdr:from>
    <xdr:ext cx="1757522" cy="230523"/>
    <xdr:sp macro="" textlink="">
      <xdr:nvSpPr>
        <xdr:cNvPr id="5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08020000}"/>
            </a:ext>
          </a:extLst>
        </xdr:cNvPr>
        <xdr:cNvSpPr/>
      </xdr:nvSpPr>
      <xdr:spPr>
        <a:xfrm>
          <a:off x="42136219" y="2082006"/>
          <a:ext cx="1757522" cy="230523"/>
        </a:xfrm>
        <a:prstGeom prst="rect">
          <a:avLst/>
        </a:prstGeom>
      </xdr:spPr>
    </xdr:sp>
    <xdr:clientData/>
  </xdr:oneCellAnchor>
  <xdr:oneCellAnchor>
    <xdr:from>
      <xdr:col>13</xdr:col>
      <xdr:colOff>0</xdr:colOff>
      <xdr:row>2</xdr:row>
      <xdr:rowOff>165100</xdr:rowOff>
    </xdr:from>
    <xdr:ext cx="1776068" cy="230523"/>
    <xdr:sp macro="" textlink="">
      <xdr:nvSpPr>
        <xdr:cNvPr id="5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09020000}"/>
            </a:ext>
          </a:extLst>
        </xdr:cNvPr>
        <xdr:cNvSpPr/>
      </xdr:nvSpPr>
      <xdr:spPr>
        <a:xfrm>
          <a:off x="42136219" y="2082006"/>
          <a:ext cx="1776068" cy="230523"/>
        </a:xfrm>
        <a:prstGeom prst="rect">
          <a:avLst/>
        </a:prstGeom>
      </xdr:spPr>
    </xdr:sp>
    <xdr:clientData/>
  </xdr:oneCellAnchor>
  <xdr:oneCellAnchor>
    <xdr:from>
      <xdr:col>14</xdr:col>
      <xdr:colOff>0</xdr:colOff>
      <xdr:row>2</xdr:row>
      <xdr:rowOff>190500</xdr:rowOff>
    </xdr:from>
    <xdr:ext cx="1856405" cy="205123"/>
    <xdr:sp macro="" textlink="">
      <xdr:nvSpPr>
        <xdr:cNvPr id="5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0A020000}"/>
            </a:ext>
          </a:extLst>
        </xdr:cNvPr>
        <xdr:cNvSpPr/>
      </xdr:nvSpPr>
      <xdr:spPr>
        <a:xfrm>
          <a:off x="43267313" y="2107406"/>
          <a:ext cx="1856405" cy="205123"/>
        </a:xfrm>
        <a:prstGeom prst="rect">
          <a:avLst/>
        </a:prstGeom>
      </xdr:spPr>
    </xdr:sp>
    <xdr:clientData/>
  </xdr:oneCellAnchor>
  <xdr:oneCellAnchor>
    <xdr:from>
      <xdr:col>14</xdr:col>
      <xdr:colOff>0</xdr:colOff>
      <xdr:row>2</xdr:row>
      <xdr:rowOff>177800</xdr:rowOff>
    </xdr:from>
    <xdr:ext cx="1793481" cy="217823"/>
    <xdr:sp macro="" textlink="">
      <xdr:nvSpPr>
        <xdr:cNvPr id="5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0B020000}"/>
            </a:ext>
          </a:extLst>
        </xdr:cNvPr>
        <xdr:cNvSpPr/>
      </xdr:nvSpPr>
      <xdr:spPr>
        <a:xfrm>
          <a:off x="43267313" y="2094706"/>
          <a:ext cx="1793481" cy="217823"/>
        </a:xfrm>
        <a:prstGeom prst="rect">
          <a:avLst/>
        </a:prstGeom>
      </xdr:spPr>
    </xdr:sp>
    <xdr:clientData/>
  </xdr:oneCellAnchor>
  <xdr:oneCellAnchor>
    <xdr:from>
      <xdr:col>14</xdr:col>
      <xdr:colOff>0</xdr:colOff>
      <xdr:row>2</xdr:row>
      <xdr:rowOff>177800</xdr:rowOff>
    </xdr:from>
    <xdr:ext cx="1755479" cy="217823"/>
    <xdr:sp macro="" textlink="">
      <xdr:nvSpPr>
        <xdr:cNvPr id="5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0C020000}"/>
            </a:ext>
          </a:extLst>
        </xdr:cNvPr>
        <xdr:cNvSpPr/>
      </xdr:nvSpPr>
      <xdr:spPr>
        <a:xfrm>
          <a:off x="43267313" y="2094706"/>
          <a:ext cx="1755479" cy="217823"/>
        </a:xfrm>
        <a:prstGeom prst="rect">
          <a:avLst/>
        </a:prstGeom>
      </xdr:spPr>
    </xdr:sp>
    <xdr:clientData/>
  </xdr:oneCellAnchor>
  <xdr:oneCellAnchor>
    <xdr:from>
      <xdr:col>14</xdr:col>
      <xdr:colOff>0</xdr:colOff>
      <xdr:row>2</xdr:row>
      <xdr:rowOff>177800</xdr:rowOff>
    </xdr:from>
    <xdr:ext cx="1722885" cy="217823"/>
    <xdr:sp macro="" textlink="">
      <xdr:nvSpPr>
        <xdr:cNvPr id="5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0D020000}"/>
            </a:ext>
          </a:extLst>
        </xdr:cNvPr>
        <xdr:cNvSpPr/>
      </xdr:nvSpPr>
      <xdr:spPr>
        <a:xfrm>
          <a:off x="43267313" y="2094706"/>
          <a:ext cx="1722885" cy="217823"/>
        </a:xfrm>
        <a:prstGeom prst="rect">
          <a:avLst/>
        </a:prstGeom>
      </xdr:spPr>
    </xdr:sp>
    <xdr:clientData/>
  </xdr:oneCellAnchor>
  <xdr:oneCellAnchor>
    <xdr:from>
      <xdr:col>14</xdr:col>
      <xdr:colOff>0</xdr:colOff>
      <xdr:row>2</xdr:row>
      <xdr:rowOff>177800</xdr:rowOff>
    </xdr:from>
    <xdr:ext cx="1724810" cy="217823"/>
    <xdr:sp macro="" textlink="">
      <xdr:nvSpPr>
        <xdr:cNvPr id="5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0E020000}"/>
            </a:ext>
          </a:extLst>
        </xdr:cNvPr>
        <xdr:cNvSpPr/>
      </xdr:nvSpPr>
      <xdr:spPr>
        <a:xfrm>
          <a:off x="43267313" y="2094706"/>
          <a:ext cx="1724810" cy="217823"/>
        </a:xfrm>
        <a:prstGeom prst="rect">
          <a:avLst/>
        </a:prstGeom>
      </xdr:spPr>
    </xdr:sp>
    <xdr:clientData/>
  </xdr:oneCellAnchor>
  <xdr:oneCellAnchor>
    <xdr:from>
      <xdr:col>14</xdr:col>
      <xdr:colOff>0</xdr:colOff>
      <xdr:row>2</xdr:row>
      <xdr:rowOff>177800</xdr:rowOff>
    </xdr:from>
    <xdr:ext cx="1719325" cy="217823"/>
    <xdr:sp macro="" textlink="">
      <xdr:nvSpPr>
        <xdr:cNvPr id="5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0F020000}"/>
            </a:ext>
          </a:extLst>
        </xdr:cNvPr>
        <xdr:cNvSpPr/>
      </xdr:nvSpPr>
      <xdr:spPr>
        <a:xfrm>
          <a:off x="43267313" y="2094706"/>
          <a:ext cx="1719325" cy="217823"/>
        </a:xfrm>
        <a:prstGeom prst="rect">
          <a:avLst/>
        </a:prstGeom>
      </xdr:spPr>
    </xdr:sp>
    <xdr:clientData/>
  </xdr:oneCellAnchor>
  <xdr:oneCellAnchor>
    <xdr:from>
      <xdr:col>14</xdr:col>
      <xdr:colOff>0</xdr:colOff>
      <xdr:row>2</xdr:row>
      <xdr:rowOff>177800</xdr:rowOff>
    </xdr:from>
    <xdr:ext cx="1743667" cy="217823"/>
    <xdr:sp macro="" textlink="">
      <xdr:nvSpPr>
        <xdr:cNvPr id="5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10020000}"/>
            </a:ext>
          </a:extLst>
        </xdr:cNvPr>
        <xdr:cNvSpPr/>
      </xdr:nvSpPr>
      <xdr:spPr>
        <a:xfrm>
          <a:off x="43267313" y="2094706"/>
          <a:ext cx="1743667" cy="217823"/>
        </a:xfrm>
        <a:prstGeom prst="rect">
          <a:avLst/>
        </a:prstGeom>
      </xdr:spPr>
    </xdr:sp>
    <xdr:clientData/>
  </xdr:oneCellAnchor>
  <xdr:oneCellAnchor>
    <xdr:from>
      <xdr:col>14</xdr:col>
      <xdr:colOff>0</xdr:colOff>
      <xdr:row>2</xdr:row>
      <xdr:rowOff>177800</xdr:rowOff>
    </xdr:from>
    <xdr:ext cx="1760193" cy="217823"/>
    <xdr:sp macro="" textlink="">
      <xdr:nvSpPr>
        <xdr:cNvPr id="5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11020000}"/>
            </a:ext>
          </a:extLst>
        </xdr:cNvPr>
        <xdr:cNvSpPr/>
      </xdr:nvSpPr>
      <xdr:spPr>
        <a:xfrm>
          <a:off x="43267313" y="2094706"/>
          <a:ext cx="1760193" cy="217823"/>
        </a:xfrm>
        <a:prstGeom prst="rect">
          <a:avLst/>
        </a:prstGeom>
      </xdr:spPr>
    </xdr:sp>
    <xdr:clientData/>
  </xdr:oneCellAnchor>
  <xdr:oneCellAnchor>
    <xdr:from>
      <xdr:col>14</xdr:col>
      <xdr:colOff>0</xdr:colOff>
      <xdr:row>2</xdr:row>
      <xdr:rowOff>165100</xdr:rowOff>
    </xdr:from>
    <xdr:ext cx="1757522" cy="230523"/>
    <xdr:sp macro="" textlink="">
      <xdr:nvSpPr>
        <xdr:cNvPr id="5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12020000}"/>
            </a:ext>
          </a:extLst>
        </xdr:cNvPr>
        <xdr:cNvSpPr/>
      </xdr:nvSpPr>
      <xdr:spPr>
        <a:xfrm>
          <a:off x="43267313" y="2082006"/>
          <a:ext cx="1757522" cy="230523"/>
        </a:xfrm>
        <a:prstGeom prst="rect">
          <a:avLst/>
        </a:prstGeom>
      </xdr:spPr>
    </xdr:sp>
    <xdr:clientData/>
  </xdr:oneCellAnchor>
  <xdr:oneCellAnchor>
    <xdr:from>
      <xdr:col>14</xdr:col>
      <xdr:colOff>0</xdr:colOff>
      <xdr:row>2</xdr:row>
      <xdr:rowOff>165100</xdr:rowOff>
    </xdr:from>
    <xdr:ext cx="1776068" cy="230523"/>
    <xdr:sp macro="" textlink="">
      <xdr:nvSpPr>
        <xdr:cNvPr id="5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13020000}"/>
            </a:ext>
          </a:extLst>
        </xdr:cNvPr>
        <xdr:cNvSpPr/>
      </xdr:nvSpPr>
      <xdr:spPr>
        <a:xfrm>
          <a:off x="43267313" y="2082006"/>
          <a:ext cx="1776068" cy="230523"/>
        </a:xfrm>
        <a:prstGeom prst="rect">
          <a:avLst/>
        </a:prstGeom>
      </xdr:spPr>
    </xdr:sp>
    <xdr:clientData/>
  </xdr:oneCellAnchor>
  <xdr:oneCellAnchor>
    <xdr:from>
      <xdr:col>14</xdr:col>
      <xdr:colOff>0</xdr:colOff>
      <xdr:row>2</xdr:row>
      <xdr:rowOff>190500</xdr:rowOff>
    </xdr:from>
    <xdr:ext cx="1856405" cy="205123"/>
    <xdr:sp macro="" textlink="">
      <xdr:nvSpPr>
        <xdr:cNvPr id="5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14020000}"/>
            </a:ext>
          </a:extLst>
        </xdr:cNvPr>
        <xdr:cNvSpPr/>
      </xdr:nvSpPr>
      <xdr:spPr>
        <a:xfrm>
          <a:off x="42136219" y="2107406"/>
          <a:ext cx="1856405" cy="205123"/>
        </a:xfrm>
        <a:prstGeom prst="rect">
          <a:avLst/>
        </a:prstGeom>
      </xdr:spPr>
    </xdr:sp>
    <xdr:clientData/>
  </xdr:oneCellAnchor>
  <xdr:oneCellAnchor>
    <xdr:from>
      <xdr:col>14</xdr:col>
      <xdr:colOff>0</xdr:colOff>
      <xdr:row>2</xdr:row>
      <xdr:rowOff>177800</xdr:rowOff>
    </xdr:from>
    <xdr:ext cx="1793481" cy="217823"/>
    <xdr:sp macro="" textlink="">
      <xdr:nvSpPr>
        <xdr:cNvPr id="5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15020000}"/>
            </a:ext>
          </a:extLst>
        </xdr:cNvPr>
        <xdr:cNvSpPr/>
      </xdr:nvSpPr>
      <xdr:spPr>
        <a:xfrm>
          <a:off x="42136219" y="2094706"/>
          <a:ext cx="1793481" cy="217823"/>
        </a:xfrm>
        <a:prstGeom prst="rect">
          <a:avLst/>
        </a:prstGeom>
      </xdr:spPr>
    </xdr:sp>
    <xdr:clientData/>
  </xdr:oneCellAnchor>
  <xdr:oneCellAnchor>
    <xdr:from>
      <xdr:col>14</xdr:col>
      <xdr:colOff>0</xdr:colOff>
      <xdr:row>2</xdr:row>
      <xdr:rowOff>177800</xdr:rowOff>
    </xdr:from>
    <xdr:ext cx="1755479" cy="217823"/>
    <xdr:sp macro="" textlink="">
      <xdr:nvSpPr>
        <xdr:cNvPr id="5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16020000}"/>
            </a:ext>
          </a:extLst>
        </xdr:cNvPr>
        <xdr:cNvSpPr/>
      </xdr:nvSpPr>
      <xdr:spPr>
        <a:xfrm>
          <a:off x="42136219" y="2094706"/>
          <a:ext cx="1755479" cy="217823"/>
        </a:xfrm>
        <a:prstGeom prst="rect">
          <a:avLst/>
        </a:prstGeom>
      </xdr:spPr>
    </xdr:sp>
    <xdr:clientData/>
  </xdr:oneCellAnchor>
  <xdr:oneCellAnchor>
    <xdr:from>
      <xdr:col>14</xdr:col>
      <xdr:colOff>0</xdr:colOff>
      <xdr:row>2</xdr:row>
      <xdr:rowOff>177800</xdr:rowOff>
    </xdr:from>
    <xdr:ext cx="1722885" cy="217823"/>
    <xdr:sp macro="" textlink="">
      <xdr:nvSpPr>
        <xdr:cNvPr id="5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17020000}"/>
            </a:ext>
          </a:extLst>
        </xdr:cNvPr>
        <xdr:cNvSpPr/>
      </xdr:nvSpPr>
      <xdr:spPr>
        <a:xfrm>
          <a:off x="42136219" y="2094706"/>
          <a:ext cx="1722885" cy="217823"/>
        </a:xfrm>
        <a:prstGeom prst="rect">
          <a:avLst/>
        </a:prstGeom>
      </xdr:spPr>
    </xdr:sp>
    <xdr:clientData/>
  </xdr:oneCellAnchor>
  <xdr:oneCellAnchor>
    <xdr:from>
      <xdr:col>14</xdr:col>
      <xdr:colOff>0</xdr:colOff>
      <xdr:row>2</xdr:row>
      <xdr:rowOff>177800</xdr:rowOff>
    </xdr:from>
    <xdr:ext cx="1724810" cy="217823"/>
    <xdr:sp macro="" textlink="">
      <xdr:nvSpPr>
        <xdr:cNvPr id="5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18020000}"/>
            </a:ext>
          </a:extLst>
        </xdr:cNvPr>
        <xdr:cNvSpPr/>
      </xdr:nvSpPr>
      <xdr:spPr>
        <a:xfrm>
          <a:off x="42136219" y="2094706"/>
          <a:ext cx="1724810" cy="217823"/>
        </a:xfrm>
        <a:prstGeom prst="rect">
          <a:avLst/>
        </a:prstGeom>
      </xdr:spPr>
    </xdr:sp>
    <xdr:clientData/>
  </xdr:oneCellAnchor>
  <xdr:oneCellAnchor>
    <xdr:from>
      <xdr:col>14</xdr:col>
      <xdr:colOff>0</xdr:colOff>
      <xdr:row>2</xdr:row>
      <xdr:rowOff>177800</xdr:rowOff>
    </xdr:from>
    <xdr:ext cx="1719325" cy="217823"/>
    <xdr:sp macro="" textlink="">
      <xdr:nvSpPr>
        <xdr:cNvPr id="5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19020000}"/>
            </a:ext>
          </a:extLst>
        </xdr:cNvPr>
        <xdr:cNvSpPr/>
      </xdr:nvSpPr>
      <xdr:spPr>
        <a:xfrm>
          <a:off x="42136219" y="2094706"/>
          <a:ext cx="1719325" cy="217823"/>
        </a:xfrm>
        <a:prstGeom prst="rect">
          <a:avLst/>
        </a:prstGeom>
      </xdr:spPr>
    </xdr:sp>
    <xdr:clientData/>
  </xdr:oneCellAnchor>
  <xdr:oneCellAnchor>
    <xdr:from>
      <xdr:col>14</xdr:col>
      <xdr:colOff>0</xdr:colOff>
      <xdr:row>2</xdr:row>
      <xdr:rowOff>177800</xdr:rowOff>
    </xdr:from>
    <xdr:ext cx="1743667" cy="217823"/>
    <xdr:sp macro="" textlink="">
      <xdr:nvSpPr>
        <xdr:cNvPr id="5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1A020000}"/>
            </a:ext>
          </a:extLst>
        </xdr:cNvPr>
        <xdr:cNvSpPr/>
      </xdr:nvSpPr>
      <xdr:spPr>
        <a:xfrm>
          <a:off x="42136219" y="2094706"/>
          <a:ext cx="1743667" cy="217823"/>
        </a:xfrm>
        <a:prstGeom prst="rect">
          <a:avLst/>
        </a:prstGeom>
      </xdr:spPr>
    </xdr:sp>
    <xdr:clientData/>
  </xdr:oneCellAnchor>
  <xdr:oneCellAnchor>
    <xdr:from>
      <xdr:col>14</xdr:col>
      <xdr:colOff>0</xdr:colOff>
      <xdr:row>2</xdr:row>
      <xdr:rowOff>177800</xdr:rowOff>
    </xdr:from>
    <xdr:ext cx="1760193" cy="217823"/>
    <xdr:sp macro="" textlink="">
      <xdr:nvSpPr>
        <xdr:cNvPr id="5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1B020000}"/>
            </a:ext>
          </a:extLst>
        </xdr:cNvPr>
        <xdr:cNvSpPr/>
      </xdr:nvSpPr>
      <xdr:spPr>
        <a:xfrm>
          <a:off x="42136219" y="2094706"/>
          <a:ext cx="1760193" cy="217823"/>
        </a:xfrm>
        <a:prstGeom prst="rect">
          <a:avLst/>
        </a:prstGeom>
      </xdr:spPr>
    </xdr:sp>
    <xdr:clientData/>
  </xdr:oneCellAnchor>
  <xdr:oneCellAnchor>
    <xdr:from>
      <xdr:col>14</xdr:col>
      <xdr:colOff>0</xdr:colOff>
      <xdr:row>2</xdr:row>
      <xdr:rowOff>165100</xdr:rowOff>
    </xdr:from>
    <xdr:ext cx="1757522" cy="230523"/>
    <xdr:sp macro="" textlink="">
      <xdr:nvSpPr>
        <xdr:cNvPr id="5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1C020000}"/>
            </a:ext>
          </a:extLst>
        </xdr:cNvPr>
        <xdr:cNvSpPr/>
      </xdr:nvSpPr>
      <xdr:spPr>
        <a:xfrm>
          <a:off x="42136219" y="2082006"/>
          <a:ext cx="1757522" cy="230523"/>
        </a:xfrm>
        <a:prstGeom prst="rect">
          <a:avLst/>
        </a:prstGeom>
      </xdr:spPr>
    </xdr:sp>
    <xdr:clientData/>
  </xdr:oneCellAnchor>
  <xdr:oneCellAnchor>
    <xdr:from>
      <xdr:col>14</xdr:col>
      <xdr:colOff>0</xdr:colOff>
      <xdr:row>2</xdr:row>
      <xdr:rowOff>165100</xdr:rowOff>
    </xdr:from>
    <xdr:ext cx="1776068" cy="230523"/>
    <xdr:sp macro="" textlink="">
      <xdr:nvSpPr>
        <xdr:cNvPr id="5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1D020000}"/>
            </a:ext>
          </a:extLst>
        </xdr:cNvPr>
        <xdr:cNvSpPr/>
      </xdr:nvSpPr>
      <xdr:spPr>
        <a:xfrm>
          <a:off x="42136219" y="2082006"/>
          <a:ext cx="1776068" cy="230523"/>
        </a:xfrm>
        <a:prstGeom prst="rect">
          <a:avLst/>
        </a:prstGeom>
      </xdr:spPr>
    </xdr:sp>
    <xdr:clientData/>
  </xdr:oneCellAnchor>
  <xdr:oneCellAnchor>
    <xdr:from>
      <xdr:col>15</xdr:col>
      <xdr:colOff>0</xdr:colOff>
      <xdr:row>2</xdr:row>
      <xdr:rowOff>190500</xdr:rowOff>
    </xdr:from>
    <xdr:ext cx="1856405" cy="205123"/>
    <xdr:sp macro="" textlink="">
      <xdr:nvSpPr>
        <xdr:cNvPr id="5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1E020000}"/>
            </a:ext>
          </a:extLst>
        </xdr:cNvPr>
        <xdr:cNvSpPr/>
      </xdr:nvSpPr>
      <xdr:spPr>
        <a:xfrm>
          <a:off x="43267313" y="2107406"/>
          <a:ext cx="1856405" cy="205123"/>
        </a:xfrm>
        <a:prstGeom prst="rect">
          <a:avLst/>
        </a:prstGeom>
      </xdr:spPr>
    </xdr:sp>
    <xdr:clientData/>
  </xdr:oneCellAnchor>
  <xdr:oneCellAnchor>
    <xdr:from>
      <xdr:col>15</xdr:col>
      <xdr:colOff>0</xdr:colOff>
      <xdr:row>2</xdr:row>
      <xdr:rowOff>177800</xdr:rowOff>
    </xdr:from>
    <xdr:ext cx="1793481" cy="217823"/>
    <xdr:sp macro="" textlink="">
      <xdr:nvSpPr>
        <xdr:cNvPr id="5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1F020000}"/>
            </a:ext>
          </a:extLst>
        </xdr:cNvPr>
        <xdr:cNvSpPr/>
      </xdr:nvSpPr>
      <xdr:spPr>
        <a:xfrm>
          <a:off x="43267313" y="2094706"/>
          <a:ext cx="1793481" cy="217823"/>
        </a:xfrm>
        <a:prstGeom prst="rect">
          <a:avLst/>
        </a:prstGeom>
      </xdr:spPr>
    </xdr:sp>
    <xdr:clientData/>
  </xdr:oneCellAnchor>
  <xdr:oneCellAnchor>
    <xdr:from>
      <xdr:col>15</xdr:col>
      <xdr:colOff>0</xdr:colOff>
      <xdr:row>2</xdr:row>
      <xdr:rowOff>177800</xdr:rowOff>
    </xdr:from>
    <xdr:ext cx="1755479" cy="217823"/>
    <xdr:sp macro="" textlink="">
      <xdr:nvSpPr>
        <xdr:cNvPr id="5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20020000}"/>
            </a:ext>
          </a:extLst>
        </xdr:cNvPr>
        <xdr:cNvSpPr/>
      </xdr:nvSpPr>
      <xdr:spPr>
        <a:xfrm>
          <a:off x="43267313" y="2094706"/>
          <a:ext cx="1755479" cy="217823"/>
        </a:xfrm>
        <a:prstGeom prst="rect">
          <a:avLst/>
        </a:prstGeom>
      </xdr:spPr>
    </xdr:sp>
    <xdr:clientData/>
  </xdr:oneCellAnchor>
  <xdr:oneCellAnchor>
    <xdr:from>
      <xdr:col>15</xdr:col>
      <xdr:colOff>0</xdr:colOff>
      <xdr:row>2</xdr:row>
      <xdr:rowOff>177800</xdr:rowOff>
    </xdr:from>
    <xdr:ext cx="1722885" cy="217823"/>
    <xdr:sp macro="" textlink="">
      <xdr:nvSpPr>
        <xdr:cNvPr id="5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21020000}"/>
            </a:ext>
          </a:extLst>
        </xdr:cNvPr>
        <xdr:cNvSpPr/>
      </xdr:nvSpPr>
      <xdr:spPr>
        <a:xfrm>
          <a:off x="43267313" y="2094706"/>
          <a:ext cx="1722885" cy="217823"/>
        </a:xfrm>
        <a:prstGeom prst="rect">
          <a:avLst/>
        </a:prstGeom>
      </xdr:spPr>
    </xdr:sp>
    <xdr:clientData/>
  </xdr:oneCellAnchor>
  <xdr:oneCellAnchor>
    <xdr:from>
      <xdr:col>15</xdr:col>
      <xdr:colOff>0</xdr:colOff>
      <xdr:row>2</xdr:row>
      <xdr:rowOff>177800</xdr:rowOff>
    </xdr:from>
    <xdr:ext cx="1724810" cy="217823"/>
    <xdr:sp macro="" textlink="">
      <xdr:nvSpPr>
        <xdr:cNvPr id="5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22020000}"/>
            </a:ext>
          </a:extLst>
        </xdr:cNvPr>
        <xdr:cNvSpPr/>
      </xdr:nvSpPr>
      <xdr:spPr>
        <a:xfrm>
          <a:off x="43267313" y="2094706"/>
          <a:ext cx="1724810" cy="217823"/>
        </a:xfrm>
        <a:prstGeom prst="rect">
          <a:avLst/>
        </a:prstGeom>
      </xdr:spPr>
    </xdr:sp>
    <xdr:clientData/>
  </xdr:oneCellAnchor>
  <xdr:oneCellAnchor>
    <xdr:from>
      <xdr:col>15</xdr:col>
      <xdr:colOff>0</xdr:colOff>
      <xdr:row>2</xdr:row>
      <xdr:rowOff>177800</xdr:rowOff>
    </xdr:from>
    <xdr:ext cx="1719325" cy="217823"/>
    <xdr:sp macro="" textlink="">
      <xdr:nvSpPr>
        <xdr:cNvPr id="5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23020000}"/>
            </a:ext>
          </a:extLst>
        </xdr:cNvPr>
        <xdr:cNvSpPr/>
      </xdr:nvSpPr>
      <xdr:spPr>
        <a:xfrm>
          <a:off x="43267313" y="2094706"/>
          <a:ext cx="1719325" cy="217823"/>
        </a:xfrm>
        <a:prstGeom prst="rect">
          <a:avLst/>
        </a:prstGeom>
      </xdr:spPr>
    </xdr:sp>
    <xdr:clientData/>
  </xdr:oneCellAnchor>
  <xdr:oneCellAnchor>
    <xdr:from>
      <xdr:col>15</xdr:col>
      <xdr:colOff>0</xdr:colOff>
      <xdr:row>2</xdr:row>
      <xdr:rowOff>177800</xdr:rowOff>
    </xdr:from>
    <xdr:ext cx="1743667" cy="217823"/>
    <xdr:sp macro="" textlink="">
      <xdr:nvSpPr>
        <xdr:cNvPr id="5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24020000}"/>
            </a:ext>
          </a:extLst>
        </xdr:cNvPr>
        <xdr:cNvSpPr/>
      </xdr:nvSpPr>
      <xdr:spPr>
        <a:xfrm>
          <a:off x="43267313" y="2094706"/>
          <a:ext cx="1743667" cy="217823"/>
        </a:xfrm>
        <a:prstGeom prst="rect">
          <a:avLst/>
        </a:prstGeom>
      </xdr:spPr>
    </xdr:sp>
    <xdr:clientData/>
  </xdr:oneCellAnchor>
  <xdr:oneCellAnchor>
    <xdr:from>
      <xdr:col>15</xdr:col>
      <xdr:colOff>0</xdr:colOff>
      <xdr:row>2</xdr:row>
      <xdr:rowOff>177800</xdr:rowOff>
    </xdr:from>
    <xdr:ext cx="1760193" cy="217823"/>
    <xdr:sp macro="" textlink="">
      <xdr:nvSpPr>
        <xdr:cNvPr id="5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25020000}"/>
            </a:ext>
          </a:extLst>
        </xdr:cNvPr>
        <xdr:cNvSpPr/>
      </xdr:nvSpPr>
      <xdr:spPr>
        <a:xfrm>
          <a:off x="43267313" y="2094706"/>
          <a:ext cx="1760193" cy="217823"/>
        </a:xfrm>
        <a:prstGeom prst="rect">
          <a:avLst/>
        </a:prstGeom>
      </xdr:spPr>
    </xdr:sp>
    <xdr:clientData/>
  </xdr:oneCellAnchor>
  <xdr:oneCellAnchor>
    <xdr:from>
      <xdr:col>15</xdr:col>
      <xdr:colOff>0</xdr:colOff>
      <xdr:row>2</xdr:row>
      <xdr:rowOff>165100</xdr:rowOff>
    </xdr:from>
    <xdr:ext cx="1757522" cy="230523"/>
    <xdr:sp macro="" textlink="">
      <xdr:nvSpPr>
        <xdr:cNvPr id="5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26020000}"/>
            </a:ext>
          </a:extLst>
        </xdr:cNvPr>
        <xdr:cNvSpPr/>
      </xdr:nvSpPr>
      <xdr:spPr>
        <a:xfrm>
          <a:off x="43267313" y="2082006"/>
          <a:ext cx="1757522" cy="230523"/>
        </a:xfrm>
        <a:prstGeom prst="rect">
          <a:avLst/>
        </a:prstGeom>
      </xdr:spPr>
    </xdr:sp>
    <xdr:clientData/>
  </xdr:oneCellAnchor>
  <xdr:oneCellAnchor>
    <xdr:from>
      <xdr:col>15</xdr:col>
      <xdr:colOff>0</xdr:colOff>
      <xdr:row>2</xdr:row>
      <xdr:rowOff>165100</xdr:rowOff>
    </xdr:from>
    <xdr:ext cx="1776068" cy="230523"/>
    <xdr:sp macro="" textlink="">
      <xdr:nvSpPr>
        <xdr:cNvPr id="5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7020000}"/>
            </a:ext>
          </a:extLst>
        </xdr:cNvPr>
        <xdr:cNvSpPr/>
      </xdr:nvSpPr>
      <xdr:spPr>
        <a:xfrm>
          <a:off x="43267313" y="2082006"/>
          <a:ext cx="1776068" cy="230523"/>
        </a:xfrm>
        <a:prstGeom prst="rect">
          <a:avLst/>
        </a:prstGeom>
      </xdr:spPr>
    </xdr:sp>
    <xdr:clientData/>
  </xdr:oneCellAnchor>
  <xdr:oneCellAnchor>
    <xdr:from>
      <xdr:col>15</xdr:col>
      <xdr:colOff>0</xdr:colOff>
      <xdr:row>2</xdr:row>
      <xdr:rowOff>190500</xdr:rowOff>
    </xdr:from>
    <xdr:ext cx="1856405" cy="205123"/>
    <xdr:sp macro="" textlink="">
      <xdr:nvSpPr>
        <xdr:cNvPr id="5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28020000}"/>
            </a:ext>
          </a:extLst>
        </xdr:cNvPr>
        <xdr:cNvSpPr/>
      </xdr:nvSpPr>
      <xdr:spPr>
        <a:xfrm>
          <a:off x="42136219" y="2107406"/>
          <a:ext cx="1856405" cy="205123"/>
        </a:xfrm>
        <a:prstGeom prst="rect">
          <a:avLst/>
        </a:prstGeom>
      </xdr:spPr>
    </xdr:sp>
    <xdr:clientData/>
  </xdr:oneCellAnchor>
  <xdr:oneCellAnchor>
    <xdr:from>
      <xdr:col>15</xdr:col>
      <xdr:colOff>0</xdr:colOff>
      <xdr:row>2</xdr:row>
      <xdr:rowOff>177800</xdr:rowOff>
    </xdr:from>
    <xdr:ext cx="1793481" cy="217823"/>
    <xdr:sp macro="" textlink="">
      <xdr:nvSpPr>
        <xdr:cNvPr id="5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29020000}"/>
            </a:ext>
          </a:extLst>
        </xdr:cNvPr>
        <xdr:cNvSpPr/>
      </xdr:nvSpPr>
      <xdr:spPr>
        <a:xfrm>
          <a:off x="42136219" y="2094706"/>
          <a:ext cx="1793481" cy="217823"/>
        </a:xfrm>
        <a:prstGeom prst="rect">
          <a:avLst/>
        </a:prstGeom>
      </xdr:spPr>
    </xdr:sp>
    <xdr:clientData/>
  </xdr:oneCellAnchor>
  <xdr:oneCellAnchor>
    <xdr:from>
      <xdr:col>15</xdr:col>
      <xdr:colOff>0</xdr:colOff>
      <xdr:row>2</xdr:row>
      <xdr:rowOff>177800</xdr:rowOff>
    </xdr:from>
    <xdr:ext cx="1755479" cy="217823"/>
    <xdr:sp macro="" textlink="">
      <xdr:nvSpPr>
        <xdr:cNvPr id="5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2A020000}"/>
            </a:ext>
          </a:extLst>
        </xdr:cNvPr>
        <xdr:cNvSpPr/>
      </xdr:nvSpPr>
      <xdr:spPr>
        <a:xfrm>
          <a:off x="42136219" y="2094706"/>
          <a:ext cx="1755479" cy="217823"/>
        </a:xfrm>
        <a:prstGeom prst="rect">
          <a:avLst/>
        </a:prstGeom>
      </xdr:spPr>
    </xdr:sp>
    <xdr:clientData/>
  </xdr:oneCellAnchor>
  <xdr:oneCellAnchor>
    <xdr:from>
      <xdr:col>15</xdr:col>
      <xdr:colOff>0</xdr:colOff>
      <xdr:row>2</xdr:row>
      <xdr:rowOff>177800</xdr:rowOff>
    </xdr:from>
    <xdr:ext cx="1722885" cy="217823"/>
    <xdr:sp macro="" textlink="">
      <xdr:nvSpPr>
        <xdr:cNvPr id="5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2B020000}"/>
            </a:ext>
          </a:extLst>
        </xdr:cNvPr>
        <xdr:cNvSpPr/>
      </xdr:nvSpPr>
      <xdr:spPr>
        <a:xfrm>
          <a:off x="42136219" y="2094706"/>
          <a:ext cx="1722885" cy="217823"/>
        </a:xfrm>
        <a:prstGeom prst="rect">
          <a:avLst/>
        </a:prstGeom>
      </xdr:spPr>
    </xdr:sp>
    <xdr:clientData/>
  </xdr:oneCellAnchor>
  <xdr:oneCellAnchor>
    <xdr:from>
      <xdr:col>15</xdr:col>
      <xdr:colOff>0</xdr:colOff>
      <xdr:row>2</xdr:row>
      <xdr:rowOff>177800</xdr:rowOff>
    </xdr:from>
    <xdr:ext cx="1724810" cy="217823"/>
    <xdr:sp macro="" textlink="">
      <xdr:nvSpPr>
        <xdr:cNvPr id="5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2C020000}"/>
            </a:ext>
          </a:extLst>
        </xdr:cNvPr>
        <xdr:cNvSpPr/>
      </xdr:nvSpPr>
      <xdr:spPr>
        <a:xfrm>
          <a:off x="42136219" y="2094706"/>
          <a:ext cx="1724810" cy="217823"/>
        </a:xfrm>
        <a:prstGeom prst="rect">
          <a:avLst/>
        </a:prstGeom>
      </xdr:spPr>
    </xdr:sp>
    <xdr:clientData/>
  </xdr:oneCellAnchor>
  <xdr:oneCellAnchor>
    <xdr:from>
      <xdr:col>15</xdr:col>
      <xdr:colOff>0</xdr:colOff>
      <xdr:row>2</xdr:row>
      <xdr:rowOff>177800</xdr:rowOff>
    </xdr:from>
    <xdr:ext cx="1719325" cy="217823"/>
    <xdr:sp macro="" textlink="">
      <xdr:nvSpPr>
        <xdr:cNvPr id="5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2D020000}"/>
            </a:ext>
          </a:extLst>
        </xdr:cNvPr>
        <xdr:cNvSpPr/>
      </xdr:nvSpPr>
      <xdr:spPr>
        <a:xfrm>
          <a:off x="42136219" y="2094706"/>
          <a:ext cx="1719325" cy="217823"/>
        </a:xfrm>
        <a:prstGeom prst="rect">
          <a:avLst/>
        </a:prstGeom>
      </xdr:spPr>
    </xdr:sp>
    <xdr:clientData/>
  </xdr:oneCellAnchor>
  <xdr:oneCellAnchor>
    <xdr:from>
      <xdr:col>15</xdr:col>
      <xdr:colOff>0</xdr:colOff>
      <xdr:row>2</xdr:row>
      <xdr:rowOff>177800</xdr:rowOff>
    </xdr:from>
    <xdr:ext cx="1743667" cy="217823"/>
    <xdr:sp macro="" textlink="">
      <xdr:nvSpPr>
        <xdr:cNvPr id="5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2E020000}"/>
            </a:ext>
          </a:extLst>
        </xdr:cNvPr>
        <xdr:cNvSpPr/>
      </xdr:nvSpPr>
      <xdr:spPr>
        <a:xfrm>
          <a:off x="42136219" y="2094706"/>
          <a:ext cx="1743667" cy="217823"/>
        </a:xfrm>
        <a:prstGeom prst="rect">
          <a:avLst/>
        </a:prstGeom>
      </xdr:spPr>
    </xdr:sp>
    <xdr:clientData/>
  </xdr:oneCellAnchor>
  <xdr:oneCellAnchor>
    <xdr:from>
      <xdr:col>15</xdr:col>
      <xdr:colOff>0</xdr:colOff>
      <xdr:row>2</xdr:row>
      <xdr:rowOff>177800</xdr:rowOff>
    </xdr:from>
    <xdr:ext cx="1760193" cy="217823"/>
    <xdr:sp macro="" textlink="">
      <xdr:nvSpPr>
        <xdr:cNvPr id="5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2F020000}"/>
            </a:ext>
          </a:extLst>
        </xdr:cNvPr>
        <xdr:cNvSpPr/>
      </xdr:nvSpPr>
      <xdr:spPr>
        <a:xfrm>
          <a:off x="42136219" y="2094706"/>
          <a:ext cx="1760193" cy="217823"/>
        </a:xfrm>
        <a:prstGeom prst="rect">
          <a:avLst/>
        </a:prstGeom>
      </xdr:spPr>
    </xdr:sp>
    <xdr:clientData/>
  </xdr:oneCellAnchor>
  <xdr:oneCellAnchor>
    <xdr:from>
      <xdr:col>15</xdr:col>
      <xdr:colOff>0</xdr:colOff>
      <xdr:row>2</xdr:row>
      <xdr:rowOff>165100</xdr:rowOff>
    </xdr:from>
    <xdr:ext cx="1757522" cy="230523"/>
    <xdr:sp macro="" textlink="">
      <xdr:nvSpPr>
        <xdr:cNvPr id="5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30020000}"/>
            </a:ext>
          </a:extLst>
        </xdr:cNvPr>
        <xdr:cNvSpPr/>
      </xdr:nvSpPr>
      <xdr:spPr>
        <a:xfrm>
          <a:off x="42136219" y="2082006"/>
          <a:ext cx="1757522" cy="230523"/>
        </a:xfrm>
        <a:prstGeom prst="rect">
          <a:avLst/>
        </a:prstGeom>
      </xdr:spPr>
    </xdr:sp>
    <xdr:clientData/>
  </xdr:oneCellAnchor>
  <xdr:oneCellAnchor>
    <xdr:from>
      <xdr:col>15</xdr:col>
      <xdr:colOff>0</xdr:colOff>
      <xdr:row>2</xdr:row>
      <xdr:rowOff>165100</xdr:rowOff>
    </xdr:from>
    <xdr:ext cx="1776068" cy="230523"/>
    <xdr:sp macro="" textlink="">
      <xdr:nvSpPr>
        <xdr:cNvPr id="5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31020000}"/>
            </a:ext>
          </a:extLst>
        </xdr:cNvPr>
        <xdr:cNvSpPr/>
      </xdr:nvSpPr>
      <xdr:spPr>
        <a:xfrm>
          <a:off x="42136219"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32020000}"/>
            </a:ext>
          </a:extLst>
        </xdr:cNvPr>
        <xdr:cNvSpPr/>
      </xdr:nvSpPr>
      <xdr:spPr>
        <a:xfrm>
          <a:off x="43267313"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33020000}"/>
            </a:ext>
          </a:extLst>
        </xdr:cNvPr>
        <xdr:cNvSpPr/>
      </xdr:nvSpPr>
      <xdr:spPr>
        <a:xfrm>
          <a:off x="43267313"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34020000}"/>
            </a:ext>
          </a:extLst>
        </xdr:cNvPr>
        <xdr:cNvSpPr/>
      </xdr:nvSpPr>
      <xdr:spPr>
        <a:xfrm>
          <a:off x="43267313"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35020000}"/>
            </a:ext>
          </a:extLst>
        </xdr:cNvPr>
        <xdr:cNvSpPr/>
      </xdr:nvSpPr>
      <xdr:spPr>
        <a:xfrm>
          <a:off x="43267313"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36020000}"/>
            </a:ext>
          </a:extLst>
        </xdr:cNvPr>
        <xdr:cNvSpPr/>
      </xdr:nvSpPr>
      <xdr:spPr>
        <a:xfrm>
          <a:off x="43267313"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37020000}"/>
            </a:ext>
          </a:extLst>
        </xdr:cNvPr>
        <xdr:cNvSpPr/>
      </xdr:nvSpPr>
      <xdr:spPr>
        <a:xfrm>
          <a:off x="43267313"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38020000}"/>
            </a:ext>
          </a:extLst>
        </xdr:cNvPr>
        <xdr:cNvSpPr/>
      </xdr:nvSpPr>
      <xdr:spPr>
        <a:xfrm>
          <a:off x="43267313"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39020000}"/>
            </a:ext>
          </a:extLst>
        </xdr:cNvPr>
        <xdr:cNvSpPr/>
      </xdr:nvSpPr>
      <xdr:spPr>
        <a:xfrm>
          <a:off x="43267313"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3A020000}"/>
            </a:ext>
          </a:extLst>
        </xdr:cNvPr>
        <xdr:cNvSpPr/>
      </xdr:nvSpPr>
      <xdr:spPr>
        <a:xfrm>
          <a:off x="43267313"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3B020000}"/>
            </a:ext>
          </a:extLst>
        </xdr:cNvPr>
        <xdr:cNvSpPr/>
      </xdr:nvSpPr>
      <xdr:spPr>
        <a:xfrm>
          <a:off x="43267313"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3C020000}"/>
            </a:ext>
          </a:extLst>
        </xdr:cNvPr>
        <xdr:cNvSpPr/>
      </xdr:nvSpPr>
      <xdr:spPr>
        <a:xfrm>
          <a:off x="42136219"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3D020000}"/>
            </a:ext>
          </a:extLst>
        </xdr:cNvPr>
        <xdr:cNvSpPr/>
      </xdr:nvSpPr>
      <xdr:spPr>
        <a:xfrm>
          <a:off x="42136219"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3E020000}"/>
            </a:ext>
          </a:extLst>
        </xdr:cNvPr>
        <xdr:cNvSpPr/>
      </xdr:nvSpPr>
      <xdr:spPr>
        <a:xfrm>
          <a:off x="42136219"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3F020000}"/>
            </a:ext>
          </a:extLst>
        </xdr:cNvPr>
        <xdr:cNvSpPr/>
      </xdr:nvSpPr>
      <xdr:spPr>
        <a:xfrm>
          <a:off x="42136219"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40020000}"/>
            </a:ext>
          </a:extLst>
        </xdr:cNvPr>
        <xdr:cNvSpPr/>
      </xdr:nvSpPr>
      <xdr:spPr>
        <a:xfrm>
          <a:off x="42136219"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41020000}"/>
            </a:ext>
          </a:extLst>
        </xdr:cNvPr>
        <xdr:cNvSpPr/>
      </xdr:nvSpPr>
      <xdr:spPr>
        <a:xfrm>
          <a:off x="42136219"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42020000}"/>
            </a:ext>
          </a:extLst>
        </xdr:cNvPr>
        <xdr:cNvSpPr/>
      </xdr:nvSpPr>
      <xdr:spPr>
        <a:xfrm>
          <a:off x="42136219"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43020000}"/>
            </a:ext>
          </a:extLst>
        </xdr:cNvPr>
        <xdr:cNvSpPr/>
      </xdr:nvSpPr>
      <xdr:spPr>
        <a:xfrm>
          <a:off x="42136219"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44020000}"/>
            </a:ext>
          </a:extLst>
        </xdr:cNvPr>
        <xdr:cNvSpPr/>
      </xdr:nvSpPr>
      <xdr:spPr>
        <a:xfrm>
          <a:off x="42136219"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45020000}"/>
            </a:ext>
          </a:extLst>
        </xdr:cNvPr>
        <xdr:cNvSpPr/>
      </xdr:nvSpPr>
      <xdr:spPr>
        <a:xfrm>
          <a:off x="42136219"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46020000}"/>
            </a:ext>
          </a:extLst>
        </xdr:cNvPr>
        <xdr:cNvSpPr/>
      </xdr:nvSpPr>
      <xdr:spPr>
        <a:xfrm>
          <a:off x="43267313"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47020000}"/>
            </a:ext>
          </a:extLst>
        </xdr:cNvPr>
        <xdr:cNvSpPr/>
      </xdr:nvSpPr>
      <xdr:spPr>
        <a:xfrm>
          <a:off x="43267313"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48020000}"/>
            </a:ext>
          </a:extLst>
        </xdr:cNvPr>
        <xdr:cNvSpPr/>
      </xdr:nvSpPr>
      <xdr:spPr>
        <a:xfrm>
          <a:off x="43267313"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49020000}"/>
            </a:ext>
          </a:extLst>
        </xdr:cNvPr>
        <xdr:cNvSpPr/>
      </xdr:nvSpPr>
      <xdr:spPr>
        <a:xfrm>
          <a:off x="43267313"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4A020000}"/>
            </a:ext>
          </a:extLst>
        </xdr:cNvPr>
        <xdr:cNvSpPr/>
      </xdr:nvSpPr>
      <xdr:spPr>
        <a:xfrm>
          <a:off x="43267313"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4B020000}"/>
            </a:ext>
          </a:extLst>
        </xdr:cNvPr>
        <xdr:cNvSpPr/>
      </xdr:nvSpPr>
      <xdr:spPr>
        <a:xfrm>
          <a:off x="43267313"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4C020000}"/>
            </a:ext>
          </a:extLst>
        </xdr:cNvPr>
        <xdr:cNvSpPr/>
      </xdr:nvSpPr>
      <xdr:spPr>
        <a:xfrm>
          <a:off x="43267313"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4D020000}"/>
            </a:ext>
          </a:extLst>
        </xdr:cNvPr>
        <xdr:cNvSpPr/>
      </xdr:nvSpPr>
      <xdr:spPr>
        <a:xfrm>
          <a:off x="43267313"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4E020000}"/>
            </a:ext>
          </a:extLst>
        </xdr:cNvPr>
        <xdr:cNvSpPr/>
      </xdr:nvSpPr>
      <xdr:spPr>
        <a:xfrm>
          <a:off x="43267313"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4F020000}"/>
            </a:ext>
          </a:extLst>
        </xdr:cNvPr>
        <xdr:cNvSpPr/>
      </xdr:nvSpPr>
      <xdr:spPr>
        <a:xfrm>
          <a:off x="43267313"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50020000}"/>
            </a:ext>
          </a:extLst>
        </xdr:cNvPr>
        <xdr:cNvSpPr/>
      </xdr:nvSpPr>
      <xdr:spPr>
        <a:xfrm>
          <a:off x="42136219"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51020000}"/>
            </a:ext>
          </a:extLst>
        </xdr:cNvPr>
        <xdr:cNvSpPr/>
      </xdr:nvSpPr>
      <xdr:spPr>
        <a:xfrm>
          <a:off x="42136219"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52020000}"/>
            </a:ext>
          </a:extLst>
        </xdr:cNvPr>
        <xdr:cNvSpPr/>
      </xdr:nvSpPr>
      <xdr:spPr>
        <a:xfrm>
          <a:off x="42136219"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53020000}"/>
            </a:ext>
          </a:extLst>
        </xdr:cNvPr>
        <xdr:cNvSpPr/>
      </xdr:nvSpPr>
      <xdr:spPr>
        <a:xfrm>
          <a:off x="42136219"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54020000}"/>
            </a:ext>
          </a:extLst>
        </xdr:cNvPr>
        <xdr:cNvSpPr/>
      </xdr:nvSpPr>
      <xdr:spPr>
        <a:xfrm>
          <a:off x="42136219"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55020000}"/>
            </a:ext>
          </a:extLst>
        </xdr:cNvPr>
        <xdr:cNvSpPr/>
      </xdr:nvSpPr>
      <xdr:spPr>
        <a:xfrm>
          <a:off x="42136219"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56020000}"/>
            </a:ext>
          </a:extLst>
        </xdr:cNvPr>
        <xdr:cNvSpPr/>
      </xdr:nvSpPr>
      <xdr:spPr>
        <a:xfrm>
          <a:off x="42136219"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57020000}"/>
            </a:ext>
          </a:extLst>
        </xdr:cNvPr>
        <xdr:cNvSpPr/>
      </xdr:nvSpPr>
      <xdr:spPr>
        <a:xfrm>
          <a:off x="42136219"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6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58020000}"/>
            </a:ext>
          </a:extLst>
        </xdr:cNvPr>
        <xdr:cNvSpPr/>
      </xdr:nvSpPr>
      <xdr:spPr>
        <a:xfrm>
          <a:off x="42136219"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6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59020000}"/>
            </a:ext>
          </a:extLst>
        </xdr:cNvPr>
        <xdr:cNvSpPr/>
      </xdr:nvSpPr>
      <xdr:spPr>
        <a:xfrm>
          <a:off x="42136219" y="2082006"/>
          <a:ext cx="1776068" cy="230523"/>
        </a:xfrm>
        <a:prstGeom prst="rect">
          <a:avLst/>
        </a:prstGeom>
      </xdr:spPr>
    </xdr:sp>
    <xdr:clientData/>
  </xdr:oneCellAnchor>
  <xdr:oneCellAnchor>
    <xdr:from>
      <xdr:col>17</xdr:col>
      <xdr:colOff>0</xdr:colOff>
      <xdr:row>2</xdr:row>
      <xdr:rowOff>190500</xdr:rowOff>
    </xdr:from>
    <xdr:ext cx="1856405" cy="205123"/>
    <xdr:sp macro="" textlink="">
      <xdr:nvSpPr>
        <xdr:cNvPr id="6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5A020000}"/>
            </a:ext>
          </a:extLst>
        </xdr:cNvPr>
        <xdr:cNvSpPr/>
      </xdr:nvSpPr>
      <xdr:spPr>
        <a:xfrm>
          <a:off x="43267313" y="2107406"/>
          <a:ext cx="1856405" cy="205123"/>
        </a:xfrm>
        <a:prstGeom prst="rect">
          <a:avLst/>
        </a:prstGeom>
      </xdr:spPr>
    </xdr:sp>
    <xdr:clientData/>
  </xdr:oneCellAnchor>
  <xdr:oneCellAnchor>
    <xdr:from>
      <xdr:col>17</xdr:col>
      <xdr:colOff>0</xdr:colOff>
      <xdr:row>2</xdr:row>
      <xdr:rowOff>177800</xdr:rowOff>
    </xdr:from>
    <xdr:ext cx="1793481" cy="217823"/>
    <xdr:sp macro="" textlink="">
      <xdr:nvSpPr>
        <xdr:cNvPr id="6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5B020000}"/>
            </a:ext>
          </a:extLst>
        </xdr:cNvPr>
        <xdr:cNvSpPr/>
      </xdr:nvSpPr>
      <xdr:spPr>
        <a:xfrm>
          <a:off x="43267313" y="2094706"/>
          <a:ext cx="1793481" cy="217823"/>
        </a:xfrm>
        <a:prstGeom prst="rect">
          <a:avLst/>
        </a:prstGeom>
      </xdr:spPr>
    </xdr:sp>
    <xdr:clientData/>
  </xdr:oneCellAnchor>
  <xdr:oneCellAnchor>
    <xdr:from>
      <xdr:col>17</xdr:col>
      <xdr:colOff>0</xdr:colOff>
      <xdr:row>2</xdr:row>
      <xdr:rowOff>177800</xdr:rowOff>
    </xdr:from>
    <xdr:ext cx="1755479" cy="217823"/>
    <xdr:sp macro="" textlink="">
      <xdr:nvSpPr>
        <xdr:cNvPr id="6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5C020000}"/>
            </a:ext>
          </a:extLst>
        </xdr:cNvPr>
        <xdr:cNvSpPr/>
      </xdr:nvSpPr>
      <xdr:spPr>
        <a:xfrm>
          <a:off x="43267313" y="2094706"/>
          <a:ext cx="1755479" cy="217823"/>
        </a:xfrm>
        <a:prstGeom prst="rect">
          <a:avLst/>
        </a:prstGeom>
      </xdr:spPr>
    </xdr:sp>
    <xdr:clientData/>
  </xdr:oneCellAnchor>
  <xdr:oneCellAnchor>
    <xdr:from>
      <xdr:col>17</xdr:col>
      <xdr:colOff>0</xdr:colOff>
      <xdr:row>2</xdr:row>
      <xdr:rowOff>177800</xdr:rowOff>
    </xdr:from>
    <xdr:ext cx="1722885" cy="217823"/>
    <xdr:sp macro="" textlink="">
      <xdr:nvSpPr>
        <xdr:cNvPr id="6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5D020000}"/>
            </a:ext>
          </a:extLst>
        </xdr:cNvPr>
        <xdr:cNvSpPr/>
      </xdr:nvSpPr>
      <xdr:spPr>
        <a:xfrm>
          <a:off x="43267313" y="2094706"/>
          <a:ext cx="1722885" cy="217823"/>
        </a:xfrm>
        <a:prstGeom prst="rect">
          <a:avLst/>
        </a:prstGeom>
      </xdr:spPr>
    </xdr:sp>
    <xdr:clientData/>
  </xdr:oneCellAnchor>
  <xdr:oneCellAnchor>
    <xdr:from>
      <xdr:col>17</xdr:col>
      <xdr:colOff>0</xdr:colOff>
      <xdr:row>2</xdr:row>
      <xdr:rowOff>177800</xdr:rowOff>
    </xdr:from>
    <xdr:ext cx="1724810" cy="217823"/>
    <xdr:sp macro="" textlink="">
      <xdr:nvSpPr>
        <xdr:cNvPr id="6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5E020000}"/>
            </a:ext>
          </a:extLst>
        </xdr:cNvPr>
        <xdr:cNvSpPr/>
      </xdr:nvSpPr>
      <xdr:spPr>
        <a:xfrm>
          <a:off x="43267313" y="2094706"/>
          <a:ext cx="1724810" cy="217823"/>
        </a:xfrm>
        <a:prstGeom prst="rect">
          <a:avLst/>
        </a:prstGeom>
      </xdr:spPr>
    </xdr:sp>
    <xdr:clientData/>
  </xdr:oneCellAnchor>
  <xdr:oneCellAnchor>
    <xdr:from>
      <xdr:col>17</xdr:col>
      <xdr:colOff>0</xdr:colOff>
      <xdr:row>2</xdr:row>
      <xdr:rowOff>177800</xdr:rowOff>
    </xdr:from>
    <xdr:ext cx="1719325" cy="217823"/>
    <xdr:sp macro="" textlink="">
      <xdr:nvSpPr>
        <xdr:cNvPr id="6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5F020000}"/>
            </a:ext>
          </a:extLst>
        </xdr:cNvPr>
        <xdr:cNvSpPr/>
      </xdr:nvSpPr>
      <xdr:spPr>
        <a:xfrm>
          <a:off x="43267313" y="2094706"/>
          <a:ext cx="1719325" cy="217823"/>
        </a:xfrm>
        <a:prstGeom prst="rect">
          <a:avLst/>
        </a:prstGeom>
      </xdr:spPr>
    </xdr:sp>
    <xdr:clientData/>
  </xdr:oneCellAnchor>
  <xdr:oneCellAnchor>
    <xdr:from>
      <xdr:col>17</xdr:col>
      <xdr:colOff>0</xdr:colOff>
      <xdr:row>2</xdr:row>
      <xdr:rowOff>177800</xdr:rowOff>
    </xdr:from>
    <xdr:ext cx="1743667" cy="217823"/>
    <xdr:sp macro="" textlink="">
      <xdr:nvSpPr>
        <xdr:cNvPr id="6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60020000}"/>
            </a:ext>
          </a:extLst>
        </xdr:cNvPr>
        <xdr:cNvSpPr/>
      </xdr:nvSpPr>
      <xdr:spPr>
        <a:xfrm>
          <a:off x="43267313" y="2094706"/>
          <a:ext cx="1743667" cy="217823"/>
        </a:xfrm>
        <a:prstGeom prst="rect">
          <a:avLst/>
        </a:prstGeom>
      </xdr:spPr>
    </xdr:sp>
    <xdr:clientData/>
  </xdr:oneCellAnchor>
  <xdr:oneCellAnchor>
    <xdr:from>
      <xdr:col>17</xdr:col>
      <xdr:colOff>0</xdr:colOff>
      <xdr:row>2</xdr:row>
      <xdr:rowOff>177800</xdr:rowOff>
    </xdr:from>
    <xdr:ext cx="1760193" cy="217823"/>
    <xdr:sp macro="" textlink="">
      <xdr:nvSpPr>
        <xdr:cNvPr id="6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61020000}"/>
            </a:ext>
          </a:extLst>
        </xdr:cNvPr>
        <xdr:cNvSpPr/>
      </xdr:nvSpPr>
      <xdr:spPr>
        <a:xfrm>
          <a:off x="43267313" y="2094706"/>
          <a:ext cx="1760193" cy="217823"/>
        </a:xfrm>
        <a:prstGeom prst="rect">
          <a:avLst/>
        </a:prstGeom>
      </xdr:spPr>
    </xdr:sp>
    <xdr:clientData/>
  </xdr:oneCellAnchor>
  <xdr:oneCellAnchor>
    <xdr:from>
      <xdr:col>17</xdr:col>
      <xdr:colOff>0</xdr:colOff>
      <xdr:row>2</xdr:row>
      <xdr:rowOff>165100</xdr:rowOff>
    </xdr:from>
    <xdr:ext cx="1757522" cy="230523"/>
    <xdr:sp macro="" textlink="">
      <xdr:nvSpPr>
        <xdr:cNvPr id="6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62020000}"/>
            </a:ext>
          </a:extLst>
        </xdr:cNvPr>
        <xdr:cNvSpPr/>
      </xdr:nvSpPr>
      <xdr:spPr>
        <a:xfrm>
          <a:off x="43267313" y="2082006"/>
          <a:ext cx="1757522" cy="230523"/>
        </a:xfrm>
        <a:prstGeom prst="rect">
          <a:avLst/>
        </a:prstGeom>
      </xdr:spPr>
    </xdr:sp>
    <xdr:clientData/>
  </xdr:oneCellAnchor>
  <xdr:oneCellAnchor>
    <xdr:from>
      <xdr:col>17</xdr:col>
      <xdr:colOff>0</xdr:colOff>
      <xdr:row>2</xdr:row>
      <xdr:rowOff>165100</xdr:rowOff>
    </xdr:from>
    <xdr:ext cx="1776068" cy="230523"/>
    <xdr:sp macro="" textlink="">
      <xdr:nvSpPr>
        <xdr:cNvPr id="6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63020000}"/>
            </a:ext>
          </a:extLst>
        </xdr:cNvPr>
        <xdr:cNvSpPr/>
      </xdr:nvSpPr>
      <xdr:spPr>
        <a:xfrm>
          <a:off x="43267313" y="2082006"/>
          <a:ext cx="1776068" cy="230523"/>
        </a:xfrm>
        <a:prstGeom prst="rect">
          <a:avLst/>
        </a:prstGeom>
      </xdr:spPr>
    </xdr:sp>
    <xdr:clientData/>
  </xdr:oneCellAnchor>
  <xdr:oneCellAnchor>
    <xdr:from>
      <xdr:col>17</xdr:col>
      <xdr:colOff>0</xdr:colOff>
      <xdr:row>2</xdr:row>
      <xdr:rowOff>190500</xdr:rowOff>
    </xdr:from>
    <xdr:ext cx="1856405" cy="205123"/>
    <xdr:sp macro="" textlink="">
      <xdr:nvSpPr>
        <xdr:cNvPr id="6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64020000}"/>
            </a:ext>
          </a:extLst>
        </xdr:cNvPr>
        <xdr:cNvSpPr/>
      </xdr:nvSpPr>
      <xdr:spPr>
        <a:xfrm>
          <a:off x="42136219" y="2107406"/>
          <a:ext cx="1856405" cy="205123"/>
        </a:xfrm>
        <a:prstGeom prst="rect">
          <a:avLst/>
        </a:prstGeom>
      </xdr:spPr>
    </xdr:sp>
    <xdr:clientData/>
  </xdr:oneCellAnchor>
  <xdr:oneCellAnchor>
    <xdr:from>
      <xdr:col>17</xdr:col>
      <xdr:colOff>0</xdr:colOff>
      <xdr:row>2</xdr:row>
      <xdr:rowOff>177800</xdr:rowOff>
    </xdr:from>
    <xdr:ext cx="1793481" cy="217823"/>
    <xdr:sp macro="" textlink="">
      <xdr:nvSpPr>
        <xdr:cNvPr id="6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65020000}"/>
            </a:ext>
          </a:extLst>
        </xdr:cNvPr>
        <xdr:cNvSpPr/>
      </xdr:nvSpPr>
      <xdr:spPr>
        <a:xfrm>
          <a:off x="42136219" y="2094706"/>
          <a:ext cx="1793481" cy="217823"/>
        </a:xfrm>
        <a:prstGeom prst="rect">
          <a:avLst/>
        </a:prstGeom>
      </xdr:spPr>
    </xdr:sp>
    <xdr:clientData/>
  </xdr:oneCellAnchor>
  <xdr:oneCellAnchor>
    <xdr:from>
      <xdr:col>17</xdr:col>
      <xdr:colOff>0</xdr:colOff>
      <xdr:row>2</xdr:row>
      <xdr:rowOff>177800</xdr:rowOff>
    </xdr:from>
    <xdr:ext cx="1755479" cy="217823"/>
    <xdr:sp macro="" textlink="">
      <xdr:nvSpPr>
        <xdr:cNvPr id="6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66020000}"/>
            </a:ext>
          </a:extLst>
        </xdr:cNvPr>
        <xdr:cNvSpPr/>
      </xdr:nvSpPr>
      <xdr:spPr>
        <a:xfrm>
          <a:off x="42136219" y="2094706"/>
          <a:ext cx="1755479" cy="217823"/>
        </a:xfrm>
        <a:prstGeom prst="rect">
          <a:avLst/>
        </a:prstGeom>
      </xdr:spPr>
    </xdr:sp>
    <xdr:clientData/>
  </xdr:oneCellAnchor>
  <xdr:oneCellAnchor>
    <xdr:from>
      <xdr:col>17</xdr:col>
      <xdr:colOff>0</xdr:colOff>
      <xdr:row>2</xdr:row>
      <xdr:rowOff>177800</xdr:rowOff>
    </xdr:from>
    <xdr:ext cx="1722885" cy="217823"/>
    <xdr:sp macro="" textlink="">
      <xdr:nvSpPr>
        <xdr:cNvPr id="6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67020000}"/>
            </a:ext>
          </a:extLst>
        </xdr:cNvPr>
        <xdr:cNvSpPr/>
      </xdr:nvSpPr>
      <xdr:spPr>
        <a:xfrm>
          <a:off x="42136219" y="2094706"/>
          <a:ext cx="1722885" cy="217823"/>
        </a:xfrm>
        <a:prstGeom prst="rect">
          <a:avLst/>
        </a:prstGeom>
      </xdr:spPr>
    </xdr:sp>
    <xdr:clientData/>
  </xdr:oneCellAnchor>
  <xdr:oneCellAnchor>
    <xdr:from>
      <xdr:col>17</xdr:col>
      <xdr:colOff>0</xdr:colOff>
      <xdr:row>2</xdr:row>
      <xdr:rowOff>177800</xdr:rowOff>
    </xdr:from>
    <xdr:ext cx="1724810" cy="217823"/>
    <xdr:sp macro="" textlink="">
      <xdr:nvSpPr>
        <xdr:cNvPr id="6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68020000}"/>
            </a:ext>
          </a:extLst>
        </xdr:cNvPr>
        <xdr:cNvSpPr/>
      </xdr:nvSpPr>
      <xdr:spPr>
        <a:xfrm>
          <a:off x="42136219" y="2094706"/>
          <a:ext cx="1724810" cy="217823"/>
        </a:xfrm>
        <a:prstGeom prst="rect">
          <a:avLst/>
        </a:prstGeom>
      </xdr:spPr>
    </xdr:sp>
    <xdr:clientData/>
  </xdr:oneCellAnchor>
  <xdr:oneCellAnchor>
    <xdr:from>
      <xdr:col>17</xdr:col>
      <xdr:colOff>0</xdr:colOff>
      <xdr:row>2</xdr:row>
      <xdr:rowOff>177800</xdr:rowOff>
    </xdr:from>
    <xdr:ext cx="1719325" cy="217823"/>
    <xdr:sp macro="" textlink="">
      <xdr:nvSpPr>
        <xdr:cNvPr id="6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69020000}"/>
            </a:ext>
          </a:extLst>
        </xdr:cNvPr>
        <xdr:cNvSpPr/>
      </xdr:nvSpPr>
      <xdr:spPr>
        <a:xfrm>
          <a:off x="42136219" y="2094706"/>
          <a:ext cx="1719325" cy="217823"/>
        </a:xfrm>
        <a:prstGeom prst="rect">
          <a:avLst/>
        </a:prstGeom>
      </xdr:spPr>
    </xdr:sp>
    <xdr:clientData/>
  </xdr:oneCellAnchor>
  <xdr:oneCellAnchor>
    <xdr:from>
      <xdr:col>17</xdr:col>
      <xdr:colOff>0</xdr:colOff>
      <xdr:row>2</xdr:row>
      <xdr:rowOff>177800</xdr:rowOff>
    </xdr:from>
    <xdr:ext cx="1743667" cy="217823"/>
    <xdr:sp macro="" textlink="">
      <xdr:nvSpPr>
        <xdr:cNvPr id="6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6A020000}"/>
            </a:ext>
          </a:extLst>
        </xdr:cNvPr>
        <xdr:cNvSpPr/>
      </xdr:nvSpPr>
      <xdr:spPr>
        <a:xfrm>
          <a:off x="42136219" y="2094706"/>
          <a:ext cx="1743667" cy="217823"/>
        </a:xfrm>
        <a:prstGeom prst="rect">
          <a:avLst/>
        </a:prstGeom>
      </xdr:spPr>
    </xdr:sp>
    <xdr:clientData/>
  </xdr:oneCellAnchor>
  <xdr:oneCellAnchor>
    <xdr:from>
      <xdr:col>17</xdr:col>
      <xdr:colOff>0</xdr:colOff>
      <xdr:row>2</xdr:row>
      <xdr:rowOff>177800</xdr:rowOff>
    </xdr:from>
    <xdr:ext cx="1760193" cy="217823"/>
    <xdr:sp macro="" textlink="">
      <xdr:nvSpPr>
        <xdr:cNvPr id="6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6B020000}"/>
            </a:ext>
          </a:extLst>
        </xdr:cNvPr>
        <xdr:cNvSpPr/>
      </xdr:nvSpPr>
      <xdr:spPr>
        <a:xfrm>
          <a:off x="42136219" y="2094706"/>
          <a:ext cx="1760193" cy="217823"/>
        </a:xfrm>
        <a:prstGeom prst="rect">
          <a:avLst/>
        </a:prstGeom>
      </xdr:spPr>
    </xdr:sp>
    <xdr:clientData/>
  </xdr:oneCellAnchor>
  <xdr:oneCellAnchor>
    <xdr:from>
      <xdr:col>17</xdr:col>
      <xdr:colOff>0</xdr:colOff>
      <xdr:row>2</xdr:row>
      <xdr:rowOff>165100</xdr:rowOff>
    </xdr:from>
    <xdr:ext cx="1757522" cy="230523"/>
    <xdr:sp macro="" textlink="">
      <xdr:nvSpPr>
        <xdr:cNvPr id="6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6C020000}"/>
            </a:ext>
          </a:extLst>
        </xdr:cNvPr>
        <xdr:cNvSpPr/>
      </xdr:nvSpPr>
      <xdr:spPr>
        <a:xfrm>
          <a:off x="42136219" y="2082006"/>
          <a:ext cx="1757522" cy="230523"/>
        </a:xfrm>
        <a:prstGeom prst="rect">
          <a:avLst/>
        </a:prstGeom>
      </xdr:spPr>
    </xdr:sp>
    <xdr:clientData/>
  </xdr:oneCellAnchor>
  <xdr:oneCellAnchor>
    <xdr:from>
      <xdr:col>17</xdr:col>
      <xdr:colOff>0</xdr:colOff>
      <xdr:row>2</xdr:row>
      <xdr:rowOff>165100</xdr:rowOff>
    </xdr:from>
    <xdr:ext cx="1776068" cy="230523"/>
    <xdr:sp macro="" textlink="">
      <xdr:nvSpPr>
        <xdr:cNvPr id="6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6D020000}"/>
            </a:ext>
          </a:extLst>
        </xdr:cNvPr>
        <xdr:cNvSpPr/>
      </xdr:nvSpPr>
      <xdr:spPr>
        <a:xfrm>
          <a:off x="42136219"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6E020000}"/>
            </a:ext>
          </a:extLst>
        </xdr:cNvPr>
        <xdr:cNvSpPr/>
      </xdr:nvSpPr>
      <xdr:spPr>
        <a:xfrm>
          <a:off x="43267313"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6F020000}"/>
            </a:ext>
          </a:extLst>
        </xdr:cNvPr>
        <xdr:cNvSpPr/>
      </xdr:nvSpPr>
      <xdr:spPr>
        <a:xfrm>
          <a:off x="43267313"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70020000}"/>
            </a:ext>
          </a:extLst>
        </xdr:cNvPr>
        <xdr:cNvSpPr/>
      </xdr:nvSpPr>
      <xdr:spPr>
        <a:xfrm>
          <a:off x="43267313"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71020000}"/>
            </a:ext>
          </a:extLst>
        </xdr:cNvPr>
        <xdr:cNvSpPr/>
      </xdr:nvSpPr>
      <xdr:spPr>
        <a:xfrm>
          <a:off x="43267313"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72020000}"/>
            </a:ext>
          </a:extLst>
        </xdr:cNvPr>
        <xdr:cNvSpPr/>
      </xdr:nvSpPr>
      <xdr:spPr>
        <a:xfrm>
          <a:off x="43267313"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73020000}"/>
            </a:ext>
          </a:extLst>
        </xdr:cNvPr>
        <xdr:cNvSpPr/>
      </xdr:nvSpPr>
      <xdr:spPr>
        <a:xfrm>
          <a:off x="43267313"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74020000}"/>
            </a:ext>
          </a:extLst>
        </xdr:cNvPr>
        <xdr:cNvSpPr/>
      </xdr:nvSpPr>
      <xdr:spPr>
        <a:xfrm>
          <a:off x="43267313"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75020000}"/>
            </a:ext>
          </a:extLst>
        </xdr:cNvPr>
        <xdr:cNvSpPr/>
      </xdr:nvSpPr>
      <xdr:spPr>
        <a:xfrm>
          <a:off x="43267313"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76020000}"/>
            </a:ext>
          </a:extLst>
        </xdr:cNvPr>
        <xdr:cNvSpPr/>
      </xdr:nvSpPr>
      <xdr:spPr>
        <a:xfrm>
          <a:off x="43267313"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77020000}"/>
            </a:ext>
          </a:extLst>
        </xdr:cNvPr>
        <xdr:cNvSpPr/>
      </xdr:nvSpPr>
      <xdr:spPr>
        <a:xfrm>
          <a:off x="43267313"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78020000}"/>
            </a:ext>
          </a:extLst>
        </xdr:cNvPr>
        <xdr:cNvSpPr/>
      </xdr:nvSpPr>
      <xdr:spPr>
        <a:xfrm>
          <a:off x="42136219"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79020000}"/>
            </a:ext>
          </a:extLst>
        </xdr:cNvPr>
        <xdr:cNvSpPr/>
      </xdr:nvSpPr>
      <xdr:spPr>
        <a:xfrm>
          <a:off x="42136219"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7A020000}"/>
            </a:ext>
          </a:extLst>
        </xdr:cNvPr>
        <xdr:cNvSpPr/>
      </xdr:nvSpPr>
      <xdr:spPr>
        <a:xfrm>
          <a:off x="42136219"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7B020000}"/>
            </a:ext>
          </a:extLst>
        </xdr:cNvPr>
        <xdr:cNvSpPr/>
      </xdr:nvSpPr>
      <xdr:spPr>
        <a:xfrm>
          <a:off x="42136219"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7C020000}"/>
            </a:ext>
          </a:extLst>
        </xdr:cNvPr>
        <xdr:cNvSpPr/>
      </xdr:nvSpPr>
      <xdr:spPr>
        <a:xfrm>
          <a:off x="42136219"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7D020000}"/>
            </a:ext>
          </a:extLst>
        </xdr:cNvPr>
        <xdr:cNvSpPr/>
      </xdr:nvSpPr>
      <xdr:spPr>
        <a:xfrm>
          <a:off x="42136219"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7E020000}"/>
            </a:ext>
          </a:extLst>
        </xdr:cNvPr>
        <xdr:cNvSpPr/>
      </xdr:nvSpPr>
      <xdr:spPr>
        <a:xfrm>
          <a:off x="42136219"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7F020000}"/>
            </a:ext>
          </a:extLst>
        </xdr:cNvPr>
        <xdr:cNvSpPr/>
      </xdr:nvSpPr>
      <xdr:spPr>
        <a:xfrm>
          <a:off x="42136219"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80020000}"/>
            </a:ext>
          </a:extLst>
        </xdr:cNvPr>
        <xdr:cNvSpPr/>
      </xdr:nvSpPr>
      <xdr:spPr>
        <a:xfrm>
          <a:off x="42136219"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81020000}"/>
            </a:ext>
          </a:extLst>
        </xdr:cNvPr>
        <xdr:cNvSpPr/>
      </xdr:nvSpPr>
      <xdr:spPr>
        <a:xfrm>
          <a:off x="42136219"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82020000}"/>
            </a:ext>
          </a:extLst>
        </xdr:cNvPr>
        <xdr:cNvSpPr/>
      </xdr:nvSpPr>
      <xdr:spPr>
        <a:xfrm>
          <a:off x="43267313"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83020000}"/>
            </a:ext>
          </a:extLst>
        </xdr:cNvPr>
        <xdr:cNvSpPr/>
      </xdr:nvSpPr>
      <xdr:spPr>
        <a:xfrm>
          <a:off x="43267313"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84020000}"/>
            </a:ext>
          </a:extLst>
        </xdr:cNvPr>
        <xdr:cNvSpPr/>
      </xdr:nvSpPr>
      <xdr:spPr>
        <a:xfrm>
          <a:off x="43267313"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85020000}"/>
            </a:ext>
          </a:extLst>
        </xdr:cNvPr>
        <xdr:cNvSpPr/>
      </xdr:nvSpPr>
      <xdr:spPr>
        <a:xfrm>
          <a:off x="43267313"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86020000}"/>
            </a:ext>
          </a:extLst>
        </xdr:cNvPr>
        <xdr:cNvSpPr/>
      </xdr:nvSpPr>
      <xdr:spPr>
        <a:xfrm>
          <a:off x="43267313"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87020000}"/>
            </a:ext>
          </a:extLst>
        </xdr:cNvPr>
        <xdr:cNvSpPr/>
      </xdr:nvSpPr>
      <xdr:spPr>
        <a:xfrm>
          <a:off x="43267313"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88020000}"/>
            </a:ext>
          </a:extLst>
        </xdr:cNvPr>
        <xdr:cNvSpPr/>
      </xdr:nvSpPr>
      <xdr:spPr>
        <a:xfrm>
          <a:off x="43267313"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89020000}"/>
            </a:ext>
          </a:extLst>
        </xdr:cNvPr>
        <xdr:cNvSpPr/>
      </xdr:nvSpPr>
      <xdr:spPr>
        <a:xfrm>
          <a:off x="43267313"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8A020000}"/>
            </a:ext>
          </a:extLst>
        </xdr:cNvPr>
        <xdr:cNvSpPr/>
      </xdr:nvSpPr>
      <xdr:spPr>
        <a:xfrm>
          <a:off x="43267313"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8B020000}"/>
            </a:ext>
          </a:extLst>
        </xdr:cNvPr>
        <xdr:cNvSpPr/>
      </xdr:nvSpPr>
      <xdr:spPr>
        <a:xfrm>
          <a:off x="43267313" y="2082006"/>
          <a:ext cx="1776068" cy="230523"/>
        </a:xfrm>
        <a:prstGeom prst="rect">
          <a:avLst/>
        </a:prstGeom>
      </xdr:spPr>
    </xdr:sp>
    <xdr:clientData/>
  </xdr:oneCellAnchor>
  <xdr:twoCellAnchor editAs="oneCell">
    <xdr:from>
      <xdr:col>20</xdr:col>
      <xdr:colOff>0</xdr:colOff>
      <xdr:row>1</xdr:row>
      <xdr:rowOff>0</xdr:rowOff>
    </xdr:from>
    <xdr:to>
      <xdr:col>21</xdr:col>
      <xdr:colOff>817386</xdr:colOff>
      <xdr:row>2</xdr:row>
      <xdr:rowOff>205124</xdr:rowOff>
    </xdr:to>
    <xdr:sp macro="" textlink="">
      <xdr:nvSpPr>
        <xdr:cNvPr id="6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8C020000}"/>
            </a:ext>
          </a:extLst>
        </xdr:cNvPr>
        <xdr:cNvSpPr/>
      </xdr:nvSpPr>
      <xdr:spPr>
        <a:xfrm>
          <a:off x="37680900" y="638175"/>
          <a:ext cx="1858786" cy="201949"/>
        </a:xfrm>
        <a:prstGeom prst="rect">
          <a:avLst/>
        </a:prstGeom>
      </xdr:spPr>
    </xdr:sp>
    <xdr:clientData/>
  </xdr:twoCellAnchor>
  <xdr:twoCellAnchor editAs="oneCell">
    <xdr:from>
      <xdr:col>20</xdr:col>
      <xdr:colOff>0</xdr:colOff>
      <xdr:row>1</xdr:row>
      <xdr:rowOff>0</xdr:rowOff>
    </xdr:from>
    <xdr:to>
      <xdr:col>21</xdr:col>
      <xdr:colOff>757637</xdr:colOff>
      <xdr:row>2</xdr:row>
      <xdr:rowOff>226555</xdr:rowOff>
    </xdr:to>
    <xdr:sp macro="" textlink="">
      <xdr:nvSpPr>
        <xdr:cNvPr id="6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8D020000}"/>
            </a:ext>
          </a:extLst>
        </xdr:cNvPr>
        <xdr:cNvSpPr/>
      </xdr:nvSpPr>
      <xdr:spPr>
        <a:xfrm>
          <a:off x="37680900" y="638175"/>
          <a:ext cx="1795862" cy="220205"/>
        </a:xfrm>
        <a:prstGeom prst="rect">
          <a:avLst/>
        </a:prstGeom>
      </xdr:spPr>
    </xdr:sp>
    <xdr:clientData/>
  </xdr:twoCellAnchor>
  <xdr:twoCellAnchor editAs="oneCell">
    <xdr:from>
      <xdr:col>20</xdr:col>
      <xdr:colOff>0</xdr:colOff>
      <xdr:row>1</xdr:row>
      <xdr:rowOff>0</xdr:rowOff>
    </xdr:from>
    <xdr:to>
      <xdr:col>21</xdr:col>
      <xdr:colOff>719635</xdr:colOff>
      <xdr:row>2</xdr:row>
      <xdr:rowOff>226555</xdr:rowOff>
    </xdr:to>
    <xdr:sp macro="" textlink="">
      <xdr:nvSpPr>
        <xdr:cNvPr id="6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8E020000}"/>
            </a:ext>
          </a:extLst>
        </xdr:cNvPr>
        <xdr:cNvSpPr/>
      </xdr:nvSpPr>
      <xdr:spPr>
        <a:xfrm>
          <a:off x="37680900" y="638175"/>
          <a:ext cx="1757860" cy="220205"/>
        </a:xfrm>
        <a:prstGeom prst="rect">
          <a:avLst/>
        </a:prstGeom>
      </xdr:spPr>
    </xdr:sp>
    <xdr:clientData/>
  </xdr:twoCellAnchor>
  <xdr:twoCellAnchor editAs="oneCell">
    <xdr:from>
      <xdr:col>20</xdr:col>
      <xdr:colOff>0</xdr:colOff>
      <xdr:row>1</xdr:row>
      <xdr:rowOff>0</xdr:rowOff>
    </xdr:from>
    <xdr:to>
      <xdr:col>21</xdr:col>
      <xdr:colOff>683866</xdr:colOff>
      <xdr:row>2</xdr:row>
      <xdr:rowOff>226555</xdr:rowOff>
    </xdr:to>
    <xdr:sp macro="" textlink="">
      <xdr:nvSpPr>
        <xdr:cNvPr id="6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8F020000}"/>
            </a:ext>
          </a:extLst>
        </xdr:cNvPr>
        <xdr:cNvSpPr/>
      </xdr:nvSpPr>
      <xdr:spPr>
        <a:xfrm>
          <a:off x="37680900" y="638175"/>
          <a:ext cx="1725266" cy="220205"/>
        </a:xfrm>
        <a:prstGeom prst="rect">
          <a:avLst/>
        </a:prstGeom>
      </xdr:spPr>
    </xdr:sp>
    <xdr:clientData/>
  </xdr:twoCellAnchor>
  <xdr:twoCellAnchor editAs="oneCell">
    <xdr:from>
      <xdr:col>20</xdr:col>
      <xdr:colOff>0</xdr:colOff>
      <xdr:row>1</xdr:row>
      <xdr:rowOff>0</xdr:rowOff>
    </xdr:from>
    <xdr:to>
      <xdr:col>21</xdr:col>
      <xdr:colOff>685791</xdr:colOff>
      <xdr:row>2</xdr:row>
      <xdr:rowOff>226555</xdr:rowOff>
    </xdr:to>
    <xdr:sp macro="" textlink="">
      <xdr:nvSpPr>
        <xdr:cNvPr id="6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90020000}"/>
            </a:ext>
          </a:extLst>
        </xdr:cNvPr>
        <xdr:cNvSpPr/>
      </xdr:nvSpPr>
      <xdr:spPr>
        <a:xfrm>
          <a:off x="37680900" y="638175"/>
          <a:ext cx="1727191" cy="220205"/>
        </a:xfrm>
        <a:prstGeom prst="rect">
          <a:avLst/>
        </a:prstGeom>
      </xdr:spPr>
    </xdr:sp>
    <xdr:clientData/>
  </xdr:twoCellAnchor>
  <xdr:twoCellAnchor editAs="oneCell">
    <xdr:from>
      <xdr:col>20</xdr:col>
      <xdr:colOff>0</xdr:colOff>
      <xdr:row>1</xdr:row>
      <xdr:rowOff>0</xdr:rowOff>
    </xdr:from>
    <xdr:to>
      <xdr:col>21</xdr:col>
      <xdr:colOff>683481</xdr:colOff>
      <xdr:row>2</xdr:row>
      <xdr:rowOff>226555</xdr:rowOff>
    </xdr:to>
    <xdr:sp macro="" textlink="">
      <xdr:nvSpPr>
        <xdr:cNvPr id="6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91020000}"/>
            </a:ext>
          </a:extLst>
        </xdr:cNvPr>
        <xdr:cNvSpPr/>
      </xdr:nvSpPr>
      <xdr:spPr>
        <a:xfrm>
          <a:off x="37680900" y="638175"/>
          <a:ext cx="1721706" cy="220205"/>
        </a:xfrm>
        <a:prstGeom prst="rect">
          <a:avLst/>
        </a:prstGeom>
      </xdr:spPr>
    </xdr:sp>
    <xdr:clientData/>
  </xdr:twoCellAnchor>
  <xdr:twoCellAnchor editAs="oneCell">
    <xdr:from>
      <xdr:col>20</xdr:col>
      <xdr:colOff>0</xdr:colOff>
      <xdr:row>1</xdr:row>
      <xdr:rowOff>0</xdr:rowOff>
    </xdr:from>
    <xdr:to>
      <xdr:col>21</xdr:col>
      <xdr:colOff>704648</xdr:colOff>
      <xdr:row>2</xdr:row>
      <xdr:rowOff>226555</xdr:rowOff>
    </xdr:to>
    <xdr:sp macro="" textlink="">
      <xdr:nvSpPr>
        <xdr:cNvPr id="6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92020000}"/>
            </a:ext>
          </a:extLst>
        </xdr:cNvPr>
        <xdr:cNvSpPr/>
      </xdr:nvSpPr>
      <xdr:spPr>
        <a:xfrm>
          <a:off x="37680900" y="638175"/>
          <a:ext cx="1746048" cy="220205"/>
        </a:xfrm>
        <a:prstGeom prst="rect">
          <a:avLst/>
        </a:prstGeom>
      </xdr:spPr>
    </xdr:sp>
    <xdr:clientData/>
  </xdr:twoCellAnchor>
  <xdr:twoCellAnchor editAs="oneCell">
    <xdr:from>
      <xdr:col>20</xdr:col>
      <xdr:colOff>0</xdr:colOff>
      <xdr:row>1</xdr:row>
      <xdr:rowOff>0</xdr:rowOff>
    </xdr:from>
    <xdr:to>
      <xdr:col>21</xdr:col>
      <xdr:colOff>721174</xdr:colOff>
      <xdr:row>2</xdr:row>
      <xdr:rowOff>226555</xdr:rowOff>
    </xdr:to>
    <xdr:sp macro="" textlink="">
      <xdr:nvSpPr>
        <xdr:cNvPr id="6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93020000}"/>
            </a:ext>
          </a:extLst>
        </xdr:cNvPr>
        <xdr:cNvSpPr/>
      </xdr:nvSpPr>
      <xdr:spPr>
        <a:xfrm>
          <a:off x="37680900" y="638175"/>
          <a:ext cx="1762574" cy="220205"/>
        </a:xfrm>
        <a:prstGeom prst="rect">
          <a:avLst/>
        </a:prstGeom>
      </xdr:spPr>
    </xdr:sp>
    <xdr:clientData/>
  </xdr:twoCellAnchor>
  <xdr:twoCellAnchor editAs="oneCell">
    <xdr:from>
      <xdr:col>20</xdr:col>
      <xdr:colOff>0</xdr:colOff>
      <xdr:row>1</xdr:row>
      <xdr:rowOff>0</xdr:rowOff>
    </xdr:from>
    <xdr:to>
      <xdr:col>21</xdr:col>
      <xdr:colOff>721678</xdr:colOff>
      <xdr:row>2</xdr:row>
      <xdr:rowOff>245605</xdr:rowOff>
    </xdr:to>
    <xdr:sp macro="" textlink="">
      <xdr:nvSpPr>
        <xdr:cNvPr id="6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94020000}"/>
            </a:ext>
          </a:extLst>
        </xdr:cNvPr>
        <xdr:cNvSpPr/>
      </xdr:nvSpPr>
      <xdr:spPr>
        <a:xfrm>
          <a:off x="37680900" y="638175"/>
          <a:ext cx="1759903"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95020000}"/>
            </a:ext>
          </a:extLst>
        </xdr:cNvPr>
        <xdr:cNvSpPr/>
      </xdr:nvSpPr>
      <xdr:spPr>
        <a:xfrm>
          <a:off x="37680900" y="638175"/>
          <a:ext cx="1778449" cy="236080"/>
        </a:xfrm>
        <a:prstGeom prst="rect">
          <a:avLst/>
        </a:prstGeom>
      </xdr:spPr>
    </xdr:sp>
    <xdr:clientData/>
  </xdr:twoCellAnchor>
  <xdr:twoCellAnchor editAs="oneCell">
    <xdr:from>
      <xdr:col>20</xdr:col>
      <xdr:colOff>0</xdr:colOff>
      <xdr:row>2</xdr:row>
      <xdr:rowOff>0</xdr:rowOff>
    </xdr:from>
    <xdr:to>
      <xdr:col>21</xdr:col>
      <xdr:colOff>817386</xdr:colOff>
      <xdr:row>2</xdr:row>
      <xdr:rowOff>205123</xdr:rowOff>
    </xdr:to>
    <xdr:sp macro="" textlink="">
      <xdr:nvSpPr>
        <xdr:cNvPr id="6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96020000}"/>
            </a:ext>
          </a:extLst>
        </xdr:cNvPr>
        <xdr:cNvSpPr/>
      </xdr:nvSpPr>
      <xdr:spPr>
        <a:xfrm>
          <a:off x="37680900" y="638175"/>
          <a:ext cx="1858786" cy="201948"/>
        </a:xfrm>
        <a:prstGeom prst="rect">
          <a:avLst/>
        </a:prstGeom>
      </xdr:spPr>
    </xdr:sp>
    <xdr:clientData/>
  </xdr:twoCellAnchor>
  <xdr:twoCellAnchor editAs="oneCell">
    <xdr:from>
      <xdr:col>20</xdr:col>
      <xdr:colOff>0</xdr:colOff>
      <xdr:row>2</xdr:row>
      <xdr:rowOff>0</xdr:rowOff>
    </xdr:from>
    <xdr:to>
      <xdr:col>21</xdr:col>
      <xdr:colOff>757637</xdr:colOff>
      <xdr:row>2</xdr:row>
      <xdr:rowOff>226554</xdr:rowOff>
    </xdr:to>
    <xdr:sp macro="" textlink="">
      <xdr:nvSpPr>
        <xdr:cNvPr id="6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97020000}"/>
            </a:ext>
          </a:extLst>
        </xdr:cNvPr>
        <xdr:cNvSpPr/>
      </xdr:nvSpPr>
      <xdr:spPr>
        <a:xfrm>
          <a:off x="37680900" y="638175"/>
          <a:ext cx="1795862" cy="220204"/>
        </a:xfrm>
        <a:prstGeom prst="rect">
          <a:avLst/>
        </a:prstGeom>
      </xdr:spPr>
    </xdr:sp>
    <xdr:clientData/>
  </xdr:twoCellAnchor>
  <xdr:twoCellAnchor editAs="oneCell">
    <xdr:from>
      <xdr:col>20</xdr:col>
      <xdr:colOff>0</xdr:colOff>
      <xdr:row>2</xdr:row>
      <xdr:rowOff>0</xdr:rowOff>
    </xdr:from>
    <xdr:to>
      <xdr:col>21</xdr:col>
      <xdr:colOff>719635</xdr:colOff>
      <xdr:row>2</xdr:row>
      <xdr:rowOff>226554</xdr:rowOff>
    </xdr:to>
    <xdr:sp macro="" textlink="">
      <xdr:nvSpPr>
        <xdr:cNvPr id="6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98020000}"/>
            </a:ext>
          </a:extLst>
        </xdr:cNvPr>
        <xdr:cNvSpPr/>
      </xdr:nvSpPr>
      <xdr:spPr>
        <a:xfrm>
          <a:off x="37680900" y="638175"/>
          <a:ext cx="1757860" cy="220204"/>
        </a:xfrm>
        <a:prstGeom prst="rect">
          <a:avLst/>
        </a:prstGeom>
      </xdr:spPr>
    </xdr:sp>
    <xdr:clientData/>
  </xdr:twoCellAnchor>
  <xdr:twoCellAnchor editAs="oneCell">
    <xdr:from>
      <xdr:col>20</xdr:col>
      <xdr:colOff>0</xdr:colOff>
      <xdr:row>2</xdr:row>
      <xdr:rowOff>0</xdr:rowOff>
    </xdr:from>
    <xdr:to>
      <xdr:col>21</xdr:col>
      <xdr:colOff>683866</xdr:colOff>
      <xdr:row>2</xdr:row>
      <xdr:rowOff>226554</xdr:rowOff>
    </xdr:to>
    <xdr:sp macro="" textlink="">
      <xdr:nvSpPr>
        <xdr:cNvPr id="6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99020000}"/>
            </a:ext>
          </a:extLst>
        </xdr:cNvPr>
        <xdr:cNvSpPr/>
      </xdr:nvSpPr>
      <xdr:spPr>
        <a:xfrm>
          <a:off x="37680900" y="638175"/>
          <a:ext cx="1725266" cy="220204"/>
        </a:xfrm>
        <a:prstGeom prst="rect">
          <a:avLst/>
        </a:prstGeom>
      </xdr:spPr>
    </xdr:sp>
    <xdr:clientData/>
  </xdr:twoCellAnchor>
  <xdr:twoCellAnchor editAs="oneCell">
    <xdr:from>
      <xdr:col>20</xdr:col>
      <xdr:colOff>0</xdr:colOff>
      <xdr:row>2</xdr:row>
      <xdr:rowOff>0</xdr:rowOff>
    </xdr:from>
    <xdr:to>
      <xdr:col>21</xdr:col>
      <xdr:colOff>685791</xdr:colOff>
      <xdr:row>2</xdr:row>
      <xdr:rowOff>226554</xdr:rowOff>
    </xdr:to>
    <xdr:sp macro="" textlink="">
      <xdr:nvSpPr>
        <xdr:cNvPr id="6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9A020000}"/>
            </a:ext>
          </a:extLst>
        </xdr:cNvPr>
        <xdr:cNvSpPr/>
      </xdr:nvSpPr>
      <xdr:spPr>
        <a:xfrm>
          <a:off x="37680900" y="638175"/>
          <a:ext cx="1727191" cy="220204"/>
        </a:xfrm>
        <a:prstGeom prst="rect">
          <a:avLst/>
        </a:prstGeom>
      </xdr:spPr>
    </xdr:sp>
    <xdr:clientData/>
  </xdr:twoCellAnchor>
  <xdr:twoCellAnchor editAs="oneCell">
    <xdr:from>
      <xdr:col>20</xdr:col>
      <xdr:colOff>0</xdr:colOff>
      <xdr:row>2</xdr:row>
      <xdr:rowOff>0</xdr:rowOff>
    </xdr:from>
    <xdr:to>
      <xdr:col>21</xdr:col>
      <xdr:colOff>683481</xdr:colOff>
      <xdr:row>2</xdr:row>
      <xdr:rowOff>226554</xdr:rowOff>
    </xdr:to>
    <xdr:sp macro="" textlink="">
      <xdr:nvSpPr>
        <xdr:cNvPr id="6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9B020000}"/>
            </a:ext>
          </a:extLst>
        </xdr:cNvPr>
        <xdr:cNvSpPr/>
      </xdr:nvSpPr>
      <xdr:spPr>
        <a:xfrm>
          <a:off x="37680900" y="638175"/>
          <a:ext cx="1721706" cy="220204"/>
        </a:xfrm>
        <a:prstGeom prst="rect">
          <a:avLst/>
        </a:prstGeom>
      </xdr:spPr>
    </xdr:sp>
    <xdr:clientData/>
  </xdr:twoCellAnchor>
  <xdr:twoCellAnchor editAs="oneCell">
    <xdr:from>
      <xdr:col>20</xdr:col>
      <xdr:colOff>0</xdr:colOff>
      <xdr:row>2</xdr:row>
      <xdr:rowOff>0</xdr:rowOff>
    </xdr:from>
    <xdr:to>
      <xdr:col>21</xdr:col>
      <xdr:colOff>704648</xdr:colOff>
      <xdr:row>2</xdr:row>
      <xdr:rowOff>226554</xdr:rowOff>
    </xdr:to>
    <xdr:sp macro="" textlink="">
      <xdr:nvSpPr>
        <xdr:cNvPr id="6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9C020000}"/>
            </a:ext>
          </a:extLst>
        </xdr:cNvPr>
        <xdr:cNvSpPr/>
      </xdr:nvSpPr>
      <xdr:spPr>
        <a:xfrm>
          <a:off x="37680900" y="638175"/>
          <a:ext cx="1746048" cy="220204"/>
        </a:xfrm>
        <a:prstGeom prst="rect">
          <a:avLst/>
        </a:prstGeom>
      </xdr:spPr>
    </xdr:sp>
    <xdr:clientData/>
  </xdr:twoCellAnchor>
  <xdr:twoCellAnchor editAs="oneCell">
    <xdr:from>
      <xdr:col>20</xdr:col>
      <xdr:colOff>0</xdr:colOff>
      <xdr:row>2</xdr:row>
      <xdr:rowOff>0</xdr:rowOff>
    </xdr:from>
    <xdr:to>
      <xdr:col>21</xdr:col>
      <xdr:colOff>721174</xdr:colOff>
      <xdr:row>2</xdr:row>
      <xdr:rowOff>226554</xdr:rowOff>
    </xdr:to>
    <xdr:sp macro="" textlink="">
      <xdr:nvSpPr>
        <xdr:cNvPr id="6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9D020000}"/>
            </a:ext>
          </a:extLst>
        </xdr:cNvPr>
        <xdr:cNvSpPr/>
      </xdr:nvSpPr>
      <xdr:spPr>
        <a:xfrm>
          <a:off x="37680900" y="638175"/>
          <a:ext cx="1762574" cy="220204"/>
        </a:xfrm>
        <a:prstGeom prst="rect">
          <a:avLst/>
        </a:prstGeom>
      </xdr:spPr>
    </xdr:sp>
    <xdr:clientData/>
  </xdr:twoCellAnchor>
  <xdr:twoCellAnchor editAs="oneCell">
    <xdr:from>
      <xdr:col>20</xdr:col>
      <xdr:colOff>0</xdr:colOff>
      <xdr:row>2</xdr:row>
      <xdr:rowOff>0</xdr:rowOff>
    </xdr:from>
    <xdr:to>
      <xdr:col>21</xdr:col>
      <xdr:colOff>721678</xdr:colOff>
      <xdr:row>2</xdr:row>
      <xdr:rowOff>245604</xdr:rowOff>
    </xdr:to>
    <xdr:sp macro="" textlink="">
      <xdr:nvSpPr>
        <xdr:cNvPr id="6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9E020000}"/>
            </a:ext>
          </a:extLst>
        </xdr:cNvPr>
        <xdr:cNvSpPr/>
      </xdr:nvSpPr>
      <xdr:spPr>
        <a:xfrm>
          <a:off x="37680900" y="638175"/>
          <a:ext cx="1759903" cy="236079"/>
        </a:xfrm>
        <a:prstGeom prst="rect">
          <a:avLst/>
        </a:prstGeom>
      </xdr:spPr>
    </xdr:sp>
    <xdr:clientData/>
  </xdr:twoCellAnchor>
  <xdr:twoCellAnchor editAs="oneCell">
    <xdr:from>
      <xdr:col>20</xdr:col>
      <xdr:colOff>0</xdr:colOff>
      <xdr:row>2</xdr:row>
      <xdr:rowOff>0</xdr:rowOff>
    </xdr:from>
    <xdr:to>
      <xdr:col>21</xdr:col>
      <xdr:colOff>740224</xdr:colOff>
      <xdr:row>2</xdr:row>
      <xdr:rowOff>245604</xdr:rowOff>
    </xdr:to>
    <xdr:sp macro="" textlink="">
      <xdr:nvSpPr>
        <xdr:cNvPr id="6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9F020000}"/>
            </a:ext>
          </a:extLst>
        </xdr:cNvPr>
        <xdr:cNvSpPr/>
      </xdr:nvSpPr>
      <xdr:spPr>
        <a:xfrm>
          <a:off x="37680900" y="638175"/>
          <a:ext cx="1778449" cy="236079"/>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2"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0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740223</xdr:colOff>
      <xdr:row>2</xdr:row>
      <xdr:rowOff>245605</xdr:rowOff>
    </xdr:to>
    <xdr:sp macro="" textlink="">
      <xdr:nvSpPr>
        <xdr:cNvPr id="673"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1020000}"/>
            </a:ext>
          </a:extLst>
        </xdr:cNvPr>
        <xdr:cNvSpPr/>
      </xdr:nvSpPr>
      <xdr:spPr>
        <a:xfrm>
          <a:off x="37680900" y="638175"/>
          <a:ext cx="1778448"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4"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2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3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6"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4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7"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5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8"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6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9"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7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80"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8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9020000}"/>
            </a:ext>
          </a:extLst>
        </xdr:cNvPr>
        <xdr:cNvSpPr/>
      </xdr:nvSpPr>
      <xdr:spPr>
        <a:xfrm>
          <a:off x="37680900" y="638175"/>
          <a:ext cx="1778449" cy="236080"/>
        </a:xfrm>
        <a:prstGeom prst="rect">
          <a:avLst/>
        </a:prstGeom>
      </xdr:spPr>
    </xdr:sp>
    <xdr:clientData/>
  </xdr:twoCellAnchor>
  <xdr:oneCellAnchor>
    <xdr:from>
      <xdr:col>20</xdr:col>
      <xdr:colOff>0</xdr:colOff>
      <xdr:row>2</xdr:row>
      <xdr:rowOff>0</xdr:rowOff>
    </xdr:from>
    <xdr:ext cx="1856405" cy="205123"/>
    <xdr:sp macro="" textlink="">
      <xdr:nvSpPr>
        <xdr:cNvPr id="6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AA020000}"/>
            </a:ext>
          </a:extLst>
        </xdr:cNvPr>
        <xdr:cNvSpPr/>
      </xdr:nvSpPr>
      <xdr:spPr>
        <a:xfrm>
          <a:off x="37680900" y="638175"/>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6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AB020000}"/>
            </a:ext>
          </a:extLst>
        </xdr:cNvPr>
        <xdr:cNvSpPr/>
      </xdr:nvSpPr>
      <xdr:spPr>
        <a:xfrm>
          <a:off x="37680900" y="638175"/>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6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AC020000}"/>
            </a:ext>
          </a:extLst>
        </xdr:cNvPr>
        <xdr:cNvSpPr/>
      </xdr:nvSpPr>
      <xdr:spPr>
        <a:xfrm>
          <a:off x="37680900" y="638175"/>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6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AD020000}"/>
            </a:ext>
          </a:extLst>
        </xdr:cNvPr>
        <xdr:cNvSpPr/>
      </xdr:nvSpPr>
      <xdr:spPr>
        <a:xfrm>
          <a:off x="37680900" y="638175"/>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6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AE020000}"/>
            </a:ext>
          </a:extLst>
        </xdr:cNvPr>
        <xdr:cNvSpPr/>
      </xdr:nvSpPr>
      <xdr:spPr>
        <a:xfrm>
          <a:off x="37680900" y="638175"/>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6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AF020000}"/>
            </a:ext>
          </a:extLst>
        </xdr:cNvPr>
        <xdr:cNvSpPr/>
      </xdr:nvSpPr>
      <xdr:spPr>
        <a:xfrm>
          <a:off x="37680900" y="638175"/>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6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B0020000}"/>
            </a:ext>
          </a:extLst>
        </xdr:cNvPr>
        <xdr:cNvSpPr/>
      </xdr:nvSpPr>
      <xdr:spPr>
        <a:xfrm>
          <a:off x="37680900" y="638175"/>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6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B1020000}"/>
            </a:ext>
          </a:extLst>
        </xdr:cNvPr>
        <xdr:cNvSpPr/>
      </xdr:nvSpPr>
      <xdr:spPr>
        <a:xfrm>
          <a:off x="37680900" y="638175"/>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6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B2020000}"/>
            </a:ext>
          </a:extLst>
        </xdr:cNvPr>
        <xdr:cNvSpPr/>
      </xdr:nvSpPr>
      <xdr:spPr>
        <a:xfrm>
          <a:off x="37680900" y="638175"/>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6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B3020000}"/>
            </a:ext>
          </a:extLst>
        </xdr:cNvPr>
        <xdr:cNvSpPr/>
      </xdr:nvSpPr>
      <xdr:spPr>
        <a:xfrm>
          <a:off x="37680900" y="638175"/>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6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B4020000}"/>
            </a:ext>
          </a:extLst>
        </xdr:cNvPr>
        <xdr:cNvSpPr/>
      </xdr:nvSpPr>
      <xdr:spPr>
        <a:xfrm>
          <a:off x="37680900" y="638175"/>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6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B5020000}"/>
            </a:ext>
          </a:extLst>
        </xdr:cNvPr>
        <xdr:cNvSpPr/>
      </xdr:nvSpPr>
      <xdr:spPr>
        <a:xfrm>
          <a:off x="37680900" y="638175"/>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6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B6020000}"/>
            </a:ext>
          </a:extLst>
        </xdr:cNvPr>
        <xdr:cNvSpPr/>
      </xdr:nvSpPr>
      <xdr:spPr>
        <a:xfrm>
          <a:off x="37680900" y="638175"/>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6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B7020000}"/>
            </a:ext>
          </a:extLst>
        </xdr:cNvPr>
        <xdr:cNvSpPr/>
      </xdr:nvSpPr>
      <xdr:spPr>
        <a:xfrm>
          <a:off x="37680900" y="638175"/>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6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B8020000}"/>
            </a:ext>
          </a:extLst>
        </xdr:cNvPr>
        <xdr:cNvSpPr/>
      </xdr:nvSpPr>
      <xdr:spPr>
        <a:xfrm>
          <a:off x="37680900" y="638175"/>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6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B9020000}"/>
            </a:ext>
          </a:extLst>
        </xdr:cNvPr>
        <xdr:cNvSpPr/>
      </xdr:nvSpPr>
      <xdr:spPr>
        <a:xfrm>
          <a:off x="37680900" y="638175"/>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6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BA020000}"/>
            </a:ext>
          </a:extLst>
        </xdr:cNvPr>
        <xdr:cNvSpPr/>
      </xdr:nvSpPr>
      <xdr:spPr>
        <a:xfrm>
          <a:off x="37680900" y="638175"/>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6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BB020000}"/>
            </a:ext>
          </a:extLst>
        </xdr:cNvPr>
        <xdr:cNvSpPr/>
      </xdr:nvSpPr>
      <xdr:spPr>
        <a:xfrm>
          <a:off x="37680900" y="638175"/>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7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BC020000}"/>
            </a:ext>
          </a:extLst>
        </xdr:cNvPr>
        <xdr:cNvSpPr/>
      </xdr:nvSpPr>
      <xdr:spPr>
        <a:xfrm>
          <a:off x="37680900" y="638175"/>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7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BD020000}"/>
            </a:ext>
          </a:extLst>
        </xdr:cNvPr>
        <xdr:cNvSpPr/>
      </xdr:nvSpPr>
      <xdr:spPr>
        <a:xfrm>
          <a:off x="37680900" y="6381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BE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BF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C0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C1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C2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C3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C4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C5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C6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C7020000}"/>
            </a:ext>
          </a:extLst>
        </xdr:cNvPr>
        <xdr:cNvSpPr/>
      </xdr:nvSpPr>
      <xdr:spPr>
        <a:xfrm>
          <a:off x="37680900" y="8032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C8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C9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CA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CB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CC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CD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CE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CF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D0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D1020000}"/>
            </a:ext>
          </a:extLst>
        </xdr:cNvPr>
        <xdr:cNvSpPr/>
      </xdr:nvSpPr>
      <xdr:spPr>
        <a:xfrm>
          <a:off x="37680900" y="8032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D2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D3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D4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D5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D6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D7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D8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D9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DA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DB020000}"/>
            </a:ext>
          </a:extLst>
        </xdr:cNvPr>
        <xdr:cNvSpPr/>
      </xdr:nvSpPr>
      <xdr:spPr>
        <a:xfrm>
          <a:off x="37680900" y="803275"/>
          <a:ext cx="1776068" cy="230523"/>
        </a:xfrm>
        <a:prstGeom prst="rect">
          <a:avLst/>
        </a:prstGeom>
      </xdr:spPr>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1838325</xdr:colOff>
          <xdr:row>4</xdr:row>
          <xdr:rowOff>904875</xdr:rowOff>
        </xdr:from>
        <xdr:to>
          <xdr:col>4</xdr:col>
          <xdr:colOff>2752725</xdr:colOff>
          <xdr:row>4</xdr:row>
          <xdr:rowOff>1590675</xdr:rowOff>
        </xdr:to>
        <xdr:sp macro="" textlink="">
          <xdr:nvSpPr>
            <xdr:cNvPr id="9230" name="Object 14" hidden="1">
              <a:extLst>
                <a:ext uri="{63B3BB69-23CF-44E3-9099-C40C66FF867C}">
                  <a14:compatExt spid="_x0000_s9230"/>
                </a:ext>
                <a:ext uri="{FF2B5EF4-FFF2-40B4-BE49-F238E27FC236}">
                  <a16:creationId xmlns:a16="http://schemas.microsoft.com/office/drawing/2014/main" id="{00000000-0008-0000-0500-00000E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1819275</xdr:colOff>
          <xdr:row>19</xdr:row>
          <xdr:rowOff>66675</xdr:rowOff>
        </xdr:from>
        <xdr:to>
          <xdr:col>4</xdr:col>
          <xdr:colOff>2838450</xdr:colOff>
          <xdr:row>20</xdr:row>
          <xdr:rowOff>0</xdr:rowOff>
        </xdr:to>
        <xdr:sp macro="" textlink="">
          <xdr:nvSpPr>
            <xdr:cNvPr id="9235" name="Object 19" hidden="1">
              <a:extLst>
                <a:ext uri="{63B3BB69-23CF-44E3-9099-C40C66FF867C}">
                  <a14:compatExt spid="_x0000_s9235"/>
                </a:ext>
                <a:ext uri="{FF2B5EF4-FFF2-40B4-BE49-F238E27FC236}">
                  <a16:creationId xmlns:a16="http://schemas.microsoft.com/office/drawing/2014/main" id="{00000000-0008-0000-0500-000013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1676400</xdr:colOff>
          <xdr:row>21</xdr:row>
          <xdr:rowOff>238125</xdr:rowOff>
        </xdr:from>
        <xdr:to>
          <xdr:col>4</xdr:col>
          <xdr:colOff>3076575</xdr:colOff>
          <xdr:row>22</xdr:row>
          <xdr:rowOff>0</xdr:rowOff>
        </xdr:to>
        <xdr:sp macro="" textlink="">
          <xdr:nvSpPr>
            <xdr:cNvPr id="9236" name="Object 20" hidden="1">
              <a:extLst>
                <a:ext uri="{63B3BB69-23CF-44E3-9099-C40C66FF867C}">
                  <a14:compatExt spid="_x0000_s9236"/>
                </a:ext>
                <a:ext uri="{FF2B5EF4-FFF2-40B4-BE49-F238E27FC236}">
                  <a16:creationId xmlns:a16="http://schemas.microsoft.com/office/drawing/2014/main" id="{00000000-0008-0000-0500-000014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WA%20BVTA%20measure%20selection%20tool%202014%20draft%20for%20distribu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Selection Tool"/>
      <sheetName val="Alignment Tool"/>
      <sheetName val="FedCwalk"/>
      <sheetName val="Links to Source Documents"/>
      <sheetName val="Sheet1"/>
      <sheetName val="Sheet2"/>
      <sheetName val="Summary Sheet"/>
      <sheetName val="WA BVTA measure selection tool "/>
      <sheetName val="WA%20BVTA%20measure%20selection"/>
    </sheetNames>
    <sheetDataSet>
      <sheetData sheetId="0"/>
      <sheetData sheetId="1"/>
      <sheetData sheetId="2"/>
      <sheetData sheetId="3"/>
      <sheetData sheetId="4"/>
      <sheetData sheetId="5"/>
      <sheetData sheetId="6"/>
      <sheetData sheetId="7" refreshError="1"/>
      <sheetData sheetId="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15" displayName="Table15" ref="A2:V64" totalsRowCount="1" headerRowDxfId="570" dataDxfId="569">
  <autoFilter ref="A2:V63" xr:uid="{00000000-0009-0000-0100-000004000000}"/>
  <sortState xmlns:xlrd2="http://schemas.microsoft.com/office/spreadsheetml/2017/richdata2" ref="A3:V63">
    <sortCondition descending="1" ref="B2:B63"/>
  </sortState>
  <tableColumns count="22">
    <tableColumn id="39" xr3:uid="{00000000-0010-0000-0000-000027000000}" name="#" dataDxfId="568" totalsRowDxfId="567">
      <calculatedColumnFormula>Table1[[#This Row],['# for order]]</calculatedColumnFormula>
    </tableColumn>
    <tableColumn id="1" xr3:uid="{00000000-0010-0000-0000-000001000000}" name="Measure Name" dataDxfId="566" totalsRowDxfId="565">
      <calculatedColumnFormula>Table1[[#This Row],[Measure Name]]</calculatedColumnFormula>
    </tableColumn>
    <tableColumn id="2" xr3:uid="{00000000-0010-0000-0000-000002000000}" name="NQF Number" dataDxfId="564" totalsRowDxfId="563">
      <calculatedColumnFormula>Table1[[#This Row],[NQF Number]]</calculatedColumnFormula>
    </tableColumn>
    <tableColumn id="3" xr3:uid="{00000000-0010-0000-0000-000003000000}" name="Steward" dataDxfId="562" totalsRowDxfId="561">
      <calculatedColumnFormula>Table1[[#This Row],[Steward]]</calculatedColumnFormula>
    </tableColumn>
    <tableColumn id="62" xr3:uid="{00000000-0010-0000-0000-00003E000000}" name="Aligned with other measure sets?" dataDxfId="560" totalsRowDxfId="559"/>
    <tableColumn id="5" xr3:uid="{00000000-0010-0000-0000-000005000000}" name="State Measure Set A" dataDxfId="558" totalsRowDxfId="557"/>
    <tableColumn id="63" xr3:uid="{00000000-0010-0000-0000-00003F000000}" name="State Measure Set B" dataDxfId="556" totalsRowDxfId="555"/>
    <tableColumn id="64" xr3:uid="{00000000-0010-0000-0000-000040000000}" name="State Measure Set C" dataDxfId="554" totalsRowDxfId="553"/>
    <tableColumn id="65" xr3:uid="{00000000-0010-0000-0000-000041000000}" name="State Measure Set D" dataDxfId="552" totalsRowDxfId="551"/>
    <tableColumn id="66" xr3:uid="{00000000-0010-0000-0000-000042000000}" name="State Measure Set E" dataDxfId="550" totalsRowDxfId="549"/>
    <tableColumn id="67" xr3:uid="{00000000-0010-0000-0000-000043000000}" name="Commercial Measure Set A" dataDxfId="548" totalsRowDxfId="547"/>
    <tableColumn id="68" xr3:uid="{00000000-0010-0000-0000-000044000000}" name="Commercial Measure Set B" dataDxfId="546" totalsRowDxfId="545"/>
    <tableColumn id="6" xr3:uid="{00000000-0010-0000-0000-000006000000}" name="CHIPRA Initial Core Set of Children’s Health Care Quality Measures _x000a_as of 12/2013" dataDxfId="544" totalsRowDxfId="543">
      <calculatedColumnFormula>IF(Table15[[#This Row],[NQF Number]]&gt;0,IF(ISNA(VLOOKUP(Table15[[#This Row],[NQF Number]],#REF!,5,FALSE))=TRUE,"Not Found",VLOOKUP(Table15[[#This Row],[NQF Number]],#REF!,5,FALSE)),"No NQF Number")</calculatedColumnFormula>
    </tableColumn>
    <tableColumn id="7" xr3:uid="{00000000-0010-0000-0000-000007000000}" name="CMMI Core Measures V10 _x000a_as of 4/2014" dataDxfId="542" totalsRowDxfId="541"/>
    <tableColumn id="69" xr3:uid="{00000000-0010-0000-0000-000045000000}" name="CMS Health Home Measure Set (proposed) _x000a_as of 1/15/2013" dataDxfId="540" totalsRowDxfId="539"/>
    <tableColumn id="70" xr3:uid="{00000000-0010-0000-0000-000046000000}" name="CMS Initial Core Set of Adult Health Care Quality Measures_x000a_as of 01/2014" dataDxfId="538" totalsRowDxfId="537"/>
    <tableColumn id="71" xr3:uid="{00000000-0010-0000-0000-000047000000}" name="CMS Medicare Shared Savings Program (MSSP) ACO for 2013_x000a_as of 12/21/2013" dataDxfId="536" totalsRowDxfId="535"/>
    <tableColumn id="72" xr3:uid="{00000000-0010-0000-0000-000048000000}" name="Comprehensive Primary Care Initiative_x000a_as of 04/01/2013" dataDxfId="534" totalsRowDxfId="533"/>
    <tableColumn id="73" xr3:uid="{00000000-0010-0000-0000-000049000000}" name="Meaningful Use Clinical Quality Measures (CQMs) for 2014 _x000a_as of 5/2014" dataDxfId="532" totalsRowDxfId="531"/>
    <tableColumn id="74" xr3:uid="{00000000-0010-0000-0000-00004A000000}" name="Medicare-Medicaid Plans (MMPs) Capitated Financial Alignment Model (Duals Demonstrations)_x000a_as of 01/07/2014" dataDxfId="530" totalsRowDxfId="529"/>
    <tableColumn id="75" xr3:uid="{00000000-0010-0000-0000-00004B000000}" name="PQRS-Medicare EHR Incentive Pilot Clinical Quality Measures (CQMs) _x000a_as of 4/18/2013 " dataDxfId="528" totalsRowDxfId="527"/>
    <tableColumn id="76" xr3:uid="{00000000-0010-0000-0000-00004C000000}" name="SIM Suggested Population Level Measures" dataDxfId="526" totalsRowDxfId="525"/>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A4:AA107" totalsRowShown="0" headerRowDxfId="128" dataDxfId="126" totalsRowDxfId="125" headerRowBorderDxfId="127">
  <autoFilter ref="A4:AA107" xr:uid="{8C0F7690-F678-49D8-BE04-BDB85A9C3882}">
    <filterColumn colId="19">
      <filters>
        <filter val="Yes"/>
      </filters>
    </filterColumn>
    <filterColumn colId="20">
      <customFilters>
        <customFilter operator="notEqual" val=" "/>
      </customFilters>
    </filterColumn>
  </autoFilter>
  <sortState xmlns:xlrd2="http://schemas.microsoft.com/office/spreadsheetml/2017/richdata2" ref="A12:AA107">
    <sortCondition ref="C4:C107"/>
  </sortState>
  <tableColumns count="27">
    <tableColumn id="39" xr3:uid="{00000000-0010-0000-0100-000027000000}" name="# for order" dataDxfId="124" totalsRowDxfId="123"/>
    <tableColumn id="10" xr3:uid="{00000000-0010-0000-0100-00000A000000}" name="#" dataDxfId="122" totalsRowDxfId="121"/>
    <tableColumn id="1" xr3:uid="{00000000-0010-0000-0100-000001000000}" name="Measure Name" dataDxfId="120" totalsRowDxfId="119"/>
    <tableColumn id="4" xr3:uid="{00000000-0010-0000-0100-000004000000}" name="NQF Number" dataDxfId="118"/>
    <tableColumn id="88" xr3:uid="{FE01939E-DF61-4D8C-A022-F23136D796E9}" name="NQF Endorsement Status as of February 2021" dataDxfId="117" totalsRowDxfId="116"/>
    <tableColumn id="3" xr3:uid="{00000000-0010-0000-0100-000003000000}" name="Steward" dataDxfId="115" totalsRowDxfId="114"/>
    <tableColumn id="67" xr3:uid="{00000000-0010-0000-0100-000043000000}" name="Description" dataDxfId="113" totalsRowDxfId="112"/>
    <tableColumn id="24" xr3:uid="{00000000-0010-0000-0100-000018000000}" name="Domain" dataDxfId="111" totalsRowDxfId="110"/>
    <tableColumn id="29" xr3:uid="{00000000-0010-0000-0100-00001D000000}" name="Condition" dataDxfId="109" totalsRowDxfId="108"/>
    <tableColumn id="35" xr3:uid="{00000000-0010-0000-0100-000023000000}" name="Measure Type" dataDxfId="107" totalsRowDxfId="106"/>
    <tableColumn id="23" xr3:uid="{00000000-0010-0000-0100-000017000000}" name="Populations" dataDxfId="105" totalsRowDxfId="104"/>
    <tableColumn id="28" xr3:uid="{00000000-0010-0000-0100-00001C000000}" name="Data Source" dataDxfId="103" totalsRowDxfId="102"/>
    <tableColumn id="90" xr3:uid="{76A1BD27-5336-41D3-AEA8-54ED959F6D40}" name="Facility-based or Professional-based" dataDxfId="101" totalsRowDxfId="100"/>
    <tableColumn id="83" xr3:uid="{00000000-0010-0000-0100-000053000000}" name="Rationale" dataDxfId="99"/>
    <tableColumn id="8" xr3:uid="{00000000-0010-0000-0100-000008000000}" name="Special Notes" dataDxfId="98" totalsRowDxfId="97"/>
    <tableColumn id="2" xr3:uid="{00FE83D9-8238-47E9-B5DE-0416720FB748}" name="Link to Measure Specifications_x000a_(Note: Deferred to HEDIS MY 2020 specifications, then to CMS specifications (first MIPS 2020 then eCQM 2021) before other sources.  CTC-RI specifications are provided for all measures in the PCMH Measure Set.)" dataDxfId="96" totalsRowDxfId="95"/>
    <tableColumn id="18" xr3:uid="{3B720E27-D43D-4EC5-9783-FF5E34E4E62F}" name="Equity Assessment_x000a_Is there evidence of disparities in performance as it relates to race, ethnicity, language, disability status, and/or social determinants of health?_x000a_See &quot;Equity Assessment Sources&quot; tab for sources." dataDxfId="94" totalsRowDxfId="93"/>
    <tableColumn id="17" xr3:uid="{FF0949FD-6CFE-4188-8EA8-09702C93EDB9}" name="Summary of Changes for MY 2021 / MY 2022" dataDxfId="92" totalsRowDxfId="91"/>
    <tableColumn id="19" xr3:uid="{6F908508-7F31-493D-B5C9-DA7E318B7497}" name="Degree of Change and Proposed Action" dataDxfId="90" totalsRowDxfId="89"/>
    <tableColumn id="5" xr3:uid="{77D7B09D-2F38-426A-B7F6-327C1CD8A88B}" name="In Aligned Measure Set?" dataDxfId="88" totalsRowDxfId="87"/>
    <tableColumn id="7" xr3:uid="{854D2FC8-2AC2-44AB-8BD4-B08D0D14EAC1}" name="ACO" dataDxfId="86" totalsRowDxfId="85"/>
    <tableColumn id="9" xr3:uid="{8509F010-D0F0-4BA2-8BEE-963E29AF7EF7}" name="Primary Care" dataDxfId="84" totalsRowDxfId="83"/>
    <tableColumn id="11" xr3:uid="{60F64810-4827-482A-AD75-92D02E069B8D}" name="Acute Care Hospital " dataDxfId="82" totalsRowDxfId="81"/>
    <tableColumn id="12" xr3:uid="{2CCFEF26-FF1B-457E-B6C0-4FC76ACD7534}" name="Behavioral Health Hospital" dataDxfId="80" totalsRowDxfId="79"/>
    <tableColumn id="13" xr3:uid="{F6BF4440-04C8-4326-A03B-03892EF0F647}" name="Maternity  Care" dataDxfId="78" totalsRowDxfId="77"/>
    <tableColumn id="14" xr3:uid="{72EFA782-9780-4BEE-AB2A-7194EBBD28D2}" name="Outpatient Behavioral Health - Mental Health" dataDxfId="76" totalsRowDxfId="75"/>
    <tableColumn id="15" xr3:uid="{EA16D5A6-0AFB-41F3-84D7-C9234E95E788}" name="Outpatient Behavioral Health  - Substance Use Treatment" dataDxfId="74" totalsRowDxfId="73"/>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2:M76" totalsRowShown="0" headerRowDxfId="68" dataDxfId="66" headerRowBorderDxfId="67" tableBorderDxfId="65" totalsRowBorderDxfId="64">
  <autoFilter ref="A2:M76" xr:uid="{00000000-0009-0000-0100-000002000000}"/>
  <sortState xmlns:xlrd2="http://schemas.microsoft.com/office/spreadsheetml/2017/richdata2" ref="A2:L53">
    <sortCondition ref="A1:A53"/>
  </sortState>
  <tableColumns count="13">
    <tableColumn id="1" xr3:uid="{00000000-0010-0000-0200-000001000000}" name="#" dataDxfId="63">
      <calculatedColumnFormula>'Crosswalk of OHIC Measure Sets'!#REF!</calculatedColumnFormula>
    </tableColumn>
    <tableColumn id="2" xr3:uid="{00000000-0010-0000-0200-000002000000}" name="Measure Name" dataDxfId="62">
      <calculatedColumnFormula>IF(VLOOKUP(Table2[[#This Row],['#]],Table1[[#Headers],[#Data]],2,FALSE)=0,"",VLOOKUP(Table2[[#This Row],['#]],Table1[[#Headers],[#Data]],2,FALSE))</calculatedColumnFormula>
    </tableColumn>
    <tableColumn id="13" xr3:uid="{00000000-0010-0000-0200-00000D000000}" name="NQF Number" dataDxfId="61">
      <calculatedColumnFormula>IF(VLOOKUP(Table2[[#This Row],['#]],Table1[[#Headers],[#Data]],3,FALSE)=0,"",VLOOKUP(Table2[[#This Row],['#]],Table1[[#Headers],[#Data]],3,FALSE))</calculatedColumnFormula>
    </tableColumn>
    <tableColumn id="3" xr3:uid="{00000000-0010-0000-0200-000003000000}" name="Steward" dataDxfId="60">
      <calculatedColumnFormula>IF(VLOOKUP(Table2[[#This Row],['#]],Table1[[#Headers],[#Data]],4,FALSE)=0,"",VLOOKUP(Table2[[#This Row],['#]],Table1[[#Headers],[#Data]],4,FALSE))</calculatedColumnFormula>
    </tableColumn>
    <tableColumn id="4" xr3:uid="{00000000-0010-0000-0200-000004000000}" name="Domain" dataDxfId="59">
      <calculatedColumnFormula>IF(VLOOKUP(Table2[[#This Row],['#]],Table1[[#Headers],[#Data]],7,FALSE)=0,"",VLOOKUP(Table2[[#This Row],['#]],Table1[[#Headers],[#Data]],7,FALSE))</calculatedColumnFormula>
    </tableColumn>
    <tableColumn id="5" xr3:uid="{00000000-0010-0000-0200-000005000000}" name="Condition" dataDxfId="58">
      <calculatedColumnFormula>IF(VLOOKUP(Table2[[#This Row],['#]],Table1[[#Headers],[#Data]],8,FALSE)=0,"",VLOOKUP(Table2[[#This Row],['#]],Table1[[#Headers],[#Data]],8,FALSE))</calculatedColumnFormula>
    </tableColumn>
    <tableColumn id="6" xr3:uid="{00000000-0010-0000-0200-000006000000}" name="Measure Type" dataDxfId="57">
      <calculatedColumnFormula>IF(VLOOKUP(Table2[[#This Row],['#]],Table1[[#Headers],[#Data]],9,FALSE)=0,"",VLOOKUP(Table2[[#This Row],['#]],Table1[[#Headers],[#Data]],9,FALSE))</calculatedColumnFormula>
    </tableColumn>
    <tableColumn id="7" xr3:uid="{00000000-0010-0000-0200-000007000000}" name="Populations" dataDxfId="56">
      <calculatedColumnFormula>IF(VLOOKUP(Table2[[#This Row],['#]],Table1[[#Headers],[#Data]],10,FALSE)=0,"",VLOOKUP(Table2[[#This Row],['#]],Table1[[#Headers],[#Data]],10,FALSE))</calculatedColumnFormula>
    </tableColumn>
    <tableColumn id="8" xr3:uid="{00000000-0010-0000-0200-000008000000}" name="Data Source" dataDxfId="55">
      <calculatedColumnFormula>IF(VLOOKUP(Table2[[#This Row],['#]],Table1[[#Headers],[#Data]],11,FALSE)=0,"",VLOOKUP(Table2[[#This Row],['#]],Table1[[#Headers],[#Data]],11,FALSE))</calculatedColumnFormula>
    </tableColumn>
    <tableColumn id="9" xr3:uid="{00000000-0010-0000-0200-000009000000}" name="Recommended for Inclusion" dataDxfId="54"/>
    <tableColumn id="10" xr3:uid="{00000000-0010-0000-0200-00000A000000}" name="Total Selection Criteria Points" dataDxfId="53">
      <calculatedColumnFormula>+IF(VLOOKUP(Table2[[#This Row],['#]],Table1[[#Headers],[#Data]],16,FALSE)=0,"",VLOOKUP(Table2[[#This Row],['#]],Table1[[#Headers],[#Data]],16,FALSE))</calculatedColumnFormula>
    </tableColumn>
    <tableColumn id="11" xr3:uid="{00000000-0010-0000-0200-00000B000000}" name="Aligned with other measure sets?" dataDxfId="52">
      <calculatedColumnFormula>+IF(VLOOKUP(Table2[[#This Row],['#]],Table1[[#Headers],[#Data]],47,FALSE)=0,"",VLOOKUP(Table2[[#This Row],['#]],Table1[[#Headers],[#Data]],47,FALSE))</calculatedColumnFormula>
    </tableColumn>
    <tableColumn id="12" xr3:uid="{00000000-0010-0000-0200-00000C000000}" name="Comments" dataDxfId="51"/>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304D48E-2EA3-4206-BB2C-7966BFB55C0E}" name="Table487" displayName="Table487" ref="A3:AK816" totalsRowShown="0" headerRowDxfId="42" dataDxfId="40" headerRowBorderDxfId="41" tableBorderDxfId="39">
  <autoFilter ref="A3:AK816" xr:uid="{DF5521CA-B5B1-446D-8D61-A242B4A1B194}">
    <filterColumn colId="4">
      <filters>
        <filter val="Oregon Health &amp; Science University"/>
        <filter val="Oregon Health Authority"/>
        <filter val="Oregon Health Authority (modified from DQA/HEDIS)"/>
      </filters>
    </filterColumn>
  </autoFilter>
  <sortState xmlns:xlrd2="http://schemas.microsoft.com/office/spreadsheetml/2017/richdata2" ref="A4:AK701">
    <sortCondition ref="A3:A701"/>
  </sortState>
  <tableColumns count="37">
    <tableColumn id="22" xr3:uid="{0FD83F2D-9048-4C0E-9C97-B402850E8B4F}" name="BV Library #" dataDxfId="38"/>
    <tableColumn id="1" xr3:uid="{2BBDE1BE-E04C-4DBD-AB59-E48777A849DD}" name="Measure Name" dataDxfId="37"/>
    <tableColumn id="2" xr3:uid="{2EA67017-913A-4C1B-9A03-472503508204}" name="NQF #" dataDxfId="36"/>
    <tableColumn id="48" xr3:uid="{CA4F174A-57AE-437B-AA6C-35AB808D8D2D}" name="NQF Endorsement Status as of February 2021" dataDxfId="35"/>
    <tableColumn id="38" xr3:uid="{CF44BE7C-CBF2-4975-BC28-19B9A6823F26}" name="Steward" dataDxfId="34"/>
    <tableColumn id="47" xr3:uid="{64FC9501-6B47-44E2-9D1B-7C55392C1E7D}" name="CMS Quality ID" dataDxfId="33"/>
    <tableColumn id="21" xr3:uid="{A8397BDE-9287-4480-9F1F-24DD3C49982E}" name="CMS eCQM ID as of June 2020" dataDxfId="32"/>
    <tableColumn id="37" xr3:uid="{C057464F-AA30-4EA6-B7CF-8706D67598BD}" name="Description" dataDxfId="31"/>
    <tableColumn id="4" xr3:uid="{6AA76390-E5CF-4E22-822C-88BB50D9B73C}" name="Domain" dataDxfId="30"/>
    <tableColumn id="30" xr3:uid="{52DAD016-9E04-4A50-B306-E7AC30EF1F57}" name="Condition" dataDxfId="29"/>
    <tableColumn id="29" xr3:uid="{10972E87-3266-4B58-A2D6-46A889FC61A6}" name="Measure Type" dataDxfId="28"/>
    <tableColumn id="28" xr3:uid="{EC058C01-1660-4E87-BAF9-D7E63217C23F}" name="Populations" dataDxfId="27"/>
    <tableColumn id="12" xr3:uid="{83A70887-E28F-418A-90F4-25FDFDBFF81C}" name="Data Source" dataDxfId="26"/>
    <tableColumn id="20" xr3:uid="{6F3E3B8B-ADC7-4272-B181-B3DDB05C4DFF}" name="Disparities-sensitive Status" dataDxfId="25"/>
    <tableColumn id="5" xr3:uid="{F8F98210-471A-4321-9592-926F82FCA3FF}" name="Count of Federal Programs used by:" dataDxfId="24">
      <calculatedColumnFormula>COUNTIF(Table487[[#This Row],[CMMI Comprehensive Primary Care Plus (CPC+)
Version Date: CY 2021]:[CMS Medicare Hospital Compare
Version Date: January 2021]],"*yes*")</calculatedColumnFormula>
    </tableColumn>
    <tableColumn id="11" xr3:uid="{B9C687B7-4EDD-4C29-B8D5-54969C4C6F85}" name="CMMI Comprehensive Primary Care Plus (CPC+)_x000a__x000a__x000a_Version Date: CY 2021" dataDxfId="23"/>
    <tableColumn id="6" xr3:uid="{37EF57E8-7EDF-43D5-825C-7A027A17BA8C}" name="CMS Core Set of Children’s Health Care Quality Measures for Medicaid and CHIP (Child Core Set)_x000a__x000a_Version Date: CY 2021" dataDxfId="22"/>
    <tableColumn id="9" xr3:uid="{871DEFBB-B42C-40B1-882F-FEAF1AB5D450}" name="CMS Core Set of Health Care Quality Measures for Adults Enrolled in Medicaid (Medicaid Adult Core Set)_x000a__x000a_Version Date: CY 2021" dataDxfId="21"/>
    <tableColumn id="15" xr3:uid="{B818E243-6E27-4A89-BF95-3AB1D646A468}" name="CMS Electronic Clinical Quality Measures (eCQMs) for Eligible Professionals (EP)/Eligible Clinicians_x000a__x000a_Version Date: CY 2021" dataDxfId="20"/>
    <tableColumn id="13" xr3:uid="{20F7D61F-E6C0-48A5-96B8-EEE0EFC7C9E1}" name="CMS Health Home Measure Set _x000a__x000a__x000a__x000a_Version Date: FY 2020" dataDxfId="19"/>
    <tableColumn id="31" xr3:uid="{2B2EF26A-79F7-478D-8C6D-B3644D4C6D80}" name="CMS Medicare Part C &amp; D Star Ratings Measures_x000a__x000a__x000a_Version Date: Contract Year 2021" dataDxfId="18"/>
    <tableColumn id="14" xr3:uid="{560C31A4-F43F-4434-8BE3-56B97AC68B38}" name="CMS Medicare Shared Savings Program (MSSP) ACO and Next Generation ACO_x000a__x000a_Version Date: CY 2021" dataDxfId="17"/>
    <tableColumn id="8" xr3:uid="{D18FC593-44D2-467D-BB80-364E1A783296}" name="CMS Merit-based Incentive Payment System (MIPS)_x000a__x000a__x000a_Version Date: CY 2021" dataDxfId="16"/>
    <tableColumn id="26" xr3:uid="{95320AE0-8AA5-4E5C-9464-1B3D6C072FBB}" name="Core Quality Measures Collaborative Core Sets_x000a__x000a__x000a_Version Date: October 2020" dataDxfId="15"/>
    <tableColumn id="10" xr3:uid="{9B63D181-4BC3-4889-B2E9-03D7ABD37EFA}" name="CMS Hospital Value-Based Purchasing_x000a__x000a__x000a_Version Date: FY 2021" dataDxfId="14"/>
    <tableColumn id="32" xr3:uid="{8248F0B2-0EA6-4FBD-9565-9058B78A87DB}" name="CMS Medicare Hospital Compare_x000a__x000a__x000a__x000a_Version Date: January 2021" dataDxfId="13"/>
    <tableColumn id="18" xr3:uid="{69D33955-F1DB-4293-9666-07553F48BDEE}" name="Joint Commission Performance  Measure List_x000a__x000a__x000a_Version Date: CY 2021" dataDxfId="12"/>
    <tableColumn id="17" xr3:uid="{A9DD8E04-F7DA-4DA9-98BF-BF2AFE2BAE3F}" name="Catalyst for Payment Reform Employer-Purchaser Measure Set_x000a__x000a__x000a_Version Date: October 2015" dataDxfId="11"/>
    <tableColumn id="33" xr3:uid="{8C5EFA3C-4F7E-4639-A8D9-BBAC6E4230D2}" name="California AMP Commercial ACO Measure Set_x000a__x000a__x000a_Version Date: CY 2021" dataDxfId="10"/>
    <tableColumn id="7" xr3:uid="{849647F7-8858-4E0F-AD4D-7EE0D1530169}" name="California AMP Medi-Cal Managed Care Measure Set_x000a__x000a__x000a_Version Date: CY 2021" dataDxfId="9"/>
    <tableColumn id="35" xr3:uid="{E82CA72E-3B3F-453A-9671-5457846A2A53}" name="Minnesota Integrated Health Partnership Measures_x000a__x000a__x000a_Version Date: CY 2021" dataDxfId="8"/>
    <tableColumn id="19" xr3:uid="{A099AC84-E54F-4B10-8D89-A2E683AEFF17}" name="Oregon CCO Incentive Measures _x000a__x000a__x000a__x000a_Version Date: CY 2021" dataDxfId="7"/>
    <tableColumn id="3" xr3:uid="{708DAC9D-124F-4492-B5B4-FE4C08BECB43}" name="Rhode Island OHIC Aligned Measure Set for ACOs_x000a__x000a__x000a_Version Date: CY 2021" dataDxfId="6"/>
    <tableColumn id="23" xr3:uid="{8D6DE2F4-9F9F-4061-A9BA-5D31AE4927F1}" name="Washington State Common Measure Set for Health Care Quality and Cost_x000a__x000a_Version Date: CY 2021" dataDxfId="5"/>
    <tableColumn id="24" xr3:uid="{B8F0D767-8E47-43AE-93CC-6AAA5746EBD9}" name="Oregon CCO State Performance “Test” Measures _x000a__x000a__x000a_Version Date: CY 2018" dataDxfId="4"/>
    <tableColumn id="16" xr3:uid="{3F3F2F28-311B-443D-92A3-316DB358B7F4}" name="Rhode Island SIM Aligned Measure Set for ACOs_x000a__x000a__x000a_Version Date: CY 2018" dataDxfId="3"/>
    <tableColumn id="27" xr3:uid="{7F6EDDCD-DC05-4C33-A712-12D7745526A8}" name="Washington State Common Measure Set for Health Care Quality and Cost_x000a__x000a_Version Date: CY 2018" dataDxfId="2"/>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3" displayName="Table3" ref="A2:C16" totalsRowShown="0">
  <autoFilter ref="A2:C16" xr:uid="{00000000-0009-0000-0100-000005000000}"/>
  <tableColumns count="3">
    <tableColumn id="1" xr3:uid="{00000000-0010-0000-0400-000001000000}" name="selection_criteria"/>
    <tableColumn id="2" xr3:uid="{00000000-0010-0000-0400-000002000000}" name="Column1"/>
    <tableColumn id="3" xr3:uid="{00000000-0010-0000-0400-000003000000}" name="details">
      <calculatedColumnFormula>CONCATENATE(Table3[[#This Row],[Column1]],Table3[[#This Row],[selection_criteria]])</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2.bin"/><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package" Target="../embeddings/Microsoft_Word_Document.docx"/><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apps.nccd.cdc.gov/BRFSS/list.asp?cat=PA&amp;yr=2011&amp;qkey=8291&amp;state=All" TargetMode="External"/><Relationship Id="rId2" Type="http://schemas.openxmlformats.org/officeDocument/2006/relationships/hyperlink" Target="http://apps.nccd.cdc.gov/YouthOnline/ServerRedirect.aspx" TargetMode="External"/><Relationship Id="rId1" Type="http://schemas.openxmlformats.org/officeDocument/2006/relationships/hyperlink" Target="http://www.cdc.gov/healthyyouth/schoolhealth/index.htm" TargetMode="External"/><Relationship Id="rId6" Type="http://schemas.openxmlformats.org/officeDocument/2006/relationships/table" Target="../tables/table4.xml"/><Relationship Id="rId5" Type="http://schemas.openxmlformats.org/officeDocument/2006/relationships/printerSettings" Target="../printerSettings/printerSettings4.bin"/><Relationship Id="rId4" Type="http://schemas.openxmlformats.org/officeDocument/2006/relationships/hyperlink" Target="http://www.cdc.gov/nutrition/downloads/State-Indicator-Report-Fruits-Vegetables-2013.pdf"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www.medicaid.gov/medicaid/quality-of-care/performance-measurement/adult-and-child-health-care-quality-measures/adult-core-set/index.html" TargetMode="External"/><Relationship Id="rId18" Type="http://schemas.openxmlformats.org/officeDocument/2006/relationships/hyperlink" Target="https://www.medicaid.gov/medicaid/quality-of-care/downloads/2021-adult-core-set.pdf" TargetMode="External"/><Relationship Id="rId26" Type="http://schemas.openxmlformats.org/officeDocument/2006/relationships/hyperlink" Target="https://qpp-cm-prod-content.s3.amazonaws.com/uploads/1246/2021%20MIPS%20Quality%20Measures%20List.xlsx" TargetMode="External"/><Relationship Id="rId39" Type="http://schemas.openxmlformats.org/officeDocument/2006/relationships/vmlDrawing" Target="../drawings/vmlDrawing3.vml"/><Relationship Id="rId21" Type="http://schemas.openxmlformats.org/officeDocument/2006/relationships/hyperlink" Target="https://ecqi.healthit.gov/sites/default/files/EP-EC-MeasuresTable-2020-05-v2.pdf" TargetMode="External"/><Relationship Id="rId34" Type="http://schemas.openxmlformats.org/officeDocument/2006/relationships/hyperlink" Target="https://www.hca.wa.gov/assets/program/pmcc-list-of-proposed-changes-2021.pdf" TargetMode="External"/><Relationship Id="rId42" Type="http://schemas.openxmlformats.org/officeDocument/2006/relationships/oleObject" Target="../embeddings/oleObject3.bin"/><Relationship Id="rId7" Type="http://schemas.openxmlformats.org/officeDocument/2006/relationships/hyperlink" Target="https://www.catalyze.org/product/quality-measures-matter-2/" TargetMode="External"/><Relationship Id="rId2" Type="http://schemas.openxmlformats.org/officeDocument/2006/relationships/hyperlink" Target="https://www.cms.gov/Medicare/Medicare-Fee-for-Service-Payment/sharedsavingsprogram/Quality-Measures-Standards.html" TargetMode="External"/><Relationship Id="rId16" Type="http://schemas.openxmlformats.org/officeDocument/2006/relationships/hyperlink" Target="https://www.cms.gov/medicare/quality-initiatives-patient-assessment-instruments/hospitalqualityinits/hospitalcompare.html" TargetMode="External"/><Relationship Id="rId29" Type="http://schemas.openxmlformats.org/officeDocument/2006/relationships/hyperlink" Target="https://www.iha.org/performance-measurement/amp-program/measure-set/" TargetMode="External"/><Relationship Id="rId1" Type="http://schemas.openxmlformats.org/officeDocument/2006/relationships/hyperlink" Target="http://www.hca.wa.gov/about-hca/healthier-washington/performance-measures" TargetMode="External"/><Relationship Id="rId6" Type="http://schemas.openxmlformats.org/officeDocument/2006/relationships/hyperlink" Target="http://www.ohic.ri.gov/ohic-measure%20alignment.php" TargetMode="External"/><Relationship Id="rId11" Type="http://schemas.openxmlformats.org/officeDocument/2006/relationships/hyperlink" Target="https://www.jointcommission.org/measurement/measures/" TargetMode="External"/><Relationship Id="rId24" Type="http://schemas.openxmlformats.org/officeDocument/2006/relationships/hyperlink" Target="https://www.cms.gov/files/document/2021technotes20201001.pdf-0" TargetMode="External"/><Relationship Id="rId32" Type="http://schemas.openxmlformats.org/officeDocument/2006/relationships/hyperlink" Target="https://www.oregon.gov/oha/HPA/ANALYTICS/CCOMetrics/2021-CCO-incentive-measures-updated-10.2020.pdf" TargetMode="External"/><Relationship Id="rId37" Type="http://schemas.openxmlformats.org/officeDocument/2006/relationships/printerSettings" Target="../printerSettings/printerSettings5.bin"/><Relationship Id="rId40" Type="http://schemas.openxmlformats.org/officeDocument/2006/relationships/package" Target="../embeddings/Microsoft_Excel_Worksheet.xlsx"/><Relationship Id="rId45" Type="http://schemas.openxmlformats.org/officeDocument/2006/relationships/image" Target="../media/image5.emf"/><Relationship Id="rId5" Type="http://schemas.openxmlformats.org/officeDocument/2006/relationships/hyperlink" Target="https://www.cms.gov/Regulations-and-Guidance/Legislation/EHRIncentivePrograms/eCQM_Library.html" TargetMode="External"/><Relationship Id="rId15" Type="http://schemas.openxmlformats.org/officeDocument/2006/relationships/hyperlink" Target="https://www.qualitynet.org/inpatient/hvbp" TargetMode="External"/><Relationship Id="rId23" Type="http://schemas.openxmlformats.org/officeDocument/2006/relationships/hyperlink" Target="https://data.cms.gov/provider-data/sites/default/files/data_dictionaries/HospitalCompare-DataDictionary.pdf" TargetMode="External"/><Relationship Id="rId28" Type="http://schemas.openxmlformats.org/officeDocument/2006/relationships/hyperlink" Target="https://www.iha.org/wp-content/uploads/2020/11/MY-2021-AMP-Measure-Set-Individuals-20201201_final.pdf" TargetMode="External"/><Relationship Id="rId36" Type="http://schemas.openxmlformats.org/officeDocument/2006/relationships/hyperlink" Target="https://www.catalyze.org/product/cpr-employer-purchaser-guide-quality-measure-selection/" TargetMode="External"/><Relationship Id="rId10" Type="http://schemas.openxmlformats.org/officeDocument/2006/relationships/hyperlink" Target="https://qpp.cms.gov/about/qpp-overview" TargetMode="External"/><Relationship Id="rId19" Type="http://schemas.openxmlformats.org/officeDocument/2006/relationships/hyperlink" Target="https://innovation.cms.gov/media/document/cpc-plus-payment-methodology-cy2021" TargetMode="External"/><Relationship Id="rId31" Type="http://schemas.openxmlformats.org/officeDocument/2006/relationships/hyperlink" Target="https://mn.gov/dhs/assets/ihp-sample-contract-template_tcm1053-327867.pdf(pages%2059-64)" TargetMode="External"/><Relationship Id="rId44" Type="http://schemas.openxmlformats.org/officeDocument/2006/relationships/oleObject" Target="../embeddings/oleObject4.bin"/><Relationship Id="rId4" Type="http://schemas.openxmlformats.org/officeDocument/2006/relationships/hyperlink" Target="https://innovation.cms.gov/initiatives/comprehensive-primary-care-plus" TargetMode="External"/><Relationship Id="rId9" Type="http://schemas.openxmlformats.org/officeDocument/2006/relationships/hyperlink" Target="http://www.cms.gov/Medicare/Prescription-Drug-Coverage/PrescriptionDrugCovGenIn/PerformanceData.html" TargetMode="External"/><Relationship Id="rId14" Type="http://schemas.openxmlformats.org/officeDocument/2006/relationships/hyperlink" Target="https://www.qualitynet.org/inpatient/hvbp/measures" TargetMode="External"/><Relationship Id="rId22" Type="http://schemas.openxmlformats.org/officeDocument/2006/relationships/hyperlink" Target="https://www.medicaid.gov/resources-for-states/medicaid-state-technical-assistance/health-home-information-resource-center/health-home-quality-reporting/index.html" TargetMode="External"/><Relationship Id="rId27" Type="http://schemas.openxmlformats.org/officeDocument/2006/relationships/hyperlink" Target="https://www.jointcommission.org/-/media/tjc/documents/measurement/oryx/cy2021-oryx-reporting-requirements-oct2020.pdf" TargetMode="External"/><Relationship Id="rId30" Type="http://schemas.openxmlformats.org/officeDocument/2006/relationships/hyperlink" Target="https://mn.gov/dhs/partners-and-providers/grants-rfps/integrated-health-partnerships/" TargetMode="External"/><Relationship Id="rId35" Type="http://schemas.openxmlformats.org/officeDocument/2006/relationships/hyperlink" Target="https://www.medicaid.gov/medicaid/quality-of-care/downloads/2021-child-core-set.pdf" TargetMode="External"/><Relationship Id="rId43" Type="http://schemas.openxmlformats.org/officeDocument/2006/relationships/image" Target="../media/image4.emf"/><Relationship Id="rId8" Type="http://schemas.openxmlformats.org/officeDocument/2006/relationships/hyperlink" Target="https://www.medicaid.gov/state-resource-center/medicaid-state-technical-assistance/health-home-information-resource-center/downloads/2020-health-home-core-set.pdf" TargetMode="External"/><Relationship Id="rId3" Type="http://schemas.openxmlformats.org/officeDocument/2006/relationships/hyperlink" Target="https://www.cms.gov/Medicare/Quality-Initiatives-Patient-Assessment-Instruments/QualityMeasures/Downloads/ACO-and-PCMH-Primary-Care-Measures.pdf" TargetMode="External"/><Relationship Id="rId12" Type="http://schemas.openxmlformats.org/officeDocument/2006/relationships/hyperlink" Target="https://www.oregon.gov/oha/HPA/ANALYTICS/Pages/CCO-Metrics.aspx" TargetMode="External"/><Relationship Id="rId17" Type="http://schemas.openxmlformats.org/officeDocument/2006/relationships/hyperlink" Target="http://www.hca.wa.gov/about-hca/healthier-washington/performance-measures" TargetMode="External"/><Relationship Id="rId25" Type="http://schemas.openxmlformats.org/officeDocument/2006/relationships/hyperlink" Target="https://www.cms.gov/files/document/20202021-quality-benchmarks.pdf" TargetMode="External"/><Relationship Id="rId33" Type="http://schemas.openxmlformats.org/officeDocument/2006/relationships/hyperlink" Target="http://www.ohic.ri.gov/documents/2020/September/30/OHIC%20Aligned%20Measure%20Sets%20-%20CY%202021.pdf" TargetMode="External"/><Relationship Id="rId38" Type="http://schemas.openxmlformats.org/officeDocument/2006/relationships/drawing" Target="../drawings/drawing2.xml"/><Relationship Id="rId20" Type="http://schemas.openxmlformats.org/officeDocument/2006/relationships/hyperlink" Target="https://www.medicaid.gov/medicaid/quality-of-care/performance-measurement/adult-and-child-health-care-quality-measures/childrens-health-care-quality-measures/index.html" TargetMode="External"/><Relationship Id="rId41" Type="http://schemas.openxmlformats.org/officeDocument/2006/relationships/image" Target="../media/image3.emf"/></Relationships>
</file>

<file path=xl/worksheets/_rels/sheet7.xml.rels><?xml version="1.0" encoding="UTF-8" standalone="yes"?>
<Relationships xmlns="http://schemas.openxmlformats.org/package/2006/relationships"><Relationship Id="rId26" Type="http://schemas.openxmlformats.org/officeDocument/2006/relationships/hyperlink" Target="https://www.ncbi.nlm.nih.gov/pmc/articles/PMC3774052/" TargetMode="External"/><Relationship Id="rId21" Type="http://schemas.openxmlformats.org/officeDocument/2006/relationships/hyperlink" Target="https://www.healthaffairs.org/doi/abs/10.1377/hlthaff.2018.05381?journalCode=hlthaff." TargetMode="External"/><Relationship Id="rId42" Type="http://schemas.openxmlformats.org/officeDocument/2006/relationships/hyperlink" Target="https://www.cdc.gov/mmwr/volumes/69/wr/mm6910a3.htm" TargetMode="External"/><Relationship Id="rId47" Type="http://schemas.openxmlformats.org/officeDocument/2006/relationships/hyperlink" Target="https://pubmed.ncbi.nlm.nih.gov/25154537/" TargetMode="External"/><Relationship Id="rId63" Type="http://schemas.openxmlformats.org/officeDocument/2006/relationships/hyperlink" Target="https://health.ri.gov/publications/burdendocuments/2011OralHealth.pdf." TargetMode="External"/><Relationship Id="rId68" Type="http://schemas.openxmlformats.org/officeDocument/2006/relationships/hyperlink" Target="https://pubmed.ncbi.nlm.nih.gov/26724180/" TargetMode="External"/><Relationship Id="rId84" Type="http://schemas.openxmlformats.org/officeDocument/2006/relationships/hyperlink" Target="https://www.ncbi.nlm.nih.gov/pmc/articles/PMC6150791/" TargetMode="External"/><Relationship Id="rId16" Type="http://schemas.openxmlformats.org/officeDocument/2006/relationships/hyperlink" Target="https://www.cdc.gov/nchs/data/misc/disability2001-2005.pdf" TargetMode="External"/><Relationship Id="rId11" Type="http://schemas.openxmlformats.org/officeDocument/2006/relationships/hyperlink" Target="https://pubmed.ncbi.nlm.nih.gov/21769588/" TargetMode="External"/><Relationship Id="rId32" Type="http://schemas.openxmlformats.org/officeDocument/2006/relationships/hyperlink" Target="https://jamanetwork.com/journals/jamanetworkopen/fullarticle/2740781" TargetMode="External"/><Relationship Id="rId37" Type="http://schemas.openxmlformats.org/officeDocument/2006/relationships/hyperlink" Target="https://journals.sagepub.com/doi/pdf/10.1177/070674371005501106." TargetMode="External"/><Relationship Id="rId53" Type="http://schemas.openxmlformats.org/officeDocument/2006/relationships/hyperlink" Target="https://meridian.allenpress.com/idd/article-abstract/49/3/141/1536/Diabetes-Among-Adults-With-Cognitive-Limitations?redirectedFrom=fulltext." TargetMode="External"/><Relationship Id="rId58" Type="http://schemas.openxmlformats.org/officeDocument/2006/relationships/hyperlink" Target="https://health.ri.gov/publications/reports/2015HealthInventory.pdf" TargetMode="External"/><Relationship Id="rId74" Type="http://schemas.openxmlformats.org/officeDocument/2006/relationships/hyperlink" Target="https://www.ncbi.nlm.nih.gov/pmc/articles/PMC5376337/" TargetMode="External"/><Relationship Id="rId79" Type="http://schemas.openxmlformats.org/officeDocument/2006/relationships/hyperlink" Target="https://pubmed.ncbi.nlm.nih.gov/32909974/" TargetMode="External"/><Relationship Id="rId5" Type="http://schemas.openxmlformats.org/officeDocument/2006/relationships/hyperlink" Target="https://www.cancer.org/content/dam/cancer-org/research/cancer-facts-and-statistics/breast-cancer-facts-and-figures/breast-cancer-facts-and-figures-2019-2020.pdf." TargetMode="External"/><Relationship Id="rId61" Type="http://schemas.openxmlformats.org/officeDocument/2006/relationships/hyperlink" Target="https://health.ri.gov/publications/surveillance/2019/HIVSTD.pdf." TargetMode="External"/><Relationship Id="rId82" Type="http://schemas.openxmlformats.org/officeDocument/2006/relationships/hyperlink" Target="https://ps.psychiatryonline.org/doi/full/10.1176/appi.ps.55.12.1379" TargetMode="External"/><Relationship Id="rId19" Type="http://schemas.openxmlformats.org/officeDocument/2006/relationships/hyperlink" Target="https://www.cms.gov/About-CMS/Agency-Information/OMH/Downloads/Data-Highlight_How-Does-Disability-Affect-Access-to-Health-Care-for-Dual-Eligible-Beneficiaries.pdf." TargetMode="External"/><Relationship Id="rId14" Type="http://schemas.openxmlformats.org/officeDocument/2006/relationships/hyperlink" Target="https://pubmed.ncbi.nlm.nih.gov/24686538/" TargetMode="External"/><Relationship Id="rId22" Type="http://schemas.openxmlformats.org/officeDocument/2006/relationships/hyperlink" Target="https://ps.psychiatryonline.org/doi/pdf/10.1176/appi.ps.201500529" TargetMode="External"/><Relationship Id="rId27" Type="http://schemas.openxmlformats.org/officeDocument/2006/relationships/hyperlink" Target="https://jamanetwork.com/journals/jamanetworkopen/fullarticle/2769145" TargetMode="External"/><Relationship Id="rId30" Type="http://schemas.openxmlformats.org/officeDocument/2006/relationships/hyperlink" Target="https://www.cdc.gov/mmwr/volumes/69/wr/mm6942a1.htm." TargetMode="External"/><Relationship Id="rId35" Type="http://schemas.openxmlformats.org/officeDocument/2006/relationships/hyperlink" Target="https://pubmed.ncbi.nlm.nih.gov/32675613/" TargetMode="External"/><Relationship Id="rId43" Type="http://schemas.openxmlformats.org/officeDocument/2006/relationships/hyperlink" Target="https://www.ncbi.nlm.nih.gov/pmc/articles/PMC4450928/" TargetMode="External"/><Relationship Id="rId48" Type="http://schemas.openxmlformats.org/officeDocument/2006/relationships/hyperlink" Target="https://preventoverdoseri.org/race-ethnicity-data/" TargetMode="External"/><Relationship Id="rId56" Type="http://schemas.openxmlformats.org/officeDocument/2006/relationships/hyperlink" Target="https://www.riprc.org/wp-content/uploads/2020/01/2019-State-Epidemiological-Report_final_electronic.pdf." TargetMode="External"/><Relationship Id="rId64" Type="http://schemas.openxmlformats.org/officeDocument/2006/relationships/hyperlink" Target="https://health.ri.gov/publications/reports/2012OralHealthOfRhodeIslandChildren.pdf." TargetMode="External"/><Relationship Id="rId69" Type="http://schemas.openxmlformats.org/officeDocument/2006/relationships/hyperlink" Target="https://www.jpain.org/article/S1526-5900(12)00099-5/fulltext" TargetMode="External"/><Relationship Id="rId77" Type="http://schemas.openxmlformats.org/officeDocument/2006/relationships/hyperlink" Target="https://www.medrxiv.org/content/10.1101/2020.08.14.20174185v1." TargetMode="External"/><Relationship Id="rId8" Type="http://schemas.openxmlformats.org/officeDocument/2006/relationships/hyperlink" Target="https://www.ahrq.gov/research/findings/nhqrdr/chartbooks/carecoordination/measure1.html." TargetMode="External"/><Relationship Id="rId51" Type="http://schemas.openxmlformats.org/officeDocument/2006/relationships/hyperlink" Target="https://jamanetwork.com/journals/jamanetworkopen/fullarticle/2752082." TargetMode="External"/><Relationship Id="rId72" Type="http://schemas.openxmlformats.org/officeDocument/2006/relationships/hyperlink" Target="https://pubmed.ncbi.nlm.nih.gov/27469109/" TargetMode="External"/><Relationship Id="rId80" Type="http://schemas.openxmlformats.org/officeDocument/2006/relationships/hyperlink" Target="https://health.ri.gov/publications/issuebriefs/2012-2015PretermBirth.pdf." TargetMode="External"/><Relationship Id="rId3" Type="http://schemas.openxmlformats.org/officeDocument/2006/relationships/hyperlink" Target="https://nhqrnet.ahrq.gov/inhqrdr/data/query." TargetMode="External"/><Relationship Id="rId12" Type="http://schemas.openxmlformats.org/officeDocument/2006/relationships/hyperlink" Target="https://www.ncbi.nlm.nih.gov/pmc/articles/PMC5905863/" TargetMode="External"/><Relationship Id="rId17" Type="http://schemas.openxmlformats.org/officeDocument/2006/relationships/hyperlink" Target="https://www.cdc.gov/nchs/products/databriefs/db401.htm." TargetMode="External"/><Relationship Id="rId25" Type="http://schemas.openxmlformats.org/officeDocument/2006/relationships/hyperlink" Target="https://www.ahajournals.org/doi/10.1161/JAHA.119.014709." TargetMode="External"/><Relationship Id="rId33" Type="http://schemas.openxmlformats.org/officeDocument/2006/relationships/hyperlink" Target="https://pubmed.ncbi.nlm.nih.gov/32516053/" TargetMode="External"/><Relationship Id="rId38" Type="http://schemas.openxmlformats.org/officeDocument/2006/relationships/hyperlink" Target="https://www.marchofdimes.org/Peristats/ViewSubtopic.aspx?reg=44&amp;top=8&amp;stop=356&amp;lev=1&amp;slev=4&amp;obj=1." TargetMode="External"/><Relationship Id="rId46" Type="http://schemas.openxmlformats.org/officeDocument/2006/relationships/hyperlink" Target="http://www.qualityforum.org/Publications/2017/09/A_Roadmap_for_Promoting_Health_Equity_and_Eliminating_Disparities__The_Four_I_s_for_Health_Equity.aspx." TargetMode="External"/><Relationship Id="rId59" Type="http://schemas.openxmlformats.org/officeDocument/2006/relationships/hyperlink" Target="https://health.ri.gov/publications/databooks/2018PregnancyRiskAssessmentMonitoringSystem.pdf." TargetMode="External"/><Relationship Id="rId67" Type="http://schemas.openxmlformats.org/officeDocument/2006/relationships/hyperlink" Target="https://health.ri.gov/data/adolescenthealth/" TargetMode="External"/><Relationship Id="rId20" Type="http://schemas.openxmlformats.org/officeDocument/2006/relationships/hyperlink" Target="https://pubmed.ncbi.nlm.nih.gov/29658817/" TargetMode="External"/><Relationship Id="rId41" Type="http://schemas.openxmlformats.org/officeDocument/2006/relationships/hyperlink" Target="https://www.mass.gov/guides/massachusetts-health-equity-dashboard" TargetMode="External"/><Relationship Id="rId54" Type="http://schemas.openxmlformats.org/officeDocument/2006/relationships/hyperlink" Target="https://health.ri.gov/publications/strategicplans/2015-2020BreastfeedingStrategicPlan.pdf." TargetMode="External"/><Relationship Id="rId62" Type="http://schemas.openxmlformats.org/officeDocument/2006/relationships/hyperlink" Target="http://www.rikidscount.org/Portals/0/Uploads/Documents/Factbook%202020/RIKCFactbook2020.pdf?ver=2020-04-03-124327-163." TargetMode="External"/><Relationship Id="rId70" Type="http://schemas.openxmlformats.org/officeDocument/2006/relationships/hyperlink" Target="https://www.ncbi.nlm.nih.gov/pmc/articles/PMC3570982/" TargetMode="External"/><Relationship Id="rId75" Type="http://schemas.openxmlformats.org/officeDocument/2006/relationships/hyperlink" Target="https://www.ncbi.nlm.nih.gov/pmc/articles/PMC5413850/" TargetMode="External"/><Relationship Id="rId83" Type="http://schemas.openxmlformats.org/officeDocument/2006/relationships/hyperlink" Target="https://journal.chestnet.org/action/showPdf?pii=S0012-3692%2820%2932522-8" TargetMode="External"/><Relationship Id="rId1" Type="http://schemas.openxmlformats.org/officeDocument/2006/relationships/hyperlink" Target="https://www.ahrq.gov/sites/default/files/wysiwyg/research/findings/nhqrdr/chartbooks/healthyliving/qdr2015-chartbook-healthyliving.pdf." TargetMode="External"/><Relationship Id="rId6" Type="http://schemas.openxmlformats.org/officeDocument/2006/relationships/hyperlink" Target="https://www.ahd.com/states/hospital_RI.html." TargetMode="External"/><Relationship Id="rId15" Type="http://schemas.openxmlformats.org/officeDocument/2006/relationships/hyperlink" Target="https://www.cdc.gov/mmwr/volumes/70/wr/mm7008a1.htm" TargetMode="External"/><Relationship Id="rId23" Type="http://schemas.openxmlformats.org/officeDocument/2006/relationships/hyperlink" Target="https://acsjournals.onlinelibrary.wiley.com/doi/full/10.3322/caac.21412" TargetMode="External"/><Relationship Id="rId28" Type="http://schemas.openxmlformats.org/officeDocument/2006/relationships/hyperlink" Target="https://www.ncbi.nlm.nih.gov/pmc/articles/PMC4408551/" TargetMode="External"/><Relationship Id="rId36" Type="http://schemas.openxmlformats.org/officeDocument/2006/relationships/hyperlink" Target="https://letsgethealthy.ca.gov/goals/healthy-beginnings/reducing-first-birth-cesarean-birth-rate-ntsv/" TargetMode="External"/><Relationship Id="rId49" Type="http://schemas.openxmlformats.org/officeDocument/2006/relationships/hyperlink" Target="http://jaapl.org/content/jaapl/32/2/163.full.pdf" TargetMode="External"/><Relationship Id="rId57" Type="http://schemas.openxmlformats.org/officeDocument/2006/relationships/hyperlink" Target="http://assets.thehcn.net/content/sites/hari/RIHealthAssessmentandImprovementPlan_FINAL.pdf." TargetMode="External"/><Relationship Id="rId10" Type="http://schemas.openxmlformats.org/officeDocument/2006/relationships/hyperlink" Target="https://www.cdc.gov/mmwr/volumes/68/wr/mm6834a3.htm." TargetMode="External"/><Relationship Id="rId31" Type="http://schemas.openxmlformats.org/officeDocument/2006/relationships/hyperlink" Target="https://jamanetwork.com/journals/jamapediatrics/fullarticle/2686728" TargetMode="External"/><Relationship Id="rId44" Type="http://schemas.openxmlformats.org/officeDocument/2006/relationships/hyperlink" Target="https://pubmed.ncbi.nlm.nih.gov/20048219/" TargetMode="External"/><Relationship Id="rId52" Type="http://schemas.openxmlformats.org/officeDocument/2006/relationships/hyperlink" Target="https://www.ncbi.nlm.nih.gov/pmc/articles/PMC3724353/" TargetMode="External"/><Relationship Id="rId60" Type="http://schemas.openxmlformats.org/officeDocument/2006/relationships/hyperlink" Target="https://health.ri.gov/data/highbloodpressure/" TargetMode="External"/><Relationship Id="rId65" Type="http://schemas.openxmlformats.org/officeDocument/2006/relationships/hyperlink" Target="https://health.ri.gov/publications/reports/2017StateInnovationModelHealthAssessment.pdf" TargetMode="External"/><Relationship Id="rId73" Type="http://schemas.openxmlformats.org/officeDocument/2006/relationships/hyperlink" Target="https://onlinelibrary.wiley.com/doi/10.1111/acem.14092." TargetMode="External"/><Relationship Id="rId78" Type="http://schemas.openxmlformats.org/officeDocument/2006/relationships/hyperlink" Target="https://dlt.ri.gov/documents/pdf/lmi/ethnic.pdf." TargetMode="External"/><Relationship Id="rId81" Type="http://schemas.openxmlformats.org/officeDocument/2006/relationships/hyperlink" Target="https://www.cdc.gov/nchs/data/databriefs/db220.pdf." TargetMode="External"/><Relationship Id="rId4" Type="http://schemas.openxmlformats.org/officeDocument/2006/relationships/hyperlink" Target="https://www.ncbi.nlm.nih.gov/pmc/articles/PMC2668139/" TargetMode="External"/><Relationship Id="rId9" Type="http://schemas.openxmlformats.org/officeDocument/2006/relationships/hyperlink" Target="https://www.ncbi.nlm.nih.gov/pmc/articles/PMC5002147/" TargetMode="External"/><Relationship Id="rId13" Type="http://schemas.openxmlformats.org/officeDocument/2006/relationships/hyperlink" Target="http://sites.bu.edu/deborahcarr/files/2018/01/carr_jah2012.pdf." TargetMode="External"/><Relationship Id="rId18" Type="http://schemas.openxmlformats.org/officeDocument/2006/relationships/hyperlink" Target="https://www.cdc.gov/nchs/data/databriefs/db288.pdf." TargetMode="External"/><Relationship Id="rId39" Type="http://schemas.openxmlformats.org/officeDocument/2006/relationships/hyperlink" Target="https://www.marchofdimes.org/peristats/tools/prematurityprofile.aspx?reg=44." TargetMode="External"/><Relationship Id="rId34" Type="http://schemas.openxmlformats.org/officeDocument/2006/relationships/hyperlink" Target="https://ps.psychiatryonline.org/doi/full/10.1176/appi.ps.201300182." TargetMode="External"/><Relationship Id="rId50" Type="http://schemas.openxmlformats.org/officeDocument/2006/relationships/hyperlink" Target="https://www.annfammed.org/content/15/5/471." TargetMode="External"/><Relationship Id="rId55" Type="http://schemas.openxmlformats.org/officeDocument/2006/relationships/hyperlink" Target="https://health.ri.gov/data/cancer/" TargetMode="External"/><Relationship Id="rId76" Type="http://schemas.openxmlformats.org/officeDocument/2006/relationships/hyperlink" Target="https://www.cdc.gov/mmwr/volumes/70/wr/mm7008a1.htm." TargetMode="External"/><Relationship Id="rId7" Type="http://schemas.openxmlformats.org/officeDocument/2006/relationships/hyperlink" Target="https://www.americashealthrankings.org/explore/annual/measure/Overall_a/state/RI." TargetMode="External"/><Relationship Id="rId71" Type="http://schemas.openxmlformats.org/officeDocument/2006/relationships/hyperlink" Target="https://store.samhsa.gov/sites/default/files/d7/priv/sma13-4780.pdf." TargetMode="External"/><Relationship Id="rId2" Type="http://schemas.openxmlformats.org/officeDocument/2006/relationships/hyperlink" Target="https://www.ahrq.gov/sites/default/files/wysiwyg/pqmp/measures/chronic/chipra-150-fullreport.pdf." TargetMode="External"/><Relationship Id="rId29" Type="http://schemas.openxmlformats.org/officeDocument/2006/relationships/hyperlink" Target="https://health.gov/healthypeople/objectives-and-data/social-determinants-health." TargetMode="External"/><Relationship Id="rId24" Type="http://schemas.openxmlformats.org/officeDocument/2006/relationships/hyperlink" Target="https://www.ncbi.nlm.nih.gov/pmc/articles/PMC6315577/" TargetMode="External"/><Relationship Id="rId40" Type="http://schemas.openxmlformats.org/officeDocument/2006/relationships/hyperlink" Target="https://pubmed.ncbi.nlm.nih.gov/30628052/" TargetMode="External"/><Relationship Id="rId45" Type="http://schemas.openxmlformats.org/officeDocument/2006/relationships/hyperlink" Target="https://www.ncbi.nlm.nih.gov/pmc/articles/PMC4008705/" TargetMode="External"/><Relationship Id="rId66" Type="http://schemas.openxmlformats.org/officeDocument/2006/relationships/hyperlink" Target="https://health.ri.gov/publications/progressreports/2010RITaskForcePrematureBirths.pdf." TargetMode="External"/></Relationships>
</file>

<file path=xl/worksheets/_rels/sheet9.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1C6938"/>
    <pageSetUpPr fitToPage="1"/>
  </sheetPr>
  <dimension ref="A1:F139"/>
  <sheetViews>
    <sheetView zoomScale="60" zoomScaleNormal="60" workbookViewId="0">
      <selection activeCell="B3" sqref="B3:D3"/>
    </sheetView>
  </sheetViews>
  <sheetFormatPr defaultColWidth="8.85546875" defaultRowHeight="15"/>
  <cols>
    <col min="1" max="1" width="5.7109375" style="25" customWidth="1"/>
    <col min="2" max="2" width="5.7109375" style="60" customWidth="1"/>
    <col min="3" max="3" width="5.42578125" style="60" customWidth="1"/>
    <col min="4" max="4" width="134.85546875" style="60" customWidth="1"/>
    <col min="5" max="16384" width="8.85546875" style="60"/>
  </cols>
  <sheetData>
    <row r="1" spans="1:6" s="74" customFormat="1" ht="89.1" customHeight="1">
      <c r="A1" s="299" t="s">
        <v>583</v>
      </c>
      <c r="B1" s="299"/>
      <c r="C1" s="299"/>
      <c r="D1" s="299"/>
    </row>
    <row r="2" spans="1:6" s="79" customFormat="1" ht="51" customHeight="1">
      <c r="A2" s="78"/>
      <c r="B2" s="304" t="s">
        <v>2152</v>
      </c>
      <c r="C2" s="304"/>
      <c r="D2" s="304"/>
    </row>
    <row r="3" spans="1:6" s="24" customFormat="1" ht="124.5" customHeight="1">
      <c r="A3" s="61"/>
      <c r="B3" s="296" t="s">
        <v>605</v>
      </c>
      <c r="C3" s="296"/>
      <c r="D3" s="296"/>
    </row>
    <row r="4" spans="1:6" s="24" customFormat="1" ht="87.95" customHeight="1">
      <c r="A4" s="61"/>
      <c r="B4" s="303" t="s">
        <v>1858</v>
      </c>
      <c r="C4" s="303"/>
      <c r="D4" s="303"/>
    </row>
    <row r="5" spans="1:6" s="24" customFormat="1" ht="57.75" customHeight="1" thickBot="1">
      <c r="A5" s="61"/>
      <c r="B5" s="309" t="s">
        <v>2140</v>
      </c>
      <c r="C5" s="309"/>
      <c r="D5" s="309"/>
    </row>
    <row r="6" spans="1:6" s="87" customFormat="1" ht="62.1" customHeight="1" thickTop="1">
      <c r="B6" s="297" t="s">
        <v>602</v>
      </c>
      <c r="C6" s="297"/>
      <c r="D6" s="297"/>
    </row>
    <row r="7" spans="1:6" s="84" customFormat="1" ht="35.1" customHeight="1">
      <c r="B7" s="300" t="s">
        <v>664</v>
      </c>
      <c r="C7" s="300"/>
      <c r="D7" s="300"/>
    </row>
    <row r="8" spans="1:6" s="84" customFormat="1" ht="35.1" customHeight="1">
      <c r="B8" s="300" t="s">
        <v>665</v>
      </c>
      <c r="C8" s="300"/>
      <c r="D8" s="300"/>
    </row>
    <row r="9" spans="1:6" s="84" customFormat="1" ht="35.1" customHeight="1">
      <c r="B9" s="295" t="s">
        <v>666</v>
      </c>
      <c r="C9" s="295"/>
      <c r="D9" s="295"/>
      <c r="F9" s="110"/>
    </row>
    <row r="10" spans="1:6" s="84" customFormat="1" ht="35.1" customHeight="1">
      <c r="B10" s="300" t="s">
        <v>667</v>
      </c>
      <c r="C10" s="300"/>
      <c r="D10" s="300"/>
    </row>
    <row r="11" spans="1:6" s="85" customFormat="1" ht="30" customHeight="1">
      <c r="B11" s="86"/>
      <c r="C11" s="86"/>
    </row>
    <row r="12" spans="1:6" s="88" customFormat="1" ht="30" customHeight="1" thickBot="1">
      <c r="A12" s="301"/>
      <c r="B12" s="301"/>
      <c r="C12" s="301"/>
      <c r="D12" s="301"/>
    </row>
    <row r="13" spans="1:6" s="68" customFormat="1" ht="69.95" customHeight="1" thickTop="1">
      <c r="A13" s="310" t="s">
        <v>603</v>
      </c>
      <c r="B13" s="310"/>
      <c r="C13" s="310"/>
      <c r="D13" s="310"/>
    </row>
    <row r="14" spans="1:6" s="67" customFormat="1" ht="39.950000000000003" customHeight="1">
      <c r="A14" s="66"/>
      <c r="B14" s="302" t="s">
        <v>600</v>
      </c>
      <c r="C14" s="302"/>
      <c r="D14" s="302"/>
    </row>
    <row r="15" spans="1:6" s="64" customFormat="1" ht="198.95" customHeight="1" thickBot="1">
      <c r="A15" s="63"/>
      <c r="B15" s="298" t="s">
        <v>2143</v>
      </c>
      <c r="C15" s="298"/>
      <c r="D15" s="298"/>
    </row>
    <row r="16" spans="1:6" s="68" customFormat="1" ht="69.95" customHeight="1" thickTop="1">
      <c r="A16" s="310" t="s">
        <v>584</v>
      </c>
      <c r="B16" s="310"/>
      <c r="C16" s="310"/>
      <c r="D16" s="310"/>
    </row>
    <row r="17" spans="1:6" s="64" customFormat="1" ht="39.950000000000003" customHeight="1">
      <c r="A17" s="63"/>
      <c r="B17" s="302" t="s">
        <v>599</v>
      </c>
      <c r="C17" s="302"/>
      <c r="D17" s="302"/>
    </row>
    <row r="18" spans="1:6" s="68" customFormat="1" ht="129.75" customHeight="1">
      <c r="A18" s="63"/>
      <c r="B18" s="298" t="s">
        <v>2198</v>
      </c>
      <c r="C18" s="298"/>
      <c r="D18" s="298"/>
    </row>
    <row r="19" spans="1:6" s="68" customFormat="1" ht="179.25" customHeight="1">
      <c r="A19" s="63"/>
      <c r="B19" s="311" t="s">
        <v>2142</v>
      </c>
      <c r="C19" s="311"/>
      <c r="D19" s="311"/>
      <c r="E19" s="70"/>
      <c r="F19" s="70"/>
    </row>
    <row r="20" spans="1:6" s="68" customFormat="1" ht="156" customHeight="1" thickBot="1">
      <c r="A20" s="63"/>
      <c r="B20" s="311" t="s">
        <v>2003</v>
      </c>
      <c r="C20" s="311"/>
      <c r="D20" s="311"/>
    </row>
    <row r="21" spans="1:6" s="68" customFormat="1" ht="69.95" customHeight="1" thickTop="1">
      <c r="A21" s="310" t="s">
        <v>2125</v>
      </c>
      <c r="B21" s="310"/>
      <c r="C21" s="310"/>
      <c r="D21" s="310"/>
    </row>
    <row r="22" spans="1:6" s="64" customFormat="1" ht="39.950000000000003" customHeight="1">
      <c r="A22" s="63"/>
      <c r="B22" s="302" t="s">
        <v>598</v>
      </c>
      <c r="C22" s="302"/>
      <c r="D22" s="302"/>
    </row>
    <row r="23" spans="1:6" s="64" customFormat="1" ht="75" customHeight="1">
      <c r="A23" s="63"/>
      <c r="B23" s="298" t="s">
        <v>2126</v>
      </c>
      <c r="C23" s="298"/>
      <c r="D23" s="298"/>
    </row>
    <row r="24" spans="1:6" s="64" customFormat="1" ht="61.5" customHeight="1">
      <c r="A24" s="63"/>
      <c r="B24" s="142"/>
      <c r="C24" s="142"/>
      <c r="D24" s="73" t="s">
        <v>2110</v>
      </c>
    </row>
    <row r="25" spans="1:6" s="64" customFormat="1" ht="61.5" customHeight="1">
      <c r="A25" s="63"/>
      <c r="B25" s="142"/>
      <c r="C25" s="142"/>
      <c r="D25" s="73" t="s">
        <v>2111</v>
      </c>
    </row>
    <row r="26" spans="1:6" s="64" customFormat="1" ht="61.5" customHeight="1">
      <c r="A26" s="63"/>
      <c r="B26" s="142"/>
      <c r="C26" s="142"/>
      <c r="D26" s="73" t="s">
        <v>2112</v>
      </c>
    </row>
    <row r="27" spans="1:6" s="64" customFormat="1" ht="61.5" customHeight="1">
      <c r="A27" s="63"/>
      <c r="B27" s="142"/>
      <c r="C27" s="142"/>
      <c r="D27" s="73" t="s">
        <v>2113</v>
      </c>
    </row>
    <row r="28" spans="1:6" s="64" customFormat="1" ht="60.75" customHeight="1">
      <c r="A28" s="63"/>
      <c r="B28" s="142"/>
      <c r="C28" s="142"/>
      <c r="D28" s="73" t="s">
        <v>2114</v>
      </c>
    </row>
    <row r="29" spans="1:6" s="64" customFormat="1" ht="76.5" customHeight="1">
      <c r="A29" s="63"/>
      <c r="B29" s="298" t="s">
        <v>2005</v>
      </c>
      <c r="C29" s="298"/>
      <c r="D29" s="298"/>
    </row>
    <row r="30" spans="1:6" s="64" customFormat="1" ht="75" customHeight="1">
      <c r="A30" s="63"/>
      <c r="B30" s="298" t="s">
        <v>601</v>
      </c>
      <c r="C30" s="298"/>
      <c r="D30" s="298"/>
    </row>
    <row r="31" spans="1:6" s="64" customFormat="1" ht="30" customHeight="1">
      <c r="A31" s="63"/>
      <c r="B31" s="72"/>
      <c r="C31" s="72"/>
      <c r="D31" s="72"/>
    </row>
    <row r="32" spans="1:6" s="71" customFormat="1" ht="123" customHeight="1">
      <c r="A32" s="63"/>
      <c r="B32" s="65" t="s">
        <v>585</v>
      </c>
      <c r="C32" s="306" t="s">
        <v>2139</v>
      </c>
      <c r="D32" s="306"/>
    </row>
    <row r="33" spans="1:4" s="71" customFormat="1" ht="30.95" customHeight="1">
      <c r="A33" s="69"/>
      <c r="B33" s="65"/>
      <c r="C33" s="70"/>
      <c r="D33" s="73" t="s">
        <v>2115</v>
      </c>
    </row>
    <row r="34" spans="1:4" s="71" customFormat="1" ht="30.95" customHeight="1">
      <c r="A34" s="69"/>
      <c r="B34" s="65"/>
      <c r="C34" s="70"/>
      <c r="D34" s="73" t="s">
        <v>2116</v>
      </c>
    </row>
    <row r="35" spans="1:4" s="71" customFormat="1" ht="30.95" customHeight="1">
      <c r="A35" s="69"/>
      <c r="B35" s="65"/>
      <c r="C35" s="70"/>
      <c r="D35" s="73" t="s">
        <v>2117</v>
      </c>
    </row>
    <row r="36" spans="1:4" s="71" customFormat="1" ht="30.95" customHeight="1">
      <c r="A36" s="69"/>
      <c r="B36" s="65"/>
      <c r="C36" s="70"/>
      <c r="D36" s="73" t="s">
        <v>2118</v>
      </c>
    </row>
    <row r="37" spans="1:4" s="71" customFormat="1" ht="30.95" customHeight="1">
      <c r="A37" s="69"/>
      <c r="B37" s="65"/>
      <c r="C37" s="140"/>
      <c r="D37" s="73" t="s">
        <v>2119</v>
      </c>
    </row>
    <row r="38" spans="1:4" s="71" customFormat="1" ht="30.95" customHeight="1">
      <c r="A38" s="69"/>
      <c r="B38" s="65"/>
      <c r="C38" s="140"/>
      <c r="D38" s="73" t="s">
        <v>2120</v>
      </c>
    </row>
    <row r="39" spans="1:4" s="71" customFormat="1" ht="30.95" customHeight="1">
      <c r="A39" s="69"/>
      <c r="B39" s="65"/>
      <c r="C39" s="140"/>
      <c r="D39" s="73" t="s">
        <v>2121</v>
      </c>
    </row>
    <row r="40" spans="1:4" s="71" customFormat="1" ht="30.95" customHeight="1">
      <c r="A40" s="69"/>
      <c r="B40" s="65"/>
      <c r="C40" s="140"/>
      <c r="D40" s="73" t="s">
        <v>2122</v>
      </c>
    </row>
    <row r="41" spans="1:4" s="71" customFormat="1" ht="30.95" customHeight="1">
      <c r="A41" s="69"/>
      <c r="B41" s="65"/>
      <c r="C41" s="70"/>
      <c r="D41" s="73" t="s">
        <v>2123</v>
      </c>
    </row>
    <row r="42" spans="1:4" s="64" customFormat="1" ht="23.1" customHeight="1">
      <c r="A42" s="69"/>
      <c r="B42" s="65"/>
      <c r="C42" s="70"/>
      <c r="D42" s="73" t="s">
        <v>2124</v>
      </c>
    </row>
    <row r="43" spans="1:4" s="64" customFormat="1" ht="32.1" customHeight="1">
      <c r="A43" s="69"/>
      <c r="B43" s="65"/>
      <c r="C43" s="70"/>
      <c r="D43" s="73" t="s">
        <v>2199</v>
      </c>
    </row>
    <row r="44" spans="1:4" s="63" customFormat="1" ht="84.75" customHeight="1">
      <c r="B44" s="62"/>
      <c r="C44" s="62"/>
      <c r="D44" s="77" t="s">
        <v>1859</v>
      </c>
    </row>
    <row r="45" spans="1:4" s="67" customFormat="1" ht="81.95" customHeight="1">
      <c r="A45" s="63"/>
      <c r="B45" s="65" t="s">
        <v>586</v>
      </c>
      <c r="C45" s="306" t="s">
        <v>587</v>
      </c>
      <c r="D45" s="306"/>
    </row>
    <row r="46" spans="1:4" s="71" customFormat="1" ht="29.1" customHeight="1">
      <c r="A46" s="69"/>
      <c r="B46" s="65"/>
      <c r="C46" s="70"/>
      <c r="D46" s="73" t="s">
        <v>2115</v>
      </c>
    </row>
    <row r="47" spans="1:4" s="71" customFormat="1" ht="29.1" customHeight="1">
      <c r="A47" s="69"/>
      <c r="B47" s="65"/>
      <c r="C47" s="70"/>
      <c r="D47" s="73" t="s">
        <v>2116</v>
      </c>
    </row>
    <row r="48" spans="1:4" s="71" customFormat="1" ht="29.1" customHeight="1">
      <c r="A48" s="69"/>
      <c r="B48" s="65"/>
      <c r="C48" s="70"/>
      <c r="D48" s="73" t="s">
        <v>2117</v>
      </c>
    </row>
    <row r="49" spans="1:4" s="71" customFormat="1" ht="29.1" customHeight="1">
      <c r="A49" s="69"/>
      <c r="B49" s="65"/>
      <c r="C49" s="70"/>
      <c r="D49" s="73" t="s">
        <v>2118</v>
      </c>
    </row>
    <row r="50" spans="1:4" s="71" customFormat="1" ht="29.1" customHeight="1">
      <c r="A50" s="69"/>
      <c r="B50" s="65"/>
      <c r="C50" s="140"/>
      <c r="D50" s="73" t="s">
        <v>2119</v>
      </c>
    </row>
    <row r="51" spans="1:4" s="71" customFormat="1" ht="29.1" customHeight="1">
      <c r="A51" s="69"/>
      <c r="B51" s="65"/>
      <c r="C51" s="140"/>
      <c r="D51" s="73" t="s">
        <v>2120</v>
      </c>
    </row>
    <row r="52" spans="1:4" s="71" customFormat="1" ht="29.1" customHeight="1">
      <c r="A52" s="69"/>
      <c r="B52" s="65"/>
      <c r="C52" s="140"/>
      <c r="D52" s="73" t="s">
        <v>2121</v>
      </c>
    </row>
    <row r="53" spans="1:4" s="71" customFormat="1" ht="29.1" customHeight="1">
      <c r="A53" s="69"/>
      <c r="B53" s="65"/>
      <c r="C53" s="140"/>
      <c r="D53" s="73" t="s">
        <v>2122</v>
      </c>
    </row>
    <row r="54" spans="1:4" s="71" customFormat="1" ht="29.1" customHeight="1">
      <c r="A54" s="69"/>
      <c r="B54" s="65"/>
      <c r="C54" s="140"/>
      <c r="D54" s="73" t="s">
        <v>2123</v>
      </c>
    </row>
    <row r="55" spans="1:4" s="71" customFormat="1" ht="29.1" customHeight="1">
      <c r="A55" s="69"/>
      <c r="B55" s="65"/>
      <c r="C55" s="140"/>
      <c r="D55" s="73" t="s">
        <v>2124</v>
      </c>
    </row>
    <row r="56" spans="1:4" s="69" customFormat="1" ht="50.1" customHeight="1">
      <c r="B56" s="65"/>
      <c r="C56" s="70"/>
      <c r="D56" s="73" t="s">
        <v>2199</v>
      </c>
    </row>
    <row r="57" spans="1:4" s="67" customFormat="1" ht="35.25" customHeight="1">
      <c r="A57" s="63"/>
      <c r="B57" s="65" t="s">
        <v>588</v>
      </c>
      <c r="C57" s="306" t="s">
        <v>2127</v>
      </c>
      <c r="D57" s="306"/>
    </row>
    <row r="58" spans="1:4" s="69" customFormat="1" ht="90" customHeight="1">
      <c r="B58" s="65"/>
      <c r="C58" s="70"/>
      <c r="D58" s="73" t="s">
        <v>2128</v>
      </c>
    </row>
    <row r="59" spans="1:4" s="63" customFormat="1" ht="210" customHeight="1">
      <c r="B59" s="65" t="s">
        <v>589</v>
      </c>
      <c r="C59" s="306" t="s">
        <v>2004</v>
      </c>
      <c r="D59" s="306"/>
    </row>
    <row r="60" spans="1:4" ht="228" customHeight="1" thickBot="1">
      <c r="A60" s="63"/>
      <c r="B60" s="65" t="s">
        <v>590</v>
      </c>
      <c r="C60" s="306" t="s">
        <v>2129</v>
      </c>
      <c r="D60" s="306"/>
    </row>
    <row r="61" spans="1:4" s="68" customFormat="1" ht="69.95" customHeight="1" thickTop="1">
      <c r="A61" s="310" t="s">
        <v>591</v>
      </c>
      <c r="B61" s="310"/>
      <c r="C61" s="310"/>
      <c r="D61" s="310"/>
    </row>
    <row r="62" spans="1:4" s="64" customFormat="1" ht="39.950000000000003" customHeight="1">
      <c r="A62" s="63"/>
      <c r="B62" s="302" t="s">
        <v>598</v>
      </c>
      <c r="C62" s="302"/>
      <c r="D62" s="302"/>
    </row>
    <row r="63" spans="1:4" s="64" customFormat="1" ht="108" customHeight="1">
      <c r="A63" s="63"/>
      <c r="B63" s="298" t="s">
        <v>2131</v>
      </c>
      <c r="C63" s="298"/>
      <c r="D63" s="298"/>
    </row>
    <row r="64" spans="1:4" s="67" customFormat="1" ht="32.1" customHeight="1">
      <c r="A64" s="66"/>
      <c r="B64" s="109" t="s">
        <v>592</v>
      </c>
      <c r="C64" s="312" t="s">
        <v>2135</v>
      </c>
      <c r="D64" s="312"/>
    </row>
    <row r="65" spans="1:4" s="67" customFormat="1" ht="32.1" customHeight="1">
      <c r="A65" s="66"/>
      <c r="B65" s="109" t="s">
        <v>593</v>
      </c>
      <c r="C65" s="312" t="s">
        <v>2136</v>
      </c>
      <c r="D65" s="312"/>
    </row>
    <row r="66" spans="1:4" s="67" customFormat="1" ht="32.1" customHeight="1">
      <c r="A66" s="66"/>
      <c r="B66" s="109" t="s">
        <v>594</v>
      </c>
      <c r="C66" s="312" t="s">
        <v>2137</v>
      </c>
      <c r="D66" s="312"/>
    </row>
    <row r="67" spans="1:4" s="63" customFormat="1" ht="73.5" customHeight="1">
      <c r="A67" s="66"/>
      <c r="B67" s="109" t="s">
        <v>595</v>
      </c>
      <c r="C67" s="305" t="s">
        <v>2132</v>
      </c>
      <c r="D67" s="305"/>
    </row>
    <row r="68" spans="1:4" s="63" customFormat="1" ht="63" customHeight="1">
      <c r="A68" s="66"/>
      <c r="B68" s="109" t="s">
        <v>596</v>
      </c>
      <c r="C68" s="305" t="s">
        <v>2133</v>
      </c>
      <c r="D68" s="305"/>
    </row>
    <row r="69" spans="1:4" ht="63" customHeight="1">
      <c r="B69" s="109" t="s">
        <v>597</v>
      </c>
      <c r="C69" s="305" t="s">
        <v>2134</v>
      </c>
      <c r="D69" s="305"/>
    </row>
    <row r="70" spans="1:4" ht="63" customHeight="1">
      <c r="B70" s="298" t="s">
        <v>2138</v>
      </c>
      <c r="C70" s="298"/>
      <c r="D70" s="298"/>
    </row>
    <row r="71" spans="1:4" s="64" customFormat="1" ht="141.94999999999999" customHeight="1">
      <c r="A71" s="63"/>
      <c r="B71" s="298" t="s">
        <v>2141</v>
      </c>
      <c r="C71" s="298"/>
      <c r="D71" s="298"/>
    </row>
    <row r="72" spans="1:4" s="108" customFormat="1" ht="18" customHeight="1">
      <c r="A72" s="106"/>
      <c r="B72" s="107"/>
      <c r="C72" s="107"/>
      <c r="D72" s="107"/>
    </row>
    <row r="73" spans="1:4" s="81" customFormat="1" ht="51.75" customHeight="1">
      <c r="A73" s="80"/>
      <c r="B73" s="307" t="s">
        <v>1861</v>
      </c>
      <c r="C73" s="307"/>
      <c r="D73" s="307"/>
    </row>
    <row r="74" spans="1:4" s="81" customFormat="1" ht="117" customHeight="1">
      <c r="A74" s="80"/>
      <c r="B74" s="308" t="s">
        <v>2130</v>
      </c>
      <c r="C74" s="308"/>
      <c r="D74" s="308"/>
    </row>
    <row r="75" spans="1:4" s="83" customFormat="1">
      <c r="A75" s="82"/>
    </row>
    <row r="76" spans="1:4" s="76" customFormat="1">
      <c r="A76" s="75"/>
    </row>
    <row r="77" spans="1:4" s="76" customFormat="1">
      <c r="A77" s="75"/>
    </row>
    <row r="78" spans="1:4" s="76" customFormat="1">
      <c r="A78" s="75"/>
    </row>
    <row r="79" spans="1:4" s="76" customFormat="1">
      <c r="A79" s="75"/>
    </row>
    <row r="80" spans="1:4" s="76" customFormat="1">
      <c r="A80" s="75"/>
    </row>
    <row r="81" spans="1:1" s="76" customFormat="1">
      <c r="A81" s="75"/>
    </row>
    <row r="82" spans="1:1" s="76" customFormat="1">
      <c r="A82" s="75"/>
    </row>
    <row r="83" spans="1:1" s="76" customFormat="1">
      <c r="A83" s="75"/>
    </row>
    <row r="84" spans="1:1" s="76" customFormat="1">
      <c r="A84" s="75"/>
    </row>
    <row r="85" spans="1:1" s="76" customFormat="1">
      <c r="A85" s="75"/>
    </row>
    <row r="86" spans="1:1" s="76" customFormat="1">
      <c r="A86" s="75"/>
    </row>
    <row r="87" spans="1:1" s="76" customFormat="1">
      <c r="A87" s="75"/>
    </row>
    <row r="88" spans="1:1" s="76" customFormat="1">
      <c r="A88" s="75"/>
    </row>
    <row r="89" spans="1:1" s="76" customFormat="1">
      <c r="A89" s="75"/>
    </row>
    <row r="90" spans="1:1" s="76" customFormat="1">
      <c r="A90" s="75"/>
    </row>
    <row r="91" spans="1:1" s="76" customFormat="1">
      <c r="A91" s="75"/>
    </row>
    <row r="92" spans="1:1" s="76" customFormat="1">
      <c r="A92" s="75"/>
    </row>
    <row r="93" spans="1:1" s="76" customFormat="1">
      <c r="A93" s="75"/>
    </row>
    <row r="94" spans="1:1" s="76" customFormat="1">
      <c r="A94" s="75"/>
    </row>
    <row r="95" spans="1:1" s="76" customFormat="1">
      <c r="A95" s="75"/>
    </row>
    <row r="96" spans="1:1" s="76" customFormat="1">
      <c r="A96" s="75"/>
    </row>
    <row r="97" spans="1:1" s="76" customFormat="1">
      <c r="A97" s="75"/>
    </row>
    <row r="98" spans="1:1" s="76" customFormat="1">
      <c r="A98" s="75"/>
    </row>
    <row r="99" spans="1:1" s="76" customFormat="1">
      <c r="A99" s="75"/>
    </row>
    <row r="100" spans="1:1" s="76" customFormat="1">
      <c r="A100" s="75"/>
    </row>
    <row r="101" spans="1:1" s="76" customFormat="1">
      <c r="A101" s="75"/>
    </row>
    <row r="102" spans="1:1" s="76" customFormat="1">
      <c r="A102" s="75"/>
    </row>
    <row r="103" spans="1:1" s="76" customFormat="1">
      <c r="A103" s="75"/>
    </row>
    <row r="104" spans="1:1" s="76" customFormat="1">
      <c r="A104" s="75"/>
    </row>
    <row r="105" spans="1:1" s="76" customFormat="1">
      <c r="A105" s="75"/>
    </row>
    <row r="106" spans="1:1" s="76" customFormat="1">
      <c r="A106" s="75"/>
    </row>
    <row r="107" spans="1:1" s="76" customFormat="1">
      <c r="A107" s="75"/>
    </row>
    <row r="108" spans="1:1" s="76" customFormat="1">
      <c r="A108" s="75"/>
    </row>
    <row r="109" spans="1:1" s="76" customFormat="1">
      <c r="A109" s="75"/>
    </row>
    <row r="110" spans="1:1" s="76" customFormat="1">
      <c r="A110" s="75"/>
    </row>
    <row r="111" spans="1:1" s="76" customFormat="1">
      <c r="A111" s="75"/>
    </row>
    <row r="112" spans="1:1" s="76" customFormat="1">
      <c r="A112" s="75"/>
    </row>
    <row r="113" spans="1:1" s="76" customFormat="1">
      <c r="A113" s="75"/>
    </row>
    <row r="114" spans="1:1" s="76" customFormat="1">
      <c r="A114" s="75"/>
    </row>
    <row r="115" spans="1:1" s="76" customFormat="1">
      <c r="A115" s="75"/>
    </row>
    <row r="116" spans="1:1" s="76" customFormat="1">
      <c r="A116" s="75"/>
    </row>
    <row r="117" spans="1:1" s="76" customFormat="1">
      <c r="A117" s="75"/>
    </row>
    <row r="118" spans="1:1" s="76" customFormat="1">
      <c r="A118" s="75"/>
    </row>
    <row r="119" spans="1:1" s="76" customFormat="1">
      <c r="A119" s="75"/>
    </row>
    <row r="120" spans="1:1" s="76" customFormat="1">
      <c r="A120" s="75"/>
    </row>
    <row r="121" spans="1:1" s="76" customFormat="1">
      <c r="A121" s="75"/>
    </row>
    <row r="122" spans="1:1" s="76" customFormat="1">
      <c r="A122" s="75"/>
    </row>
    <row r="123" spans="1:1" s="76" customFormat="1">
      <c r="A123" s="75"/>
    </row>
    <row r="124" spans="1:1" s="76" customFormat="1">
      <c r="A124" s="75"/>
    </row>
    <row r="125" spans="1:1" s="76" customFormat="1">
      <c r="A125" s="75"/>
    </row>
    <row r="126" spans="1:1" s="76" customFormat="1">
      <c r="A126" s="75"/>
    </row>
    <row r="127" spans="1:1" s="76" customFormat="1">
      <c r="A127" s="75"/>
    </row>
    <row r="128" spans="1:1" s="76" customFormat="1">
      <c r="A128" s="75"/>
    </row>
    <row r="129" spans="1:1" s="76" customFormat="1">
      <c r="A129" s="75"/>
    </row>
    <row r="130" spans="1:1" s="76" customFormat="1">
      <c r="A130" s="75"/>
    </row>
    <row r="131" spans="1:1" s="76" customFormat="1">
      <c r="A131" s="75"/>
    </row>
    <row r="132" spans="1:1" s="76" customFormat="1">
      <c r="A132" s="75"/>
    </row>
    <row r="133" spans="1:1" s="76" customFormat="1">
      <c r="A133" s="75"/>
    </row>
    <row r="134" spans="1:1" s="76" customFormat="1">
      <c r="A134" s="75"/>
    </row>
    <row r="135" spans="1:1" s="76" customFormat="1">
      <c r="A135" s="75"/>
    </row>
    <row r="136" spans="1:1" s="76" customFormat="1">
      <c r="A136" s="75"/>
    </row>
    <row r="137" spans="1:1" s="76" customFormat="1">
      <c r="A137" s="75"/>
    </row>
    <row r="138" spans="1:1" s="76" customFormat="1">
      <c r="A138" s="75"/>
    </row>
    <row r="139" spans="1:1" s="76" customFormat="1">
      <c r="A139" s="75"/>
    </row>
  </sheetData>
  <mergeCells count="42">
    <mergeCell ref="B70:D70"/>
    <mergeCell ref="C68:D68"/>
    <mergeCell ref="B73:D73"/>
    <mergeCell ref="B74:D74"/>
    <mergeCell ref="B5:D5"/>
    <mergeCell ref="A13:D13"/>
    <mergeCell ref="A16:D16"/>
    <mergeCell ref="A21:D21"/>
    <mergeCell ref="A61:D61"/>
    <mergeCell ref="C69:D69"/>
    <mergeCell ref="B71:D71"/>
    <mergeCell ref="B19:D19"/>
    <mergeCell ref="B20:D20"/>
    <mergeCell ref="C64:D64"/>
    <mergeCell ref="C65:D65"/>
    <mergeCell ref="C66:D66"/>
    <mergeCell ref="C67:D67"/>
    <mergeCell ref="B63:D63"/>
    <mergeCell ref="B62:D62"/>
    <mergeCell ref="B18:D18"/>
    <mergeCell ref="B17:D17"/>
    <mergeCell ref="C60:D60"/>
    <mergeCell ref="B22:D22"/>
    <mergeCell ref="B30:D30"/>
    <mergeCell ref="C32:D32"/>
    <mergeCell ref="C45:D45"/>
    <mergeCell ref="C57:D57"/>
    <mergeCell ref="C59:D59"/>
    <mergeCell ref="B23:D23"/>
    <mergeCell ref="B29:D29"/>
    <mergeCell ref="B9:D9"/>
    <mergeCell ref="B3:D3"/>
    <mergeCell ref="B6:D6"/>
    <mergeCell ref="B15:D15"/>
    <mergeCell ref="A1:D1"/>
    <mergeCell ref="B7:D7"/>
    <mergeCell ref="B8:D8"/>
    <mergeCell ref="B10:D10"/>
    <mergeCell ref="A12:D12"/>
    <mergeCell ref="B14:D14"/>
    <mergeCell ref="B4:D4"/>
    <mergeCell ref="B2:D2"/>
  </mergeCells>
  <hyperlinks>
    <hyperlink ref="B7" location="'Measure Selection Tool'!A1" display="3)  Measure Selection Tool" xr:uid="{00000000-0004-0000-0000-000000000000}"/>
    <hyperlink ref="B8" location="'Summary Sheet'!A1" display="4)  Summary" xr:uid="{00000000-0004-0000-0000-000001000000}"/>
    <hyperlink ref="B10" location="'Links to Source Documents'!A1" display="5) Links to Source Documents" xr:uid="{00000000-0004-0000-0000-000002000000}"/>
    <hyperlink ref="B9" location="'Measure Crosswalk'!A1" display="4)  Measure Crosswalk" xr:uid="{00000000-0004-0000-0000-000003000000}"/>
    <hyperlink ref="C9" location="'Measure Crosswalk'!A1" display="'Measure Crosswalk'!A1" xr:uid="{00000000-0004-0000-0000-000004000000}"/>
    <hyperlink ref="D9" location="'Measure Crosswalk'!A1" display="'Measure Crosswalk'!A1" xr:uid="{00000000-0004-0000-0000-000005000000}"/>
  </hyperlinks>
  <pageMargins left="0.7" right="0.7" top="0.75" bottom="0.75" header="0.3" footer="0.3"/>
  <pageSetup scale="5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V68"/>
  <sheetViews>
    <sheetView workbookViewId="0">
      <selection sqref="A1:D1"/>
    </sheetView>
  </sheetViews>
  <sheetFormatPr defaultColWidth="8.85546875" defaultRowHeight="15"/>
  <cols>
    <col min="1" max="1" width="8.85546875" style="1"/>
    <col min="2" max="3" width="34.7109375" style="6" customWidth="1"/>
    <col min="4" max="4" width="12.42578125" style="7" customWidth="1"/>
    <col min="5" max="5" width="15.28515625" style="7" customWidth="1"/>
    <col min="6" max="12" width="17.42578125" style="8" customWidth="1"/>
    <col min="13" max="13" width="19.7109375" style="7" bestFit="1" customWidth="1"/>
    <col min="14" max="14" width="18.140625" style="7" customWidth="1"/>
    <col min="15" max="15" width="13" customWidth="1"/>
    <col min="16" max="16" width="13.42578125" customWidth="1"/>
    <col min="17" max="17" width="13.7109375" customWidth="1"/>
    <col min="18" max="18" width="17.140625" customWidth="1"/>
    <col min="19" max="19" width="18.7109375" customWidth="1"/>
    <col min="20" max="20" width="14.42578125" customWidth="1"/>
    <col min="21" max="21" width="13.140625" customWidth="1"/>
    <col min="22" max="22" width="14.140625" customWidth="1"/>
  </cols>
  <sheetData>
    <row r="1" spans="1:22" ht="36.75" customHeight="1">
      <c r="A1" s="316" t="s">
        <v>23</v>
      </c>
      <c r="B1" s="317"/>
      <c r="C1" s="317"/>
      <c r="D1" s="317"/>
      <c r="E1" s="20" t="s">
        <v>22</v>
      </c>
      <c r="F1" s="313" t="s">
        <v>108</v>
      </c>
      <c r="G1" s="314"/>
      <c r="H1" s="314"/>
      <c r="I1" s="314"/>
      <c r="J1" s="314"/>
      <c r="K1" s="314"/>
      <c r="L1" s="314"/>
      <c r="M1" s="315" t="s">
        <v>24</v>
      </c>
      <c r="N1" s="314"/>
      <c r="O1" s="314"/>
      <c r="P1" s="314"/>
      <c r="Q1" s="314"/>
      <c r="R1" s="314"/>
      <c r="S1" s="314"/>
      <c r="T1" s="314"/>
      <c r="U1" s="314"/>
      <c r="V1" s="314"/>
    </row>
    <row r="2" spans="1:22" s="19" customFormat="1" ht="199.5">
      <c r="A2" s="14" t="s">
        <v>14</v>
      </c>
      <c r="B2" s="15" t="s">
        <v>0</v>
      </c>
      <c r="C2" s="15" t="s">
        <v>25</v>
      </c>
      <c r="D2" s="16" t="s">
        <v>3</v>
      </c>
      <c r="E2" s="17" t="s">
        <v>17</v>
      </c>
      <c r="F2" s="18" t="s">
        <v>109</v>
      </c>
      <c r="G2" s="18" t="s">
        <v>110</v>
      </c>
      <c r="H2" s="18" t="s">
        <v>111</v>
      </c>
      <c r="I2" s="18" t="s">
        <v>114</v>
      </c>
      <c r="J2" s="18" t="s">
        <v>115</v>
      </c>
      <c r="K2" s="18" t="s">
        <v>112</v>
      </c>
      <c r="L2" s="18" t="s">
        <v>113</v>
      </c>
      <c r="M2" s="18" t="s">
        <v>117</v>
      </c>
      <c r="N2" s="18" t="s">
        <v>118</v>
      </c>
      <c r="O2" s="18" t="s">
        <v>119</v>
      </c>
      <c r="P2" s="18" t="s">
        <v>120</v>
      </c>
      <c r="Q2" s="18" t="s">
        <v>121</v>
      </c>
      <c r="R2" s="18" t="s">
        <v>122</v>
      </c>
      <c r="S2" s="18" t="s">
        <v>123</v>
      </c>
      <c r="T2" s="18" t="s">
        <v>124</v>
      </c>
      <c r="U2" s="18" t="s">
        <v>125</v>
      </c>
      <c r="V2" s="18" t="s">
        <v>126</v>
      </c>
    </row>
    <row r="3" spans="1:22">
      <c r="A3" s="3" t="e">
        <f>Table1[[#This Row],['# for order]]</f>
        <v>#VALUE!</v>
      </c>
      <c r="B3" s="2" t="e">
        <f>Table1[[#This Row],[Measure Name]]</f>
        <v>#VALUE!</v>
      </c>
      <c r="C3" s="21" t="e">
        <f>Table1[[#This Row],[NQF Number]]</f>
        <v>#VALUE!</v>
      </c>
      <c r="D3" s="3" t="e">
        <f>Table1[[#This Row],[Steward]]</f>
        <v>#VALUE!</v>
      </c>
      <c r="E3" s="2" t="e">
        <f>COUNTIF(#REF!,"Yes")</f>
        <v>#REF!</v>
      </c>
      <c r="F3" s="5" t="s">
        <v>1</v>
      </c>
      <c r="G3" s="5"/>
      <c r="H3" s="5"/>
      <c r="I3" s="5"/>
      <c r="J3" s="5"/>
      <c r="K3" s="5"/>
      <c r="L3" s="5"/>
      <c r="M3" s="2" t="e">
        <f>IF(Table15[[#This Row],[NQF Number]]&gt;0,IF(ISNA(VLOOKUP(Table15[[#This Row],[NQF Number]],#REF!,5,FALSE))=TRUE,"Not Found",VLOOKUP(Table15[[#This Row],[NQF Number]],#REF!,5,FALSE)),"No NQF Number")</f>
        <v>#VALUE!</v>
      </c>
      <c r="N3" s="3"/>
      <c r="O3" s="3"/>
      <c r="P3" s="3"/>
      <c r="Q3" s="3"/>
      <c r="R3" s="3"/>
      <c r="S3" s="3"/>
      <c r="T3" s="3"/>
      <c r="U3" s="3"/>
      <c r="V3" s="3"/>
    </row>
    <row r="4" spans="1:22">
      <c r="A4" s="3" t="e">
        <f>Table1[[#This Row],['# for order]]</f>
        <v>#VALUE!</v>
      </c>
      <c r="B4" s="2" t="e">
        <f>Table1[[#This Row],[Measure Name]]</f>
        <v>#VALUE!</v>
      </c>
      <c r="C4" s="21" t="e">
        <f>Table1[[#This Row],[NQF Number]]</f>
        <v>#VALUE!</v>
      </c>
      <c r="D4" s="3" t="e">
        <f>Table1[[#This Row],[Steward]]</f>
        <v>#VALUE!</v>
      </c>
      <c r="E4" s="2" t="e">
        <f>COUNTIF(#REF!,"Yes")</f>
        <v>#REF!</v>
      </c>
      <c r="F4" s="5"/>
      <c r="G4" s="5"/>
      <c r="H4" s="5"/>
      <c r="I4" s="5"/>
      <c r="J4" s="5"/>
      <c r="K4" s="5"/>
      <c r="L4" s="5"/>
      <c r="M4" s="2" t="e">
        <f>IF(Table15[[#This Row],[NQF Number]]&gt;0,IF(ISNA(VLOOKUP(Table15[[#This Row],[NQF Number]],#REF!,5,FALSE))=TRUE,"Not Found",VLOOKUP(Table15[[#This Row],[NQF Number]],#REF!,5,FALSE)),"No NQF Number")</f>
        <v>#VALUE!</v>
      </c>
      <c r="N4" s="3"/>
      <c r="O4" s="3"/>
      <c r="P4" s="3"/>
      <c r="Q4" s="3"/>
      <c r="R4" s="3"/>
      <c r="S4" s="3"/>
      <c r="T4" s="3"/>
      <c r="U4" s="3"/>
      <c r="V4" s="3"/>
    </row>
    <row r="5" spans="1:22" ht="60">
      <c r="A5" s="3">
        <f>Table1[[#This Row],['# for order]]</f>
        <v>14</v>
      </c>
      <c r="B5" s="2" t="str">
        <f>Table1[[#This Row],[Measure Name]]</f>
        <v>Adherence to Antipsychotic Medications for Individuals with Schizophrenia</v>
      </c>
      <c r="C5" s="21" t="str">
        <f>Table1[[#This Row],[NQF Number]]</f>
        <v>1879</v>
      </c>
      <c r="D5" s="3" t="str">
        <f>Table1[[#This Row],[Steward]]</f>
        <v>Centers for Medicare &amp; Medicaid Services</v>
      </c>
      <c r="E5" s="2" t="e">
        <f>COUNTIF(#REF!,"Yes")</f>
        <v>#REF!</v>
      </c>
      <c r="F5" s="3"/>
      <c r="G5" s="3"/>
      <c r="H5" s="3"/>
      <c r="I5" s="3"/>
      <c r="J5" s="3"/>
      <c r="K5" s="3"/>
      <c r="L5" s="3"/>
      <c r="M5" s="2" t="e">
        <f>IF(Table15[[#This Row],[NQF Number]]&gt;0,IF(ISNA(VLOOKUP(Table15[[#This Row],[NQF Number]],#REF!,5,FALSE))=TRUE,"Not Found",VLOOKUP(Table15[[#This Row],[NQF Number]],#REF!,5,FALSE)),"No NQF Number")</f>
        <v>#REF!</v>
      </c>
      <c r="N5" s="5"/>
      <c r="O5" s="3"/>
      <c r="P5" s="3"/>
      <c r="Q5" s="3"/>
      <c r="R5" s="3"/>
      <c r="S5" s="3"/>
      <c r="T5" s="3"/>
      <c r="U5" s="3"/>
      <c r="V5" s="3"/>
    </row>
    <row r="6" spans="1:22" ht="30">
      <c r="A6" s="3">
        <f>Table1[[#This Row],['# for order]]</f>
        <v>0</v>
      </c>
      <c r="B6" s="2" t="str">
        <f>Table1[[#This Row],[Measure Name]]</f>
        <v>Adolescent Transition and Transfer to Adult Services (concept)</v>
      </c>
      <c r="C6" s="21" t="str">
        <f>Table1[[#This Row],[NQF Number]]</f>
        <v>NA</v>
      </c>
      <c r="D6" s="3" t="str">
        <f>Table1[[#This Row],[Steward]]</f>
        <v>TBD</v>
      </c>
      <c r="E6" s="2" t="e">
        <f>COUNTIF(#REF!,"Yes")</f>
        <v>#REF!</v>
      </c>
      <c r="F6" s="5"/>
      <c r="G6" s="5"/>
      <c r="H6" s="5"/>
      <c r="I6" s="5"/>
      <c r="J6" s="5"/>
      <c r="K6" s="5"/>
      <c r="L6" s="5"/>
      <c r="M6" s="2" t="e">
        <f>IF(Table15[[#This Row],[NQF Number]]&gt;0,IF(ISNA(VLOOKUP(Table15[[#This Row],[NQF Number]],#REF!,5,FALSE))=TRUE,"Not Found",VLOOKUP(Table15[[#This Row],[NQF Number]],#REF!,5,FALSE)),"No NQF Number")</f>
        <v>#REF!</v>
      </c>
      <c r="N6" s="3"/>
      <c r="O6" s="3"/>
      <c r="P6" s="3"/>
      <c r="Q6" s="3"/>
      <c r="R6" s="3"/>
      <c r="S6" s="3"/>
      <c r="T6" s="3"/>
      <c r="U6" s="3"/>
      <c r="V6" s="3"/>
    </row>
    <row r="7" spans="1:22" ht="60">
      <c r="A7" s="3">
        <f>Table1[[#This Row],['# for order]]</f>
        <v>56</v>
      </c>
      <c r="B7" s="2" t="str">
        <f>Table1[[#This Row],[Measure Name]]</f>
        <v>Adolescent Well-Care Visit</v>
      </c>
      <c r="C7" s="21" t="str">
        <f>Table1[[#This Row],[NQF Number]]</f>
        <v>NA</v>
      </c>
      <c r="D7" s="3" t="str">
        <f>Table1[[#This Row],[Steward]]</f>
        <v>National Committee for Quality Assurance</v>
      </c>
      <c r="E7" s="2" t="e">
        <f>COUNTIF(#REF!,"Yes")</f>
        <v>#REF!</v>
      </c>
      <c r="F7" s="5" t="s">
        <v>1</v>
      </c>
      <c r="G7" s="5"/>
      <c r="H7" s="5"/>
      <c r="I7" s="5"/>
      <c r="J7" s="5"/>
      <c r="K7" s="5"/>
      <c r="L7" s="5"/>
      <c r="M7" s="2" t="e">
        <f>IF(Table15[[#This Row],[NQF Number]]&gt;0,IF(ISNA(VLOOKUP(Table15[[#This Row],[NQF Number]],#REF!,5,FALSE))=TRUE,"Not Found",VLOOKUP(Table15[[#This Row],[NQF Number]],#REF!,5,FALSE)),"No NQF Number")</f>
        <v>#REF!</v>
      </c>
      <c r="N7" s="3"/>
      <c r="O7" s="3"/>
      <c r="P7" s="3"/>
      <c r="Q7" s="3"/>
      <c r="R7" s="3"/>
      <c r="S7" s="3"/>
      <c r="T7" s="3"/>
      <c r="U7" s="3"/>
      <c r="V7" s="3"/>
    </row>
    <row r="8" spans="1:22" ht="60">
      <c r="A8" s="3">
        <f>Table1[[#This Row],['# for order]]</f>
        <v>23</v>
      </c>
      <c r="B8" s="2" t="str">
        <f>Table1[[#This Row],[Measure Name]]</f>
        <v>Screening for Clinical Depression and Follow-Up Plan</v>
      </c>
      <c r="C8" s="21" t="str">
        <f>Table1[[#This Row],[NQF Number]]</f>
        <v>0418</v>
      </c>
      <c r="D8" s="3" t="str">
        <f>Table1[[#This Row],[Steward]]</f>
        <v>Centers for Medicare &amp; Medicaid Services</v>
      </c>
      <c r="E8" s="2" t="e">
        <f>COUNTIF(#REF!,"Yes")</f>
        <v>#REF!</v>
      </c>
      <c r="F8" s="5"/>
      <c r="G8" s="5"/>
      <c r="H8" s="5"/>
      <c r="I8" s="5"/>
      <c r="J8" s="5"/>
      <c r="K8" s="5"/>
      <c r="L8" s="5"/>
      <c r="M8" s="2" t="e">
        <f>IF(Table15[[#This Row],[NQF Number]]&gt;0,IF(ISNA(VLOOKUP(Table15[[#This Row],[NQF Number]],#REF!,5,FALSE))=TRUE,"Not Found",VLOOKUP(Table15[[#This Row],[NQF Number]],#REF!,5,FALSE)),"No NQF Number")</f>
        <v>#REF!</v>
      </c>
      <c r="N8" s="3"/>
      <c r="O8" s="3"/>
      <c r="P8" s="3"/>
      <c r="Q8" s="3"/>
      <c r="R8" s="3"/>
      <c r="S8" s="3"/>
      <c r="T8" s="3"/>
      <c r="U8" s="3"/>
      <c r="V8" s="3"/>
    </row>
    <row r="9" spans="1:22" ht="66.75" customHeight="1">
      <c r="A9" s="3">
        <f>Table1[[#This Row],['# for order]]</f>
        <v>8</v>
      </c>
      <c r="B9" s="2" t="str">
        <f>Table1[[#This Row],[Measure Name]]</f>
        <v>Adult BMI Assessment</v>
      </c>
      <c r="C9" s="21" t="str">
        <f>Table1[[#This Row],[NQF Number]]</f>
        <v>NA</v>
      </c>
      <c r="D9" s="3" t="str">
        <f>Table1[[#This Row],[Steward]]</f>
        <v>National Committee for Quality Assurance</v>
      </c>
      <c r="E9" s="2" t="e">
        <f>COUNTIF(#REF!,"Yes")</f>
        <v>#REF!</v>
      </c>
      <c r="F9" s="5"/>
      <c r="G9" s="5"/>
      <c r="H9" s="5"/>
      <c r="I9" s="5"/>
      <c r="J9" s="5"/>
      <c r="K9" s="5"/>
      <c r="L9" s="5"/>
      <c r="M9" s="2" t="e">
        <f>IF(Table15[[#This Row],[NQF Number]]&gt;0,IF(ISNA(VLOOKUP(Table15[[#This Row],[NQF Number]],#REF!,5,FALSE))=TRUE,"Not Found",VLOOKUP(Table15[[#This Row],[NQF Number]],#REF!,5,FALSE)),"No NQF Number")</f>
        <v>#REF!</v>
      </c>
      <c r="N9" s="3" t="s">
        <v>1</v>
      </c>
      <c r="O9" s="3"/>
      <c r="P9" s="3"/>
      <c r="Q9" s="3"/>
      <c r="R9" s="3"/>
      <c r="S9" s="3"/>
      <c r="T9" s="3"/>
      <c r="U9" s="3"/>
      <c r="V9" s="3"/>
    </row>
    <row r="10" spans="1:22" ht="60">
      <c r="A10" s="3">
        <f>Table1[[#This Row],['# for order]]</f>
        <v>65</v>
      </c>
      <c r="B10" s="2" t="str">
        <f>Table1[[#This Row],[Measure Name]]</f>
        <v>30-Day All-Cause Unplanned Readmission following Psychiatric Hospitalization in an Inpatient Psychiatric Facility (IPF)</v>
      </c>
      <c r="C10" s="21">
        <f>Table1[[#This Row],[NQF Number]]</f>
        <v>2860</v>
      </c>
      <c r="D10" s="3" t="str">
        <f>Table1[[#This Row],[Steward]]</f>
        <v>Centers for Medicare &amp; Medicaid Services</v>
      </c>
      <c r="E10" s="2" t="e">
        <f>COUNTIF(#REF!,"Yes")</f>
        <v>#REF!</v>
      </c>
      <c r="F10" s="5"/>
      <c r="G10" s="5"/>
      <c r="H10" s="5"/>
      <c r="I10" s="5"/>
      <c r="J10" s="5"/>
      <c r="K10" s="5"/>
      <c r="L10" s="5"/>
      <c r="M10" s="2" t="e">
        <f>IF(Table15[[#This Row],[NQF Number]]&gt;0,IF(ISNA(VLOOKUP(Table15[[#This Row],[NQF Number]],#REF!,5,FALSE))=TRUE,"Not Found",VLOOKUP(Table15[[#This Row],[NQF Number]],#REF!,5,FALSE)),"No NQF Number")</f>
        <v>#REF!</v>
      </c>
      <c r="N10" s="3"/>
      <c r="O10" s="3"/>
      <c r="P10" s="3"/>
      <c r="Q10" s="3"/>
      <c r="R10" s="3"/>
      <c r="S10" s="3"/>
      <c r="T10" s="3"/>
      <c r="U10" s="3"/>
      <c r="V10" s="3"/>
    </row>
    <row r="11" spans="1:22" ht="60">
      <c r="A11" s="3">
        <f>Table1[[#This Row],['# for order]]</f>
        <v>15</v>
      </c>
      <c r="B11" s="2" t="str">
        <f>Table1[[#This Row],[Measure Name]]</f>
        <v>Adult Major Depressive Disorder (MDD): Coordination of Care of Patients with Specific Comorbid Conditions</v>
      </c>
      <c r="C11" s="21" t="str">
        <f>Table1[[#This Row],[NQF Number]]</f>
        <v>NA</v>
      </c>
      <c r="D11" s="3" t="str">
        <f>Table1[[#This Row],[Steward]]</f>
        <v>American Psychological Association</v>
      </c>
      <c r="E11" s="2" t="e">
        <f>COUNTIF(#REF!,"Yes")</f>
        <v>#REF!</v>
      </c>
      <c r="F11" s="5"/>
      <c r="G11" s="5"/>
      <c r="H11" s="5"/>
      <c r="I11" s="5"/>
      <c r="J11" s="5"/>
      <c r="K11" s="5"/>
      <c r="L11" s="5"/>
      <c r="M11" s="2" t="e">
        <f>IF(Table15[[#This Row],[NQF Number]]&gt;0,IF(ISNA(VLOOKUP(Table15[[#This Row],[NQF Number]],#REF!,5,FALSE))=TRUE,"Not Found",VLOOKUP(Table15[[#This Row],[NQF Number]],#REF!,5,FALSE)),"No NQF Number")</f>
        <v>#REF!</v>
      </c>
      <c r="N11" s="3" t="s">
        <v>1</v>
      </c>
      <c r="O11" s="3"/>
      <c r="P11" s="3"/>
      <c r="Q11" s="3"/>
      <c r="R11" s="3"/>
      <c r="S11" s="3"/>
      <c r="T11" s="3"/>
      <c r="U11" s="3"/>
      <c r="V11" s="3"/>
    </row>
    <row r="12" spans="1:22" ht="165">
      <c r="A12" s="3">
        <f>Table1[[#This Row],['# for order]]</f>
        <v>16</v>
      </c>
      <c r="B12" s="2" t="str">
        <f>Table1[[#This Row],[Measure Name]]</f>
        <v>Adult Major Depressive Disorder (MDD): Suicide Risk Assessment</v>
      </c>
      <c r="C12" s="21" t="str">
        <f>Table1[[#This Row],[NQF Number]]</f>
        <v>0104</v>
      </c>
      <c r="D12" s="3" t="str">
        <f>Table1[[#This Row],[Steward]]</f>
        <v>AMA-PCPI (American Medical Association-convened Physician Consortium for Performance Improvement)</v>
      </c>
      <c r="E12" s="2" t="e">
        <f>COUNTIF(#REF!,"Yes")</f>
        <v>#REF!</v>
      </c>
      <c r="F12" s="5"/>
      <c r="G12" s="5"/>
      <c r="H12" s="5"/>
      <c r="I12" s="5"/>
      <c r="J12" s="5"/>
      <c r="K12" s="5"/>
      <c r="L12" s="5"/>
      <c r="M12" s="2" t="e">
        <f>IF(Table15[[#This Row],[NQF Number]]&gt;0,IF(ISNA(VLOOKUP(Table15[[#This Row],[NQF Number]],#REF!,5,FALSE))=TRUE,"Not Found",VLOOKUP(Table15[[#This Row],[NQF Number]],#REF!,5,FALSE)),"No NQF Number")</f>
        <v>#REF!</v>
      </c>
      <c r="N12" s="3"/>
      <c r="O12" s="3"/>
      <c r="P12" s="3"/>
      <c r="Q12" s="3"/>
      <c r="R12" s="3"/>
      <c r="S12" s="3"/>
      <c r="T12" s="3"/>
      <c r="U12" s="3"/>
      <c r="V12" s="3"/>
    </row>
    <row r="13" spans="1:22">
      <c r="A13" s="3">
        <f>Table1[[#This Row],['# for order]]</f>
        <v>0</v>
      </c>
      <c r="B13" s="2" t="str">
        <f>Table1[[#This Row],[Measure Name]]</f>
        <v>Advance Care Plan</v>
      </c>
      <c r="C13" s="21" t="str">
        <f>Table1[[#This Row],[NQF Number]]</f>
        <v>0326</v>
      </c>
      <c r="D13" s="3" t="str">
        <f>Table1[[#This Row],[Steward]]</f>
        <v>CMS</v>
      </c>
      <c r="E13" s="2" t="e">
        <f>COUNTIF(#REF!,"Yes")</f>
        <v>#REF!</v>
      </c>
      <c r="F13" s="5" t="s">
        <v>1</v>
      </c>
      <c r="G13" s="5"/>
      <c r="H13" s="5"/>
      <c r="I13" s="5"/>
      <c r="J13" s="5"/>
      <c r="K13" s="5"/>
      <c r="L13" s="5"/>
      <c r="M13" s="2" t="e">
        <f>IF(Table15[[#This Row],[NQF Number]]&gt;0,IF(ISNA(VLOOKUP(Table15[[#This Row],[NQF Number]],#REF!,5,FALSE))=TRUE,"Not Found",VLOOKUP(Table15[[#This Row],[NQF Number]],#REF!,5,FALSE)),"No NQF Number")</f>
        <v>#REF!</v>
      </c>
      <c r="N13" s="3"/>
      <c r="O13" s="3"/>
      <c r="P13" s="3"/>
      <c r="Q13" s="3"/>
      <c r="R13" s="3"/>
      <c r="S13" s="3"/>
      <c r="T13" s="3"/>
      <c r="U13" s="3"/>
      <c r="V13" s="3"/>
    </row>
    <row r="14" spans="1:22" ht="45">
      <c r="A14" s="3">
        <f>Table1[[#This Row],['# for order]]</f>
        <v>0</v>
      </c>
      <c r="B14" s="2" t="str">
        <f>Table1[[#This Row],[Measure Name]]</f>
        <v>Alcohol and Drug Misuse: Screening, Brief Intervention and Referral for Treatment (SBIRT)</v>
      </c>
      <c r="C14" s="21" t="str">
        <f>Table1[[#This Row],[NQF Number]]</f>
        <v>NA</v>
      </c>
      <c r="D14" s="3" t="str">
        <f>Table1[[#This Row],[Steward]]</f>
        <v>Oregon Health Authority</v>
      </c>
      <c r="E14" s="2" t="e">
        <f>COUNTIF(#REF!,"Yes")</f>
        <v>#REF!</v>
      </c>
      <c r="F14" s="5"/>
      <c r="G14" s="5"/>
      <c r="H14" s="5"/>
      <c r="I14" s="5"/>
      <c r="J14" s="5"/>
      <c r="K14" s="5"/>
      <c r="L14" s="5"/>
      <c r="M14" s="2" t="e">
        <f>IF(Table15[[#This Row],[NQF Number]]&gt;0,IF(ISNA(VLOOKUP(Table15[[#This Row],[NQF Number]],#REF!,5,FALSE))=TRUE,"Not Found",VLOOKUP(Table15[[#This Row],[NQF Number]],#REF!,5,FALSE)),"No NQF Number")</f>
        <v>#REF!</v>
      </c>
      <c r="N14" s="3"/>
      <c r="O14" s="3"/>
      <c r="P14" s="3"/>
      <c r="Q14" s="3"/>
      <c r="R14" s="3"/>
      <c r="S14" s="3"/>
      <c r="T14" s="3"/>
      <c r="U14" s="3"/>
      <c r="V14" s="3"/>
    </row>
    <row r="15" spans="1:22" ht="45">
      <c r="A15" s="3">
        <f>Table1[[#This Row],['# for order]]</f>
        <v>48</v>
      </c>
      <c r="B15" s="2" t="str">
        <f>Table1[[#This Row],[Measure Name]]</f>
        <v xml:space="preserve">
Alcohol &amp; Other Drug Use Disorder Treatment at Discharge (SUB-3a)</v>
      </c>
      <c r="C15" s="21" t="str">
        <f>Table1[[#This Row],[NQF Number]]</f>
        <v>1664</v>
      </c>
      <c r="D15" s="3" t="str">
        <f>Table1[[#This Row],[Steward]]</f>
        <v>The Joint Commission</v>
      </c>
      <c r="E15" s="2" t="e">
        <f>COUNTIF(#REF!,"Yes")</f>
        <v>#REF!</v>
      </c>
      <c r="F15" s="5"/>
      <c r="G15" s="5"/>
      <c r="H15" s="5"/>
      <c r="I15" s="5"/>
      <c r="J15" s="5"/>
      <c r="K15" s="5"/>
      <c r="L15" s="5"/>
      <c r="M15" s="2" t="e">
        <f>IF(Table15[[#This Row],[NQF Number]]&gt;0,IF(ISNA(VLOOKUP(Table15[[#This Row],[NQF Number]],#REF!,5,FALSE))=TRUE,"Not Found",VLOOKUP(Table15[[#This Row],[NQF Number]],#REF!,5,FALSE)),"No NQF Number")</f>
        <v>#REF!</v>
      </c>
      <c r="N15" s="3"/>
      <c r="O15" s="3"/>
      <c r="P15" s="3"/>
      <c r="Q15" s="3"/>
      <c r="R15" s="3"/>
      <c r="S15" s="3"/>
      <c r="T15" s="3"/>
      <c r="U15" s="3"/>
      <c r="V15" s="3"/>
    </row>
    <row r="16" spans="1:22" ht="60">
      <c r="A16" s="3">
        <f>Table1[[#This Row],['# for order]]</f>
        <v>83</v>
      </c>
      <c r="B16" s="2" t="str">
        <f>Table1[[#This Row],[Measure Name]]</f>
        <v>Annual Dental Visits</v>
      </c>
      <c r="C16" s="21" t="str">
        <f>Table1[[#This Row],[NQF Number]]</f>
        <v>1388</v>
      </c>
      <c r="D16" s="3" t="str">
        <f>Table1[[#This Row],[Steward]]</f>
        <v>National Committee for Quality Assurance</v>
      </c>
      <c r="E16" s="2" t="e">
        <f>COUNTIF(#REF!,"Yes")</f>
        <v>#REF!</v>
      </c>
      <c r="F16" s="5" t="s">
        <v>1</v>
      </c>
      <c r="G16" s="5"/>
      <c r="H16" s="5"/>
      <c r="I16" s="5"/>
      <c r="J16" s="5"/>
      <c r="K16" s="5"/>
      <c r="L16" s="5"/>
      <c r="M16" s="2" t="e">
        <f>IF(Table15[[#This Row],[NQF Number]]&gt;0,IF(ISNA(VLOOKUP(Table15[[#This Row],[NQF Number]],#REF!,5,FALSE))=TRUE,"Not Found",VLOOKUP(Table15[[#This Row],[NQF Number]],#REF!,5,FALSE)),"No NQF Number")</f>
        <v>#REF!</v>
      </c>
      <c r="N16" s="3"/>
      <c r="O16" s="3"/>
      <c r="P16" s="3"/>
      <c r="Q16" s="3"/>
      <c r="R16" s="3"/>
      <c r="S16" s="3"/>
      <c r="T16" s="3"/>
      <c r="U16" s="3"/>
      <c r="V16" s="3"/>
    </row>
    <row r="17" spans="1:22" ht="180">
      <c r="A17" s="3">
        <f>Table1[[#This Row],['# for order]]</f>
        <v>33</v>
      </c>
      <c r="B17" s="2" t="str">
        <f>Table1[[#This Row],[Measure Name]]</f>
        <v>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v>
      </c>
      <c r="C17" s="21">
        <f>Table1[[#This Row],[NQF Number]]</f>
        <v>753</v>
      </c>
      <c r="D17" s="3" t="str">
        <f>Table1[[#This Row],[Steward]]</f>
        <v>Center for Disease Control and Prevention</v>
      </c>
      <c r="E17" s="2" t="e">
        <f>COUNTIF(#REF!,"Yes")</f>
        <v>#REF!</v>
      </c>
      <c r="F17" s="5"/>
      <c r="G17" s="5"/>
      <c r="H17" s="5"/>
      <c r="I17" s="5"/>
      <c r="J17" s="5"/>
      <c r="K17" s="5"/>
      <c r="L17" s="5"/>
      <c r="M17" s="2" t="e">
        <f>IF(Table15[[#This Row],[NQF Number]]&gt;0,IF(ISNA(VLOOKUP(Table15[[#This Row],[NQF Number]],#REF!,5,FALSE))=TRUE,"Not Found",VLOOKUP(Table15[[#This Row],[NQF Number]],#REF!,5,FALSE)),"No NQF Number")</f>
        <v>#REF!</v>
      </c>
      <c r="N17" s="3"/>
      <c r="O17" s="3"/>
      <c r="P17" s="3"/>
      <c r="Q17" s="3"/>
      <c r="R17" s="3"/>
      <c r="S17" s="3"/>
      <c r="T17" s="3"/>
      <c r="U17" s="3"/>
      <c r="V17" s="3"/>
    </row>
    <row r="18" spans="1:22" ht="60">
      <c r="A18" s="3">
        <f>Table1[[#This Row],['# for order]]</f>
        <v>75</v>
      </c>
      <c r="B18" s="2" t="str">
        <f>Table1[[#This Row],[Measure Name]]</f>
        <v>Antidepressant Medication Management</v>
      </c>
      <c r="C18" s="21" t="str">
        <f>Table1[[#This Row],[NQF Number]]</f>
        <v>0105</v>
      </c>
      <c r="D18" s="3" t="str">
        <f>Table1[[#This Row],[Steward]]</f>
        <v>National Committee for Quality Assurance</v>
      </c>
      <c r="E18" s="2" t="e">
        <f>COUNTIF(#REF!,"Yes")</f>
        <v>#REF!</v>
      </c>
      <c r="F18" s="5"/>
      <c r="G18" s="5"/>
      <c r="H18" s="5"/>
      <c r="I18" s="5"/>
      <c r="J18" s="5"/>
      <c r="K18" s="5"/>
      <c r="L18" s="5"/>
      <c r="M18" s="2" t="e">
        <f>IF(Table15[[#This Row],[NQF Number]]&gt;0,IF(ISNA(VLOOKUP(Table15[[#This Row],[NQF Number]],#REF!,5,FALSE))=TRUE,"Not Found",VLOOKUP(Table15[[#This Row],[NQF Number]],#REF!,5,FALSE)),"No NQF Number")</f>
        <v>#REF!</v>
      </c>
      <c r="N18" s="3" t="s">
        <v>1</v>
      </c>
      <c r="O18" s="3"/>
      <c r="P18" s="3"/>
      <c r="Q18" s="3"/>
      <c r="R18" s="3"/>
      <c r="S18" s="3"/>
      <c r="T18" s="3"/>
      <c r="U18" s="3"/>
      <c r="V18" s="3"/>
    </row>
    <row r="19" spans="1:22" ht="165">
      <c r="A19" s="3">
        <f>Table1[[#This Row],['# for order]]</f>
        <v>50</v>
      </c>
      <c r="B19" s="2" t="str">
        <f>Table1[[#This Row],[Measure Name]]</f>
        <v>Behavioral Health Risk Assessment Screenings</v>
      </c>
      <c r="C19" s="21" t="str">
        <f>Table1[[#This Row],[NQF Number]]</f>
        <v>NA</v>
      </c>
      <c r="D19" s="3" t="str">
        <f>Table1[[#This Row],[Steward]]</f>
        <v>AMA-PCPI (American Medical Association-convened Physician Consortium for Performance Improvement)</v>
      </c>
      <c r="E19" s="2" t="e">
        <f>COUNTIF(#REF!,"Yes")</f>
        <v>#REF!</v>
      </c>
      <c r="F19" s="5"/>
      <c r="G19" s="5"/>
      <c r="H19" s="5"/>
      <c r="I19" s="5"/>
      <c r="J19" s="5"/>
      <c r="K19" s="5"/>
      <c r="L19" s="5"/>
      <c r="M19" s="2" t="e">
        <f>IF(Table15[[#This Row],[NQF Number]]&gt;0,IF(ISNA(VLOOKUP(Table15[[#This Row],[NQF Number]],#REF!,5,FALSE))=TRUE,"Not Found",VLOOKUP(Table15[[#This Row],[NQF Number]],#REF!,5,FALSE)),"No NQF Number")</f>
        <v>#REF!</v>
      </c>
      <c r="N19" s="3"/>
      <c r="O19" s="3"/>
      <c r="P19" s="3"/>
      <c r="Q19" s="3"/>
      <c r="R19" s="3"/>
      <c r="S19" s="3"/>
      <c r="T19" s="3"/>
      <c r="U19" s="3"/>
      <c r="V19" s="3"/>
    </row>
    <row r="20" spans="1:22" ht="60">
      <c r="A20" s="3">
        <f>Table1[[#This Row],['# for order]]</f>
        <v>6</v>
      </c>
      <c r="B20" s="2" t="str">
        <f>Table1[[#This Row],[Measure Name]]</f>
        <v>CAHPS® Clinician/Group Surveys - (Adult Primary Care, Pediatric Care, and Specialist Care Surveys)</v>
      </c>
      <c r="C20" s="21" t="str">
        <f>Table1[[#This Row],[NQF Number]]</f>
        <v>0005</v>
      </c>
      <c r="D20" s="3" t="str">
        <f>Table1[[#This Row],[Steward]]</f>
        <v>Agency for Healthcare Research and Quality</v>
      </c>
      <c r="E20" s="2" t="e">
        <f>COUNTIF(#REF!,"Yes")</f>
        <v>#REF!</v>
      </c>
      <c r="F20" s="5"/>
      <c r="G20" s="5"/>
      <c r="H20" s="5"/>
      <c r="I20" s="5"/>
      <c r="J20" s="5"/>
      <c r="K20" s="5"/>
      <c r="L20" s="5"/>
      <c r="M20" s="2" t="e">
        <f>IF(Table15[[#This Row],[NQF Number]]&gt;0,IF(ISNA(VLOOKUP(Table15[[#This Row],[NQF Number]],#REF!,5,FALSE))=TRUE,"Not Found",VLOOKUP(Table15[[#This Row],[NQF Number]],#REF!,5,FALSE)),"No NQF Number")</f>
        <v>#REF!</v>
      </c>
      <c r="N20" s="3"/>
      <c r="O20" s="3"/>
      <c r="P20" s="3"/>
      <c r="Q20" s="3"/>
      <c r="R20" s="3"/>
      <c r="S20" s="3"/>
      <c r="T20" s="3"/>
      <c r="U20" s="3"/>
      <c r="V20" s="3"/>
    </row>
    <row r="21" spans="1:22" ht="150">
      <c r="A21" s="3">
        <f>Table1[[#This Row],['# for order]]</f>
        <v>5</v>
      </c>
      <c r="B21" s="2" t="str">
        <f>Table1[[#This Row],[Measure Name]]</f>
        <v>CAHPS® Survey for Accountable Care Organizations (ACOs) Participating in Medicare Initiatives</v>
      </c>
      <c r="C21" s="21" t="str">
        <f>Table1[[#This Row],[NQF Number]]</f>
        <v>NA</v>
      </c>
      <c r="D21" s="3" t="str">
        <f>Table1[[#This Row],[Steward]]</f>
        <v>Agency for Healthcare Research and Quality - Consumer Assessment of Healthcare Providers &amp; Systems</v>
      </c>
      <c r="E21" s="2" t="e">
        <f>COUNTIF(#REF!,"Yes")</f>
        <v>#REF!</v>
      </c>
      <c r="F21" s="5"/>
      <c r="G21" s="5"/>
      <c r="H21" s="5"/>
      <c r="I21" s="5"/>
      <c r="J21" s="5"/>
      <c r="K21" s="5"/>
      <c r="L21" s="5"/>
      <c r="M21" s="2" t="e">
        <f>IF(Table15[[#This Row],[NQF Number]]&gt;0,IF(ISNA(VLOOKUP(Table15[[#This Row],[NQF Number]],#REF!,5,FALSE))=TRUE,"Not Found",VLOOKUP(Table15[[#This Row],[NQF Number]],#REF!,5,FALSE)),"No NQF Number")</f>
        <v>#REF!</v>
      </c>
      <c r="N21" s="3"/>
      <c r="O21" s="3"/>
      <c r="P21" s="3"/>
      <c r="Q21" s="3"/>
      <c r="R21" s="3"/>
      <c r="S21" s="3"/>
      <c r="T21" s="3"/>
      <c r="U21" s="3"/>
      <c r="V21" s="3"/>
    </row>
    <row r="22" spans="1:22" ht="60">
      <c r="A22" s="3">
        <f>Table1[[#This Row],['# for order]]</f>
        <v>9</v>
      </c>
      <c r="B22" s="2" t="str">
        <f>Table1[[#This Row],[Measure Name]]</f>
        <v>Breast Cancer Screening</v>
      </c>
      <c r="C22" s="21" t="str">
        <f>Table1[[#This Row],[NQF Number]]</f>
        <v>2372</v>
      </c>
      <c r="D22" s="3" t="str">
        <f>Table1[[#This Row],[Steward]]</f>
        <v>National Committee for Quality Assurance</v>
      </c>
      <c r="E22" s="2" t="e">
        <f>COUNTIF(#REF!,"Yes")</f>
        <v>#REF!</v>
      </c>
      <c r="F22" s="5" t="s">
        <v>1</v>
      </c>
      <c r="G22" s="5"/>
      <c r="H22" s="5"/>
      <c r="I22" s="5"/>
      <c r="J22" s="5"/>
      <c r="K22" s="5"/>
      <c r="L22" s="5"/>
      <c r="M22" s="2" t="e">
        <f>IF(Table15[[#This Row],[NQF Number]]&gt;0,IF(ISNA(VLOOKUP(Table15[[#This Row],[NQF Number]],#REF!,5,FALSE))=TRUE,"Not Found",VLOOKUP(Table15[[#This Row],[NQF Number]],#REF!,5,FALSE)),"No NQF Number")</f>
        <v>#REF!</v>
      </c>
      <c r="N22" s="3" t="s">
        <v>1</v>
      </c>
      <c r="O22" s="3"/>
      <c r="P22" s="3"/>
      <c r="Q22" s="3"/>
      <c r="R22" s="3"/>
      <c r="S22" s="3"/>
      <c r="T22" s="3"/>
      <c r="U22" s="3"/>
      <c r="V22" s="3"/>
    </row>
    <row r="23" spans="1:22" ht="60">
      <c r="A23" s="3">
        <f>Table1[[#This Row],['# for order]]</f>
        <v>37</v>
      </c>
      <c r="B23" s="2" t="str">
        <f>Table1[[#This Row],[Measure Name]]</f>
        <v>CAUTI: Cather-Associated Urinary Tract Infection (HAI-2)</v>
      </c>
      <c r="C23" s="21" t="str">
        <f>Table1[[#This Row],[NQF Number]]</f>
        <v>0138</v>
      </c>
      <c r="D23" s="3" t="str">
        <f>Table1[[#This Row],[Steward]]</f>
        <v>Center for Disease Control and Prevention</v>
      </c>
      <c r="E23" s="2" t="e">
        <f>COUNTIF(#REF!,"Yes")</f>
        <v>#REF!</v>
      </c>
      <c r="F23" s="5"/>
      <c r="G23" s="5"/>
      <c r="H23" s="5"/>
      <c r="I23" s="5"/>
      <c r="J23" s="5"/>
      <c r="K23" s="5"/>
      <c r="L23" s="5"/>
      <c r="M23" s="2" t="e">
        <f>IF(Table15[[#This Row],[NQF Number]]&gt;0,IF(ISNA(VLOOKUP(Table15[[#This Row],[NQF Number]],#REF!,5,FALSE))=TRUE,"Not Found",VLOOKUP(Table15[[#This Row],[NQF Number]],#REF!,5,FALSE)),"No NQF Number")</f>
        <v>#REF!</v>
      </c>
      <c r="N23" s="3"/>
      <c r="O23" s="3"/>
      <c r="P23" s="3"/>
      <c r="Q23" s="3"/>
      <c r="R23" s="3"/>
      <c r="S23" s="3"/>
      <c r="T23" s="3"/>
      <c r="U23" s="3"/>
      <c r="V23" s="3"/>
    </row>
    <row r="24" spans="1:22" ht="60">
      <c r="A24" s="3">
        <f>Table1[[#This Row],['# for order]]</f>
        <v>57</v>
      </c>
      <c r="B24" s="2" t="str">
        <f>Table1[[#This Row],[Measure Name]]</f>
        <v>Cervical Cancer Screening</v>
      </c>
      <c r="C24" s="21" t="str">
        <f>Table1[[#This Row],[NQF Number]]</f>
        <v>0032</v>
      </c>
      <c r="D24" s="3" t="str">
        <f>Table1[[#This Row],[Steward]]</f>
        <v>National Committee for Quality Assurance</v>
      </c>
      <c r="E24" s="2" t="e">
        <f>COUNTIF(#REF!,"Yes")</f>
        <v>#REF!</v>
      </c>
      <c r="F24" s="5" t="s">
        <v>1</v>
      </c>
      <c r="G24" s="5"/>
      <c r="H24" s="5"/>
      <c r="I24" s="5"/>
      <c r="J24" s="5"/>
      <c r="K24" s="5"/>
      <c r="L24" s="5"/>
      <c r="M24" s="2" t="e">
        <f>IF(Table15[[#This Row],[NQF Number]]&gt;0,IF(ISNA(VLOOKUP(Table15[[#This Row],[NQF Number]],#REF!,5,FALSE))=TRUE,"Not Found",VLOOKUP(Table15[[#This Row],[NQF Number]],#REF!,5,FALSE)),"No NQF Number")</f>
        <v>#REF!</v>
      </c>
      <c r="N24" s="3" t="s">
        <v>1</v>
      </c>
      <c r="O24" s="3"/>
      <c r="P24" s="3"/>
      <c r="Q24" s="3"/>
      <c r="R24" s="3"/>
      <c r="S24" s="3"/>
      <c r="T24" s="3"/>
      <c r="U24" s="3"/>
      <c r="V24" s="3"/>
    </row>
    <row r="25" spans="1:22">
      <c r="A25" s="3">
        <f>Table1[[#This Row],['# for order]]</f>
        <v>67</v>
      </c>
      <c r="B25" s="2" t="str">
        <f>Table1[[#This Row],[Measure Name]]</f>
        <v>Cesarean Section Delivery Rate</v>
      </c>
      <c r="C25" s="21" t="str">
        <f>Table1[[#This Row],[NQF Number]]</f>
        <v>NA</v>
      </c>
      <c r="D25" s="3" t="str">
        <f>Table1[[#This Row],[Steward]]</f>
        <v>NPIC</v>
      </c>
      <c r="E25" s="2" t="e">
        <f>COUNTIF(#REF!,"Yes")</f>
        <v>#REF!</v>
      </c>
      <c r="F25" s="5"/>
      <c r="G25" s="5"/>
      <c r="H25" s="5"/>
      <c r="I25" s="5"/>
      <c r="J25" s="5"/>
      <c r="K25" s="5"/>
      <c r="L25" s="5"/>
      <c r="M25" s="2" t="e">
        <f>IF(Table15[[#This Row],[NQF Number]]&gt;0,IF(ISNA(VLOOKUP(Table15[[#This Row],[NQF Number]],#REF!,5,FALSE))=TRUE,"Not Found",VLOOKUP(Table15[[#This Row],[NQF Number]],#REF!,5,FALSE)),"No NQF Number")</f>
        <v>#REF!</v>
      </c>
      <c r="N25" s="3"/>
      <c r="O25" s="3"/>
      <c r="P25" s="3"/>
      <c r="Q25" s="3"/>
      <c r="R25" s="3"/>
      <c r="S25" s="3"/>
      <c r="T25" s="3"/>
      <c r="U25" s="3"/>
      <c r="V25" s="3"/>
    </row>
    <row r="26" spans="1:22" ht="30">
      <c r="A26" s="3">
        <f>Table1[[#This Row],['# for order]]</f>
        <v>41</v>
      </c>
      <c r="B26" s="2" t="str">
        <f>Table1[[#This Row],[Measure Name]]</f>
        <v>Cesarean Rate for Nulliparous Singleton Vertex (PC-02)</v>
      </c>
      <c r="C26" s="21" t="str">
        <f>Table1[[#This Row],[NQF Number]]</f>
        <v>0471</v>
      </c>
      <c r="D26" s="3" t="str">
        <f>Table1[[#This Row],[Steward]]</f>
        <v>The Joint Commission</v>
      </c>
      <c r="E26" s="2" t="e">
        <f>COUNTIF(#REF!,"Yes")</f>
        <v>#REF!</v>
      </c>
      <c r="F26" s="5"/>
      <c r="G26" s="5"/>
      <c r="H26" s="5"/>
      <c r="I26" s="5"/>
      <c r="J26" s="5"/>
      <c r="K26" s="5"/>
      <c r="L26" s="5"/>
      <c r="M26" s="2" t="e">
        <f>IF(Table15[[#This Row],[NQF Number]]&gt;0,IF(ISNA(VLOOKUP(Table15[[#This Row],[NQF Number]],#REF!,5,FALSE))=TRUE,"Not Found",VLOOKUP(Table15[[#This Row],[NQF Number]],#REF!,5,FALSE)),"No NQF Number")</f>
        <v>#REF!</v>
      </c>
      <c r="N26" s="3"/>
      <c r="O26" s="3"/>
      <c r="P26" s="3"/>
      <c r="Q26" s="3"/>
      <c r="R26" s="3"/>
      <c r="S26" s="3"/>
      <c r="T26" s="3"/>
      <c r="U26" s="3"/>
      <c r="V26" s="3"/>
    </row>
    <row r="27" spans="1:22" ht="165">
      <c r="A27" s="3">
        <f>Table1[[#This Row],['# for order]]</f>
        <v>17</v>
      </c>
      <c r="B27" s="2" t="str">
        <f>Table1[[#This Row],[Measure Name]]</f>
        <v>Child and Adolescent Major Depressive Disorder: Suicide Risk Assessment</v>
      </c>
      <c r="C27" s="21" t="str">
        <f>Table1[[#This Row],[NQF Number]]</f>
        <v>1365</v>
      </c>
      <c r="D27" s="3" t="str">
        <f>Table1[[#This Row],[Steward]]</f>
        <v>AMA-PCPI (American Medical Association-convened Physician Consortium for Performance Improvement)</v>
      </c>
      <c r="E27" s="2" t="e">
        <f>COUNTIF(#REF!,"Yes")</f>
        <v>#REF!</v>
      </c>
      <c r="F27" s="5" t="s">
        <v>1</v>
      </c>
      <c r="G27" s="5"/>
      <c r="H27" s="5"/>
      <c r="I27" s="5"/>
      <c r="J27" s="5"/>
      <c r="K27" s="5"/>
      <c r="L27" s="5"/>
      <c r="M27" s="2" t="e">
        <f>IF(Table15[[#This Row],[NQF Number]]&gt;0,IF(ISNA(VLOOKUP(Table15[[#This Row],[NQF Number]],#REF!,5,FALSE))=TRUE,"Not Found",VLOOKUP(Table15[[#This Row],[NQF Number]],#REF!,5,FALSE)),"No NQF Number")</f>
        <v>#REF!</v>
      </c>
      <c r="N27" s="3" t="s">
        <v>1</v>
      </c>
      <c r="O27" s="3"/>
      <c r="P27" s="3"/>
      <c r="Q27" s="3"/>
      <c r="R27" s="3"/>
      <c r="S27" s="3"/>
      <c r="T27" s="3"/>
      <c r="U27" s="3"/>
      <c r="V27" s="3"/>
    </row>
    <row r="28" spans="1:22" ht="60">
      <c r="A28" s="3">
        <f>Table1[[#This Row],['# for order]]</f>
        <v>0</v>
      </c>
      <c r="B28" s="2" t="str">
        <f>Table1[[#This Row],[Measure Name]]</f>
        <v>Child and Adolescent Well-Care Visits (Adolescent Well-Care Visits Only)</v>
      </c>
      <c r="C28" s="21" t="str">
        <f>Table1[[#This Row],[NQF Number]]</f>
        <v>NA</v>
      </c>
      <c r="D28" s="3" t="str">
        <f>Table1[[#This Row],[Steward]]</f>
        <v>National Committee for Quality Assurance</v>
      </c>
      <c r="E28" s="2" t="e">
        <f>COUNTIF(#REF!,"Yes")</f>
        <v>#REF!</v>
      </c>
      <c r="F28" s="5"/>
      <c r="G28" s="5"/>
      <c r="H28" s="5"/>
      <c r="I28" s="5"/>
      <c r="J28" s="5"/>
      <c r="K28" s="5"/>
      <c r="L28" s="5"/>
      <c r="M28" s="2" t="e">
        <f>IF(Table15[[#This Row],[NQF Number]]&gt;0,IF(ISNA(VLOOKUP(Table15[[#This Row],[NQF Number]],#REF!,5,FALSE))=TRUE,"Not Found",VLOOKUP(Table15[[#This Row],[NQF Number]],#REF!,5,FALSE)),"No NQF Number")</f>
        <v>#REF!</v>
      </c>
      <c r="N28" s="3" t="s">
        <v>1</v>
      </c>
      <c r="O28" s="3"/>
      <c r="P28" s="3"/>
      <c r="Q28" s="3"/>
      <c r="R28" s="3"/>
      <c r="S28" s="3"/>
      <c r="T28" s="3"/>
      <c r="U28" s="3"/>
      <c r="V28" s="3"/>
    </row>
    <row r="29" spans="1:22" ht="60">
      <c r="A29" s="3">
        <f>Table1[[#This Row],['# for order]]</f>
        <v>58</v>
      </c>
      <c r="B29" s="2" t="str">
        <f>Table1[[#This Row],[Measure Name]]</f>
        <v>Childhood Immunization Status (Combo 10)</v>
      </c>
      <c r="C29" s="21" t="str">
        <f>Table1[[#This Row],[NQF Number]]</f>
        <v>0038</v>
      </c>
      <c r="D29" s="3" t="str">
        <f>Table1[[#This Row],[Steward]]</f>
        <v>National Committee for Quality Assurance</v>
      </c>
      <c r="E29" s="2" t="e">
        <f>COUNTIF(#REF!,"Yes")</f>
        <v>#REF!</v>
      </c>
      <c r="F29" s="5"/>
      <c r="G29" s="5"/>
      <c r="H29" s="5"/>
      <c r="I29" s="5"/>
      <c r="J29" s="5"/>
      <c r="K29" s="5"/>
      <c r="L29" s="5"/>
      <c r="M29" s="2" t="e">
        <f>IF(Table15[[#This Row],[NQF Number]]&gt;0,IF(ISNA(VLOOKUP(Table15[[#This Row],[NQF Number]],#REF!,5,FALSE))=TRUE,"Not Found",VLOOKUP(Table15[[#This Row],[NQF Number]],#REF!,5,FALSE)),"No NQF Number")</f>
        <v>#REF!</v>
      </c>
      <c r="N29" s="3"/>
      <c r="O29" s="3"/>
      <c r="P29" s="3"/>
      <c r="Q29" s="3"/>
      <c r="R29" s="3"/>
      <c r="S29" s="3"/>
      <c r="T29" s="3"/>
      <c r="U29" s="3"/>
      <c r="V29" s="3"/>
    </row>
    <row r="30" spans="1:22" ht="60">
      <c r="A30" s="3">
        <f>Table1[[#This Row],['# for order]]</f>
        <v>59</v>
      </c>
      <c r="B30" s="2" t="str">
        <f>Table1[[#This Row],[Measure Name]]</f>
        <v>Chlamydia Screening</v>
      </c>
      <c r="C30" s="21" t="str">
        <f>Table1[[#This Row],[NQF Number]]</f>
        <v>0033</v>
      </c>
      <c r="D30" s="3" t="str">
        <f>Table1[[#This Row],[Steward]]</f>
        <v>National Committee for Quality Assurance</v>
      </c>
      <c r="E30" s="2" t="e">
        <f>COUNTIF(#REF!,"Yes")</f>
        <v>#REF!</v>
      </c>
      <c r="F30" s="4"/>
      <c r="G30" s="4"/>
      <c r="H30" s="4"/>
      <c r="I30" s="4"/>
      <c r="J30" s="4"/>
      <c r="K30" s="4"/>
      <c r="L30" s="4"/>
      <c r="M30" s="2" t="e">
        <f>IF(Table15[[#This Row],[NQF Number]]&gt;0,IF(ISNA(VLOOKUP(Table15[[#This Row],[NQF Number]],#REF!,5,FALSE))=TRUE,"Not Found",VLOOKUP(Table15[[#This Row],[NQF Number]],#REF!,5,FALSE)),"No NQF Number")</f>
        <v>#REF!</v>
      </c>
      <c r="N30" s="2"/>
      <c r="O30" s="3"/>
      <c r="P30" s="3"/>
      <c r="Q30" s="3"/>
      <c r="R30" s="3"/>
      <c r="S30" s="3"/>
      <c r="T30" s="3"/>
      <c r="U30" s="3"/>
      <c r="V30" s="3"/>
    </row>
    <row r="31" spans="1:22" ht="60">
      <c r="A31" s="3">
        <f>Table1[[#This Row],['# for order]]</f>
        <v>36</v>
      </c>
      <c r="B31" s="2" t="str">
        <f>Table1[[#This Row],[Measure Name]]</f>
        <v>CLABSI: Central Line-Associated Blood Stream Infection (HAI-1)</v>
      </c>
      <c r="C31" s="21" t="str">
        <f>Table1[[#This Row],[NQF Number]]</f>
        <v>0139</v>
      </c>
      <c r="D31" s="3" t="str">
        <f>Table1[[#This Row],[Steward]]</f>
        <v>Center for Disease Control and Prevention</v>
      </c>
      <c r="E31" s="2" t="e">
        <f>COUNTIF(#REF!,"Yes")</f>
        <v>#REF!</v>
      </c>
      <c r="F31" s="5"/>
      <c r="G31" s="5"/>
      <c r="H31" s="5"/>
      <c r="I31" s="5"/>
      <c r="J31" s="5"/>
      <c r="K31" s="5"/>
      <c r="L31" s="5"/>
      <c r="M31" s="2" t="e">
        <f>IF(Table15[[#This Row],[NQF Number]]&gt;0,IF(ISNA(VLOOKUP(Table15[[#This Row],[NQF Number]],#REF!,5,FALSE))=TRUE,"Not Found",VLOOKUP(Table15[[#This Row],[NQF Number]],#REF!,5,FALSE)),"No NQF Number")</f>
        <v>#REF!</v>
      </c>
      <c r="N31" s="3"/>
      <c r="O31" s="3"/>
      <c r="P31" s="3"/>
      <c r="Q31" s="3"/>
      <c r="R31" s="3"/>
      <c r="S31" s="3"/>
      <c r="T31" s="3"/>
      <c r="U31" s="3"/>
      <c r="V31" s="3"/>
    </row>
    <row r="32" spans="1:22" ht="60">
      <c r="A32" s="3">
        <f>Table1[[#This Row],['# for order]]</f>
        <v>80</v>
      </c>
      <c r="B32" s="2" t="str">
        <f>Table1[[#This Row],[Measure Name]]</f>
        <v>Comprehensive Diabetes Care: Blood Pressure Control (&lt;140/90 mm Hg)</v>
      </c>
      <c r="C32" s="21" t="str">
        <f>Table1[[#This Row],[NQF Number]]</f>
        <v>0061</v>
      </c>
      <c r="D32" s="3" t="str">
        <f>Table1[[#This Row],[Steward]]</f>
        <v>National Committee for Quality Assurance</v>
      </c>
      <c r="E32" s="2" t="e">
        <f>COUNTIF(#REF!,"Yes")</f>
        <v>#REF!</v>
      </c>
      <c r="F32" s="5"/>
      <c r="G32" s="5"/>
      <c r="H32" s="5"/>
      <c r="I32" s="5"/>
      <c r="J32" s="5"/>
      <c r="K32" s="5"/>
      <c r="L32" s="5"/>
      <c r="M32" s="2" t="e">
        <f>IF(Table15[[#This Row],[NQF Number]]&gt;0,IF(ISNA(VLOOKUP(Table15[[#This Row],[NQF Number]],#REF!,5,FALSE))=TRUE,"Not Found",VLOOKUP(Table15[[#This Row],[NQF Number]],#REF!,5,FALSE)),"No NQF Number")</f>
        <v>#REF!</v>
      </c>
      <c r="N32" s="3"/>
      <c r="O32" s="3"/>
      <c r="P32" s="3"/>
      <c r="Q32" s="3"/>
      <c r="R32" s="3"/>
      <c r="S32" s="3"/>
      <c r="T32" s="3"/>
      <c r="U32" s="3"/>
      <c r="V32" s="3"/>
    </row>
    <row r="33" spans="1:22" ht="60">
      <c r="A33" s="3">
        <f>Table1[[#This Row],['# for order]]</f>
        <v>39</v>
      </c>
      <c r="B33" s="2" t="str">
        <f>Table1[[#This Row],[Measure Name]]</f>
        <v>Clostridium Difficile (C.diff.) Infections (HAI-6)</v>
      </c>
      <c r="C33" s="21" t="str">
        <f>Table1[[#This Row],[NQF Number]]</f>
        <v>1717</v>
      </c>
      <c r="D33" s="3" t="str">
        <f>Table1[[#This Row],[Steward]]</f>
        <v>Center for Disease Control and Prevention</v>
      </c>
      <c r="E33" s="2" t="e">
        <f>COUNTIF(#REF!,"Yes")</f>
        <v>#REF!</v>
      </c>
      <c r="F33" s="5"/>
      <c r="G33" s="5"/>
      <c r="H33" s="5"/>
      <c r="I33" s="5"/>
      <c r="J33" s="5"/>
      <c r="K33" s="5"/>
      <c r="L33" s="5"/>
      <c r="M33" s="2" t="e">
        <f>IF(Table15[[#This Row],[NQF Number]]&gt;0,IF(ISNA(VLOOKUP(Table15[[#This Row],[NQF Number]],#REF!,5,FALSE))=TRUE,"Not Found",VLOOKUP(Table15[[#This Row],[NQF Number]],#REF!,5,FALSE)),"No NQF Number")</f>
        <v>#REF!</v>
      </c>
      <c r="N33" s="3" t="s">
        <v>1</v>
      </c>
      <c r="O33" s="3"/>
      <c r="P33" s="3"/>
      <c r="Q33" s="3"/>
      <c r="R33" s="3"/>
      <c r="S33" s="3"/>
      <c r="T33" s="3"/>
      <c r="U33" s="3"/>
      <c r="V33" s="3"/>
    </row>
    <row r="34" spans="1:22" ht="60">
      <c r="A34" s="3">
        <f>Table1[[#This Row],['# for order]]</f>
        <v>10</v>
      </c>
      <c r="B34" s="2" t="str">
        <f>Table1[[#This Row],[Measure Name]]</f>
        <v>Colorectal Cancer Screening</v>
      </c>
      <c r="C34" s="21" t="str">
        <f>Table1[[#This Row],[NQF Number]]</f>
        <v>0034</v>
      </c>
      <c r="D34" s="3" t="str">
        <f>Table1[[#This Row],[Steward]]</f>
        <v>National Committee for Quality Assurance</v>
      </c>
      <c r="E34" s="2" t="e">
        <f>COUNTIF(#REF!,"Yes")</f>
        <v>#REF!</v>
      </c>
      <c r="F34" s="5"/>
      <c r="G34" s="5"/>
      <c r="H34" s="5"/>
      <c r="I34" s="5"/>
      <c r="J34" s="5"/>
      <c r="K34" s="5"/>
      <c r="L34" s="5"/>
      <c r="M34" s="2" t="e">
        <f>IF(Table15[[#This Row],[NQF Number]]&gt;0,IF(ISNA(VLOOKUP(Table15[[#This Row],[NQF Number]],#REF!,5,FALSE))=TRUE,"Not Found",VLOOKUP(Table15[[#This Row],[NQF Number]],#REF!,5,FALSE)),"No NQF Number")</f>
        <v>#REF!</v>
      </c>
      <c r="N34" s="3"/>
      <c r="O34" s="3"/>
      <c r="P34" s="3"/>
      <c r="Q34" s="3"/>
      <c r="R34" s="3"/>
      <c r="S34" s="3"/>
      <c r="T34" s="3"/>
      <c r="U34" s="3"/>
      <c r="V34" s="3"/>
    </row>
    <row r="35" spans="1:22" ht="60">
      <c r="A35" s="3">
        <f>Table1[[#This Row],['# for order]]</f>
        <v>29</v>
      </c>
      <c r="B35" s="2" t="str">
        <f>Table1[[#This Row],[Measure Name]]</f>
        <v>Comprehensive Diabetes Care: HbA1c Poor Control (&gt;9.0%)</v>
      </c>
      <c r="C35" s="21" t="str">
        <f>Table1[[#This Row],[NQF Number]]</f>
        <v>0059</v>
      </c>
      <c r="D35" s="3" t="str">
        <f>Table1[[#This Row],[Steward]]</f>
        <v>National Committee for Quality Assurance</v>
      </c>
      <c r="E35" s="2" t="e">
        <f>COUNTIF(#REF!,"Yes")</f>
        <v>#REF!</v>
      </c>
      <c r="F35" s="5"/>
      <c r="G35" s="5"/>
      <c r="H35" s="5"/>
      <c r="I35" s="5"/>
      <c r="J35" s="5"/>
      <c r="K35" s="5"/>
      <c r="L35" s="5"/>
      <c r="M35" s="2" t="e">
        <f>IF(Table15[[#This Row],[NQF Number]]&gt;0,IF(ISNA(VLOOKUP(Table15[[#This Row],[NQF Number]],#REF!,5,FALSE))=TRUE,"Not Found",VLOOKUP(Table15[[#This Row],[NQF Number]],#REF!,5,FALSE)),"No NQF Number")</f>
        <v>#REF!</v>
      </c>
      <c r="N35" s="3"/>
      <c r="O35" s="3"/>
      <c r="P35" s="3"/>
      <c r="Q35" s="3"/>
      <c r="R35" s="3"/>
      <c r="S35" s="3"/>
      <c r="T35" s="3"/>
      <c r="U35" s="3"/>
      <c r="V35" s="3"/>
    </row>
    <row r="36" spans="1:22" ht="60">
      <c r="A36" s="3">
        <f>Table1[[#This Row],['# for order]]</f>
        <v>30</v>
      </c>
      <c r="B36" s="2" t="str">
        <f>Table1[[#This Row],[Measure Name]]</f>
        <v>Comprehensive Diabetes Care: Medical Attention for Nephropathy</v>
      </c>
      <c r="C36" s="21" t="str">
        <f>Table1[[#This Row],[NQF Number]]</f>
        <v>0062</v>
      </c>
      <c r="D36" s="3" t="str">
        <f>Table1[[#This Row],[Steward]]</f>
        <v>National Committee for Quality Assurance</v>
      </c>
      <c r="E36" s="2" t="e">
        <f>COUNTIF(#REF!,"Yes")</f>
        <v>#REF!</v>
      </c>
      <c r="F36" s="5"/>
      <c r="G36" s="5"/>
      <c r="H36" s="5"/>
      <c r="I36" s="5"/>
      <c r="J36" s="5"/>
      <c r="K36" s="5"/>
      <c r="L36" s="5"/>
      <c r="M36" s="2" t="e">
        <f>IF(Table15[[#This Row],[NQF Number]]&gt;0,IF(ISNA(VLOOKUP(Table15[[#This Row],[NQF Number]],#REF!,5,FALSE))=TRUE,"Not Found",VLOOKUP(Table15[[#This Row],[NQF Number]],#REF!,5,FALSE)),"No NQF Number")</f>
        <v>#REF!</v>
      </c>
      <c r="N36" s="3" t="s">
        <v>1</v>
      </c>
      <c r="O36" s="3"/>
      <c r="P36" s="3"/>
      <c r="Q36" s="3"/>
      <c r="R36" s="3"/>
      <c r="S36" s="3"/>
      <c r="T36" s="3"/>
      <c r="U36" s="3"/>
      <c r="V36" s="3"/>
    </row>
    <row r="37" spans="1:22" ht="60">
      <c r="A37" s="3">
        <f>Table1[[#This Row],['# for order]]</f>
        <v>28</v>
      </c>
      <c r="B37" s="2" t="str">
        <f>Table1[[#This Row],[Measure Name]]</f>
        <v>Comprehensive Diabetes Care: Eye Exam</v>
      </c>
      <c r="C37" s="21" t="str">
        <f>Table1[[#This Row],[NQF Number]]</f>
        <v>0055</v>
      </c>
      <c r="D37" s="3" t="str">
        <f>Table1[[#This Row],[Steward]]</f>
        <v>National Committee for Quality Assurance</v>
      </c>
      <c r="E37" s="2" t="e">
        <f>COUNTIF(#REF!,"Yes")</f>
        <v>#REF!</v>
      </c>
      <c r="F37" s="5"/>
      <c r="G37" s="5"/>
      <c r="H37" s="5"/>
      <c r="I37" s="5"/>
      <c r="J37" s="5"/>
      <c r="K37" s="5"/>
      <c r="L37" s="5"/>
      <c r="M37" s="2" t="e">
        <f>IF(Table15[[#This Row],[NQF Number]]&gt;0,IF(ISNA(VLOOKUP(Table15[[#This Row],[NQF Number]],#REF!,5,FALSE))=TRUE,"Not Found",VLOOKUP(Table15[[#This Row],[NQF Number]],#REF!,5,FALSE)),"No NQF Number")</f>
        <v>#REF!</v>
      </c>
      <c r="N37" s="3"/>
      <c r="O37" s="3"/>
      <c r="P37" s="3"/>
      <c r="Q37" s="3"/>
      <c r="R37" s="3"/>
      <c r="S37" s="3"/>
      <c r="T37" s="3"/>
      <c r="U37" s="3"/>
      <c r="V37" s="3"/>
    </row>
    <row r="38" spans="1:22" ht="60">
      <c r="A38" s="3">
        <f>Table1[[#This Row],['# for order]]</f>
        <v>3</v>
      </c>
      <c r="B38" s="2" t="str">
        <f>Table1[[#This Row],[Measure Name]]</f>
        <v>Comprehensive Diabetes Care: HbA1c Control (&lt;8.0%)</v>
      </c>
      <c r="C38" s="21" t="str">
        <f>Table1[[#This Row],[NQF Number]]</f>
        <v>0575</v>
      </c>
      <c r="D38" s="3" t="str">
        <f>Table1[[#This Row],[Steward]]</f>
        <v>National Committee for Quality Assurance</v>
      </c>
      <c r="E38" s="2" t="e">
        <f>COUNTIF(#REF!,"Yes")</f>
        <v>#REF!</v>
      </c>
      <c r="F38" s="5"/>
      <c r="G38" s="5"/>
      <c r="H38" s="5"/>
      <c r="I38" s="5"/>
      <c r="J38" s="5"/>
      <c r="K38" s="5"/>
      <c r="L38" s="5"/>
      <c r="M38" s="2" t="e">
        <f>IF(Table15[[#This Row],[NQF Number]]&gt;0,IF(ISNA(VLOOKUP(Table15[[#This Row],[NQF Number]],#REF!,5,FALSE))=TRUE,"Not Found",VLOOKUP(Table15[[#This Row],[NQF Number]],#REF!,5,FALSE)),"No NQF Number")</f>
        <v>#REF!</v>
      </c>
      <c r="N38" s="3"/>
      <c r="O38" s="3"/>
      <c r="P38" s="3"/>
      <c r="Q38" s="3"/>
      <c r="R38" s="3"/>
      <c r="S38" s="3"/>
      <c r="T38" s="3"/>
      <c r="U38" s="3"/>
      <c r="V38" s="3"/>
    </row>
    <row r="39" spans="1:22" ht="45">
      <c r="A39" s="3">
        <f>Table1[[#This Row],['# for order]]</f>
        <v>18</v>
      </c>
      <c r="B39" s="2" t="str">
        <f>Table1[[#This Row],[Measure Name]]</f>
        <v>Concurrent Use of Opioids and Benzodiazepines</v>
      </c>
      <c r="C39" s="21">
        <f>Table1[[#This Row],[NQF Number]]</f>
        <v>3389</v>
      </c>
      <c r="D39" s="3" t="str">
        <f>Table1[[#This Row],[Steward]]</f>
        <v>Pharmacy Quality Alliance</v>
      </c>
      <c r="E39" s="2" t="e">
        <f>COUNTIF(#REF!,"Yes")</f>
        <v>#REF!</v>
      </c>
      <c r="F39" s="5"/>
      <c r="G39" s="5"/>
      <c r="H39" s="5"/>
      <c r="I39" s="5"/>
      <c r="J39" s="5"/>
      <c r="K39" s="5"/>
      <c r="L39" s="5"/>
      <c r="M39" s="2" t="e">
        <f>IF(Table15[[#This Row],[NQF Number]]&gt;0,IF(ISNA(VLOOKUP(Table15[[#This Row],[NQF Number]],#REF!,5,FALSE))=TRUE,"Not Found",VLOOKUP(Table15[[#This Row],[NQF Number]],#REF!,5,FALSE)),"No NQF Number")</f>
        <v>#REF!</v>
      </c>
      <c r="N39" s="3" t="s">
        <v>1</v>
      </c>
      <c r="O39" s="3"/>
      <c r="P39" s="3"/>
      <c r="Q39" s="3"/>
      <c r="R39" s="3"/>
      <c r="S39" s="3"/>
      <c r="T39" s="3"/>
      <c r="U39" s="3"/>
      <c r="V39" s="3"/>
    </row>
    <row r="40" spans="1:22" ht="60">
      <c r="A40" s="3">
        <f>Table1[[#This Row],['# for order]]</f>
        <v>4</v>
      </c>
      <c r="B40" s="2" t="str">
        <f>Table1[[#This Row],[Measure Name]]</f>
        <v>Controlling High Blood Pressure</v>
      </c>
      <c r="C40" s="21" t="str">
        <f>Table1[[#This Row],[NQF Number]]</f>
        <v>0018</v>
      </c>
      <c r="D40" s="3" t="str">
        <f>Table1[[#This Row],[Steward]]</f>
        <v>National Committee for Quality Assurance</v>
      </c>
      <c r="E40" s="2" t="e">
        <f>COUNTIF(#REF!,"Yes")</f>
        <v>#REF!</v>
      </c>
      <c r="F40" s="5"/>
      <c r="G40" s="5"/>
      <c r="H40" s="5"/>
      <c r="I40" s="5"/>
      <c r="J40" s="5"/>
      <c r="K40" s="5"/>
      <c r="L40" s="5"/>
      <c r="M40" s="2" t="e">
        <f>IF(Table15[[#This Row],[NQF Number]]&gt;0,IF(ISNA(VLOOKUP(Table15[[#This Row],[NQF Number]],#REF!,5,FALSE))=TRUE,"Not Found",VLOOKUP(Table15[[#This Row],[NQF Number]],#REF!,5,FALSE)),"No NQF Number")</f>
        <v>#REF!</v>
      </c>
      <c r="N40" s="3"/>
      <c r="O40" s="3"/>
      <c r="P40" s="3"/>
      <c r="Q40" s="3"/>
      <c r="R40" s="3"/>
      <c r="S40" s="3"/>
      <c r="T40" s="3"/>
      <c r="U40" s="3"/>
      <c r="V40" s="3"/>
    </row>
    <row r="41" spans="1:22" ht="45">
      <c r="A41" s="3">
        <f>Table1[[#This Row],['# for order]]</f>
        <v>71</v>
      </c>
      <c r="B41" s="2" t="str">
        <f>Table1[[#This Row],[Measure Name]]</f>
        <v>Depression Screening (Postpartum Care)</v>
      </c>
      <c r="C41" s="21" t="str">
        <f>Table1[[#This Row],[NQF Number]]</f>
        <v>NA</v>
      </c>
      <c r="D41" s="3" t="str">
        <f>Table1[[#This Row],[Steward]]</f>
        <v>Women &amp; Infants Hospital</v>
      </c>
      <c r="E41" s="2" t="e">
        <f>COUNTIF(#REF!,"Yes")</f>
        <v>#REF!</v>
      </c>
      <c r="F41" s="4"/>
      <c r="G41" s="4"/>
      <c r="H41" s="4"/>
      <c r="I41" s="4"/>
      <c r="J41" s="4"/>
      <c r="K41" s="4"/>
      <c r="L41" s="4"/>
      <c r="M41" s="2" t="e">
        <f>IF(Table15[[#This Row],[NQF Number]]&gt;0,IF(ISNA(VLOOKUP(Table15[[#This Row],[NQF Number]],#REF!,5,FALSE))=TRUE,"Not Found",VLOOKUP(Table15[[#This Row],[NQF Number]],#REF!,5,FALSE)),"No NQF Number")</f>
        <v>#REF!</v>
      </c>
      <c r="N41" s="2"/>
      <c r="O41" s="3"/>
      <c r="P41" s="3"/>
      <c r="Q41" s="3"/>
      <c r="R41" s="3"/>
      <c r="S41" s="3"/>
      <c r="T41" s="3"/>
      <c r="U41" s="3"/>
      <c r="V41" s="3"/>
    </row>
    <row r="42" spans="1:22" ht="60">
      <c r="A42" s="3">
        <f>Table1[[#This Row],['# for order]]</f>
        <v>0</v>
      </c>
      <c r="B42" s="2" t="str">
        <f>Table1[[#This Row],[Measure Name]]</f>
        <v>Depression Remission at Six Months</v>
      </c>
      <c r="C42" s="21" t="str">
        <f>Table1[[#This Row],[NQF Number]]</f>
        <v>0711</v>
      </c>
      <c r="D42" s="3" t="str">
        <f>Table1[[#This Row],[Steward]]</f>
        <v>Minnesota Community Management</v>
      </c>
      <c r="E42" s="2" t="e">
        <f>COUNTIF(#REF!,"Yes")</f>
        <v>#REF!</v>
      </c>
      <c r="F42" s="5" t="s">
        <v>1</v>
      </c>
      <c r="G42" s="5"/>
      <c r="H42" s="5"/>
      <c r="I42" s="5"/>
      <c r="J42" s="5"/>
      <c r="K42" s="5"/>
      <c r="L42" s="5"/>
      <c r="M42" s="2" t="e">
        <f>IF(Table15[[#This Row],[NQF Number]]&gt;0,IF(ISNA(VLOOKUP(Table15[[#This Row],[NQF Number]],#REF!,5,FALSE))=TRUE,"Not Found",VLOOKUP(Table15[[#This Row],[NQF Number]],#REF!,5,FALSE)),"No NQF Number")</f>
        <v>#REF!</v>
      </c>
      <c r="N42" s="3"/>
      <c r="O42" s="3"/>
      <c r="P42" s="3"/>
      <c r="Q42" s="3"/>
      <c r="R42" s="3"/>
      <c r="S42" s="3"/>
      <c r="T42" s="3"/>
      <c r="U42" s="3"/>
      <c r="V42" s="3"/>
    </row>
    <row r="43" spans="1:22" ht="60">
      <c r="A43" s="3">
        <f>Table1[[#This Row],['# for order]]</f>
        <v>19</v>
      </c>
      <c r="B43" s="2" t="str">
        <f>Table1[[#This Row],[Measure Name]]</f>
        <v>Depression Remission or Response for Adolescents and Adults</v>
      </c>
      <c r="C43" s="21" t="str">
        <f>Table1[[#This Row],[NQF Number]]</f>
        <v>NA</v>
      </c>
      <c r="D43" s="3" t="str">
        <f>Table1[[#This Row],[Steward]]</f>
        <v>National Committee for Quality Assurance</v>
      </c>
      <c r="E43" s="2" t="e">
        <f>COUNTIF(#REF!,"Yes")</f>
        <v>#REF!</v>
      </c>
      <c r="F43" s="5"/>
      <c r="G43" s="5"/>
      <c r="H43" s="5"/>
      <c r="I43" s="5"/>
      <c r="J43" s="5"/>
      <c r="K43" s="5"/>
      <c r="L43" s="5"/>
      <c r="M43" s="2" t="e">
        <f>IF(Table15[[#This Row],[NQF Number]]&gt;0,IF(ISNA(VLOOKUP(Table15[[#This Row],[NQF Number]],#REF!,5,FALSE))=TRUE,"Not Found",VLOOKUP(Table15[[#This Row],[NQF Number]],#REF!,5,FALSE)),"No NQF Number")</f>
        <v>#REF!</v>
      </c>
      <c r="N43" s="3"/>
      <c r="O43" s="3"/>
      <c r="P43" s="3"/>
      <c r="Q43" s="3"/>
      <c r="R43" s="3"/>
      <c r="S43" s="3"/>
      <c r="T43" s="3"/>
      <c r="U43" s="3"/>
      <c r="V43" s="3"/>
    </row>
    <row r="44" spans="1:22" ht="60">
      <c r="A44" s="3">
        <f>Table1[[#This Row],['# for order]]</f>
        <v>76</v>
      </c>
      <c r="B44" s="2" t="str">
        <f>Table1[[#This Row],[Measure Name]]</f>
        <v>Depression Screening and Follow-Up for Adolescents and Adults</v>
      </c>
      <c r="C44" s="21" t="str">
        <f>Table1[[#This Row],[NQF Number]]</f>
        <v>NA</v>
      </c>
      <c r="D44" s="3" t="str">
        <f>Table1[[#This Row],[Steward]]</f>
        <v>National Committee for Quality Assurance</v>
      </c>
      <c r="E44" s="2" t="e">
        <f>COUNTIF(#REF!,"Yes")</f>
        <v>#REF!</v>
      </c>
      <c r="F44" s="5"/>
      <c r="G44" s="5"/>
      <c r="H44" s="5"/>
      <c r="I44" s="5"/>
      <c r="J44" s="5"/>
      <c r="K44" s="5"/>
      <c r="L44" s="5"/>
      <c r="M44" s="2" t="e">
        <f>IF(Table15[[#This Row],[NQF Number]]&gt;0,IF(ISNA(VLOOKUP(Table15[[#This Row],[NQF Number]],#REF!,5,FALSE))=TRUE,"Not Found",VLOOKUP(Table15[[#This Row],[NQF Number]],#REF!,5,FALSE)),"No NQF Number")</f>
        <v>#REF!</v>
      </c>
      <c r="N44" s="3"/>
      <c r="O44" s="3"/>
      <c r="P44" s="3"/>
      <c r="Q44" s="3"/>
      <c r="R44" s="3"/>
      <c r="S44" s="3"/>
      <c r="T44" s="3"/>
      <c r="U44" s="3"/>
      <c r="V44" s="3"/>
    </row>
    <row r="45" spans="1:22" ht="60">
      <c r="A45" s="3">
        <f>Table1[[#This Row],['# for order]]</f>
        <v>11</v>
      </c>
      <c r="B45" s="2" t="str">
        <f>Table1[[#This Row],[Measure Name]]</f>
        <v>Developmental Screening in the First Three Years of Life</v>
      </c>
      <c r="C45" s="21" t="str">
        <f>Table1[[#This Row],[NQF Number]]</f>
        <v>1448</v>
      </c>
      <c r="D45" s="3" t="str">
        <f>Table1[[#This Row],[Steward]]</f>
        <v>Oregon Health &amp; Science University</v>
      </c>
      <c r="E45" s="2" t="e">
        <f>COUNTIF(#REF!,"Yes")</f>
        <v>#REF!</v>
      </c>
      <c r="F45" s="3"/>
      <c r="G45" s="3"/>
      <c r="H45" s="3"/>
      <c r="I45" s="3"/>
      <c r="J45" s="3"/>
      <c r="K45" s="3"/>
      <c r="L45" s="3"/>
      <c r="M45" s="2" t="e">
        <f>IF(Table15[[#This Row],[NQF Number]]&gt;0,IF(ISNA(VLOOKUP(Table15[[#This Row],[NQF Number]],#REF!,5,FALSE))=TRUE,"Not Found",VLOOKUP(Table15[[#This Row],[NQF Number]],#REF!,5,FALSE)),"No NQF Number")</f>
        <v>#REF!</v>
      </c>
      <c r="N45" s="5"/>
      <c r="O45" s="3"/>
      <c r="P45" s="3"/>
      <c r="Q45" s="3"/>
      <c r="R45" s="3"/>
      <c r="S45" s="3"/>
      <c r="T45" s="3"/>
      <c r="U45" s="3"/>
      <c r="V45" s="3"/>
    </row>
    <row r="46" spans="1:22" ht="60">
      <c r="A46" s="3">
        <f>Table1[[#This Row],['# for order]]</f>
        <v>73</v>
      </c>
      <c r="B46" s="2" t="str">
        <f>Table1[[#This Row],[Measure Name]]</f>
        <v>Diabetes Screening for People with Schizophrenia or Bipolar Disorder who Are Using Antipsychotic Medications</v>
      </c>
      <c r="C46" s="21" t="str">
        <f>Table1[[#This Row],[NQF Number]]</f>
        <v>1932</v>
      </c>
      <c r="D46" s="3" t="str">
        <f>Table1[[#This Row],[Steward]]</f>
        <v>National Committee for Quality Assurance</v>
      </c>
      <c r="E46" s="2" t="e">
        <f>COUNTIF(#REF!,"Yes")</f>
        <v>#REF!</v>
      </c>
      <c r="F46" s="4"/>
      <c r="G46" s="4"/>
      <c r="H46" s="4"/>
      <c r="I46" s="4"/>
      <c r="J46" s="4"/>
      <c r="K46" s="4"/>
      <c r="L46" s="4"/>
      <c r="M46" s="2" t="e">
        <f>IF(Table15[[#This Row],[NQF Number]]&gt;0,IF(ISNA(VLOOKUP(Table15[[#This Row],[NQF Number]],#REF!,5,FALSE))=TRUE,"Not Found",VLOOKUP(Table15[[#This Row],[NQF Number]],#REF!,5,FALSE)),"No NQF Number")</f>
        <v>#REF!</v>
      </c>
      <c r="N46" s="2"/>
      <c r="O46" s="3"/>
      <c r="P46" s="3"/>
      <c r="Q46" s="3"/>
      <c r="R46" s="3"/>
      <c r="S46" s="3"/>
      <c r="T46" s="3"/>
      <c r="U46" s="3"/>
      <c r="V46" s="3"/>
    </row>
    <row r="47" spans="1:22" ht="30">
      <c r="A47" s="3">
        <f>Table1[[#This Row],['# for order]]</f>
        <v>40</v>
      </c>
      <c r="B47" s="2" t="str">
        <f>Table1[[#This Row],[Measure Name]]</f>
        <v>Elective Delivery Prior to 39 Completed Weeks Gestation (PC-01)</v>
      </c>
      <c r="C47" s="21" t="str">
        <f>Table1[[#This Row],[NQF Number]]</f>
        <v>0469</v>
      </c>
      <c r="D47" s="3" t="str">
        <f>Table1[[#This Row],[Steward]]</f>
        <v>The Joint Commission</v>
      </c>
      <c r="E47" s="2" t="e">
        <f>COUNTIF(#REF!,"Yes")</f>
        <v>#REF!</v>
      </c>
      <c r="F47" s="5" t="s">
        <v>1</v>
      </c>
      <c r="G47" s="5"/>
      <c r="H47" s="5"/>
      <c r="I47" s="5"/>
      <c r="J47" s="5"/>
      <c r="K47" s="5"/>
      <c r="L47" s="5"/>
      <c r="M47" s="2" t="e">
        <f>IF(Table15[[#This Row],[NQF Number]]&gt;0,IF(ISNA(VLOOKUP(Table15[[#This Row],[NQF Number]],#REF!,5,FALSE))=TRUE,"Not Found",VLOOKUP(Table15[[#This Row],[NQF Number]],#REF!,5,FALSE)),"No NQF Number")</f>
        <v>#REF!</v>
      </c>
      <c r="N47" s="3"/>
      <c r="O47" s="3"/>
      <c r="P47" s="3"/>
      <c r="Q47" s="3"/>
      <c r="R47" s="3"/>
      <c r="S47" s="3"/>
      <c r="T47" s="3"/>
      <c r="U47" s="3"/>
      <c r="V47" s="3"/>
    </row>
    <row r="48" spans="1:22" ht="60">
      <c r="A48" s="3">
        <f>Table1[[#This Row],['# for order]]</f>
        <v>63</v>
      </c>
      <c r="B48" s="2" t="str">
        <f>Table1[[#This Row],[Measure Name]]</f>
        <v>Emergency Department (ED) Visits per 1,000</v>
      </c>
      <c r="C48" s="21" t="str">
        <f>Table1[[#This Row],[NQF Number]]</f>
        <v>NA</v>
      </c>
      <c r="D48" s="3" t="str">
        <f>Table1[[#This Row],[Steward]]</f>
        <v>National Committee for Quality Assurance</v>
      </c>
      <c r="E48" s="2" t="e">
        <f>COUNTIF(#REF!,"Yes")</f>
        <v>#REF!</v>
      </c>
      <c r="F48" s="5"/>
      <c r="G48" s="5"/>
      <c r="H48" s="5"/>
      <c r="I48" s="5"/>
      <c r="J48" s="5"/>
      <c r="K48" s="5"/>
      <c r="L48" s="5"/>
      <c r="M48" s="2" t="e">
        <f>IF(Table15[[#This Row],[NQF Number]]&gt;0,IF(ISNA(VLOOKUP(Table15[[#This Row],[NQF Number]],#REF!,5,FALSE))=TRUE,"Not Found",VLOOKUP(Table15[[#This Row],[NQF Number]],#REF!,5,FALSE)),"No NQF Number")</f>
        <v>#REF!</v>
      </c>
      <c r="N48" s="3"/>
      <c r="O48" s="3"/>
      <c r="P48" s="3"/>
      <c r="Q48" s="3"/>
      <c r="R48" s="3"/>
      <c r="S48" s="3"/>
      <c r="T48" s="3"/>
      <c r="U48" s="3"/>
      <c r="V48" s="3"/>
    </row>
    <row r="49" spans="1:22" ht="30">
      <c r="A49" s="3">
        <f>Table1[[#This Row],['# for order]]</f>
        <v>42</v>
      </c>
      <c r="B49" s="2" t="str">
        <f>Table1[[#This Row],[Measure Name]]</f>
        <v>Exclusive Breast Milk Feeding (PC-05)</v>
      </c>
      <c r="C49" s="21" t="str">
        <f>Table1[[#This Row],[NQF Number]]</f>
        <v>0480</v>
      </c>
      <c r="D49" s="3" t="str">
        <f>Table1[[#This Row],[Steward]]</f>
        <v>The Joint Commission</v>
      </c>
      <c r="E49" s="2" t="e">
        <f>COUNTIF(#REF!,"Yes")</f>
        <v>#REF!</v>
      </c>
      <c r="F49" s="5"/>
      <c r="G49" s="5"/>
      <c r="H49" s="5"/>
      <c r="I49" s="5"/>
      <c r="J49" s="5"/>
      <c r="K49" s="5"/>
      <c r="L49" s="5"/>
      <c r="M49" s="2" t="e">
        <f>IF(Table15[[#This Row],[NQF Number]]&gt;0,IF(ISNA(VLOOKUP(Table15[[#This Row],[NQF Number]],#REF!,5,FALSE))=TRUE,"Not Found",VLOOKUP(Table15[[#This Row],[NQF Number]],#REF!,5,FALSE)),"No NQF Number")</f>
        <v>#REF!</v>
      </c>
      <c r="N49" s="3"/>
      <c r="O49" s="3"/>
      <c r="P49" s="3"/>
      <c r="Q49" s="3"/>
      <c r="R49" s="3"/>
      <c r="S49" s="3"/>
      <c r="T49" s="3"/>
      <c r="U49" s="3"/>
      <c r="V49" s="3"/>
    </row>
    <row r="50" spans="1:22" ht="45">
      <c r="A50" s="3">
        <f>Table1[[#This Row],['# for order]]</f>
        <v>78</v>
      </c>
      <c r="B50" s="2" t="str">
        <f>Table1[[#This Row],[Measure Name]]</f>
        <v>Fluoride Varnish</v>
      </c>
      <c r="C50" s="21" t="str">
        <f>Table1[[#This Row],[NQF Number]]</f>
        <v>NA</v>
      </c>
      <c r="D50" s="3" t="str">
        <f>Table1[[#This Row],[Steward]]</f>
        <v>RI Department of Health</v>
      </c>
      <c r="E50" s="2" t="e">
        <f>COUNTIF(#REF!,"Yes")</f>
        <v>#REF!</v>
      </c>
      <c r="F50" s="5"/>
      <c r="G50" s="5"/>
      <c r="H50" s="5"/>
      <c r="I50" s="5"/>
      <c r="J50" s="5"/>
      <c r="K50" s="5"/>
      <c r="L50" s="5"/>
      <c r="M50" s="2" t="e">
        <f>IF(Table15[[#This Row],[NQF Number]]&gt;0,IF(ISNA(VLOOKUP(Table15[[#This Row],[NQF Number]],#REF!,5,FALSE))=TRUE,"Not Found",VLOOKUP(Table15[[#This Row],[NQF Number]],#REF!,5,FALSE)),"No NQF Number")</f>
        <v>#REF!</v>
      </c>
      <c r="N50" s="3"/>
      <c r="O50" s="3"/>
      <c r="P50" s="3"/>
      <c r="Q50" s="3"/>
      <c r="R50" s="3"/>
      <c r="S50" s="3"/>
      <c r="T50" s="3"/>
      <c r="U50" s="3"/>
      <c r="V50" s="3"/>
    </row>
    <row r="51" spans="1:22" ht="60">
      <c r="A51" s="3">
        <f>Table1[[#This Row],['# for order]]</f>
        <v>34</v>
      </c>
      <c r="B51" s="2" t="str">
        <f>Table1[[#This Row],[Measure Name]]</f>
        <v>Follow-Up After Emergency Department Visit for Alcohol and Other Drug Dependence</v>
      </c>
      <c r="C51" s="21" t="str">
        <f>Table1[[#This Row],[NQF Number]]</f>
        <v>3488</v>
      </c>
      <c r="D51" s="3" t="str">
        <f>Table1[[#This Row],[Steward]]</f>
        <v>National Committee for Quality Assurance</v>
      </c>
      <c r="E51" s="2" t="e">
        <f>COUNTIF(#REF!,"Yes")</f>
        <v>#REF!</v>
      </c>
      <c r="F51" s="3"/>
      <c r="G51" s="3"/>
      <c r="H51" s="3"/>
      <c r="I51" s="3"/>
      <c r="J51" s="3"/>
      <c r="K51" s="3"/>
      <c r="L51" s="3"/>
      <c r="M51" s="2" t="e">
        <f>IF(Table15[[#This Row],[NQF Number]]&gt;0,IF(ISNA(VLOOKUP(Table15[[#This Row],[NQF Number]],#REF!,5,FALSE))=TRUE,"Not Found",VLOOKUP(Table15[[#This Row],[NQF Number]],#REF!,5,FALSE)),"No NQF Number")</f>
        <v>#REF!</v>
      </c>
      <c r="N51" s="5"/>
      <c r="O51" s="3"/>
      <c r="P51" s="3"/>
      <c r="Q51" s="3"/>
      <c r="R51" s="3"/>
      <c r="S51" s="3"/>
      <c r="T51" s="3"/>
      <c r="U51" s="3"/>
      <c r="V51" s="3"/>
    </row>
    <row r="52" spans="1:22" ht="60">
      <c r="A52" s="3">
        <f>Table1[[#This Row],['# for order]]</f>
        <v>35</v>
      </c>
      <c r="B52" s="2" t="str">
        <f>Table1[[#This Row],[Measure Name]]</f>
        <v>Follow-Up After Emergency Department Visit for Mental Illness</v>
      </c>
      <c r="C52" s="21" t="str">
        <f>Table1[[#This Row],[NQF Number]]</f>
        <v>3489</v>
      </c>
      <c r="D52" s="3" t="str">
        <f>Table1[[#This Row],[Steward]]</f>
        <v>National Committee for Quality Assurance</v>
      </c>
      <c r="E52" s="2" t="e">
        <f>COUNTIF(#REF!,"Yes")</f>
        <v>#REF!</v>
      </c>
      <c r="F52" s="5"/>
      <c r="G52" s="5"/>
      <c r="H52" s="5"/>
      <c r="I52" s="5"/>
      <c r="J52" s="5"/>
      <c r="K52" s="5"/>
      <c r="L52" s="5"/>
      <c r="M52" s="2" t="e">
        <f>IF(Table15[[#This Row],[NQF Number]]&gt;0,IF(ISNA(VLOOKUP(Table15[[#This Row],[NQF Number]],#REF!,5,FALSE))=TRUE,"Not Found",VLOOKUP(Table15[[#This Row],[NQF Number]],#REF!,5,FALSE)),"No NQF Number")</f>
        <v>#REF!</v>
      </c>
      <c r="N52" s="3" t="s">
        <v>1</v>
      </c>
      <c r="O52" s="3"/>
      <c r="P52" s="3"/>
      <c r="Q52" s="3"/>
      <c r="R52" s="3"/>
      <c r="S52" s="3"/>
      <c r="T52" s="3"/>
      <c r="U52" s="3"/>
      <c r="V52" s="3"/>
    </row>
    <row r="53" spans="1:22" ht="60">
      <c r="A53" s="3">
        <f>Table1[[#This Row],['# for order]]</f>
        <v>2</v>
      </c>
      <c r="B53" s="2" t="str">
        <f>Table1[[#This Row],[Measure Name]]</f>
        <v>Follow-Up After Hospitalization for Mental Illness (7-Day)</v>
      </c>
      <c r="C53" s="21" t="str">
        <f>Table1[[#This Row],[NQF Number]]</f>
        <v>NA</v>
      </c>
      <c r="D53" s="3" t="str">
        <f>Table1[[#This Row],[Steward]]</f>
        <v>Centers for Medicare &amp; Medicaid Services</v>
      </c>
      <c r="E53" s="2" t="e">
        <f>COUNTIF(#REF!,"Yes")</f>
        <v>#REF!</v>
      </c>
      <c r="F53" s="5"/>
      <c r="G53" s="5"/>
      <c r="H53" s="5"/>
      <c r="I53" s="5"/>
      <c r="J53" s="5"/>
      <c r="K53" s="5"/>
      <c r="L53" s="5"/>
      <c r="M53" s="2" t="e">
        <f>IF(Table15[[#This Row],[NQF Number]]&gt;0,IF(ISNA(VLOOKUP(Table15[[#This Row],[NQF Number]],#REF!,5,FALSE))=TRUE,"Not Found",VLOOKUP(Table15[[#This Row],[NQF Number]],#REF!,5,FALSE)),"No NQF Number")</f>
        <v>#REF!</v>
      </c>
      <c r="N53" s="3"/>
      <c r="O53" s="3"/>
      <c r="P53" s="3"/>
      <c r="Q53" s="3"/>
      <c r="R53" s="3"/>
      <c r="S53" s="3"/>
      <c r="T53" s="3"/>
      <c r="U53" s="3"/>
      <c r="V53" s="3"/>
    </row>
    <row r="54" spans="1:22" ht="60">
      <c r="A54" s="3">
        <f>Table1[[#This Row],['# for order]]</f>
        <v>20</v>
      </c>
      <c r="B54" s="2" t="str">
        <f>Table1[[#This Row],[Measure Name]]</f>
        <v>Follow-Up Care for Children Prescribed ADHD Medication</v>
      </c>
      <c r="C54" s="21" t="str">
        <f>Table1[[#This Row],[NQF Number]]</f>
        <v>0108</v>
      </c>
      <c r="D54" s="3" t="str">
        <f>Table1[[#This Row],[Steward]]</f>
        <v>National Committee for Quality Assurance</v>
      </c>
      <c r="E54" s="2" t="e">
        <f>COUNTIF(#REF!,"Yes")</f>
        <v>#REF!</v>
      </c>
      <c r="F54" s="4"/>
      <c r="G54" s="4"/>
      <c r="H54" s="4"/>
      <c r="I54" s="4"/>
      <c r="J54" s="4"/>
      <c r="K54" s="4"/>
      <c r="L54" s="4"/>
      <c r="M54" s="2" t="e">
        <f>IF(Table15[[#This Row],[NQF Number]]&gt;0,IF(ISNA(VLOOKUP(Table15[[#This Row],[NQF Number]],#REF!,5,FALSE))=TRUE,"Not Found",VLOOKUP(Table15[[#This Row],[NQF Number]],#REF!,5,FALSE)),"No NQF Number")</f>
        <v>#REF!</v>
      </c>
      <c r="N54" s="2"/>
      <c r="O54" s="3"/>
      <c r="P54" s="3"/>
      <c r="Q54" s="3"/>
      <c r="R54" s="3"/>
      <c r="S54" s="3"/>
      <c r="T54" s="3"/>
      <c r="U54" s="3"/>
      <c r="V54" s="3"/>
    </row>
    <row r="55" spans="1:22" ht="60">
      <c r="A55" s="3">
        <f>Table1[[#This Row],['# for order]]</f>
        <v>81</v>
      </c>
      <c r="B55" s="2" t="str">
        <f>Table1[[#This Row],[Measure Name]]</f>
        <v>Frequency of Ongoing Prenatal Care</v>
      </c>
      <c r="C55" s="21" t="str">
        <f>Table1[[#This Row],[NQF Number]]</f>
        <v>1391</v>
      </c>
      <c r="D55" s="3" t="str">
        <f>Table1[[#This Row],[Steward]]</f>
        <v>National Committee for Quality Assurance</v>
      </c>
      <c r="E55" s="2" t="e">
        <f>COUNTIF(#REF!,"Yes")</f>
        <v>#REF!</v>
      </c>
      <c r="F55" s="5"/>
      <c r="G55" s="5"/>
      <c r="H55" s="5"/>
      <c r="I55" s="5"/>
      <c r="J55" s="5"/>
      <c r="K55" s="5"/>
      <c r="L55" s="5"/>
      <c r="M55" s="2" t="e">
        <f>IF(Table15[[#This Row],[NQF Number]]&gt;0,IF(ISNA(VLOOKUP(Table15[[#This Row],[NQF Number]],#REF!,5,FALSE))=TRUE,"Not Found",VLOOKUP(Table15[[#This Row],[NQF Number]],#REF!,5,FALSE)),"No NQF Number")</f>
        <v>#REF!</v>
      </c>
      <c r="N55" s="3"/>
      <c r="O55" s="3"/>
      <c r="P55" s="3"/>
      <c r="Q55" s="3"/>
      <c r="R55" s="3"/>
      <c r="S55" s="3"/>
      <c r="T55" s="3"/>
      <c r="U55" s="3"/>
      <c r="V55" s="3"/>
    </row>
    <row r="56" spans="1:22" ht="60">
      <c r="A56" s="3">
        <f>Table1[[#This Row],['# for order]]</f>
        <v>1</v>
      </c>
      <c r="B56" s="2" t="str">
        <f>Table1[[#This Row],[Measure Name]]</f>
        <v>Follow-Up After Hospitalization for Mental Illness (7-Day)</v>
      </c>
      <c r="C56" s="21">
        <f>Table1[[#This Row],[NQF Number]]</f>
        <v>576</v>
      </c>
      <c r="D56" s="3" t="str">
        <f>Table1[[#This Row],[Steward]]</f>
        <v>National Committee for Quality Assurance</v>
      </c>
      <c r="E56" s="2" t="e">
        <f>COUNTIF(#REF!,"Yes")</f>
        <v>#REF!</v>
      </c>
      <c r="F56" s="12"/>
      <c r="G56" s="12"/>
      <c r="H56" s="12"/>
      <c r="I56" s="12"/>
      <c r="J56" s="12"/>
      <c r="K56" s="12"/>
      <c r="L56" s="12"/>
      <c r="M56" s="2" t="e">
        <f>IF(Table15[[#This Row],[NQF Number]]&gt;0,IF(ISNA(VLOOKUP(Table15[[#This Row],[NQF Number]],#REF!,5,FALSE))=TRUE,"Not Found",VLOOKUP(Table15[[#This Row],[NQF Number]],#REF!,5,FALSE)),"No NQF Number")</f>
        <v>#REF!</v>
      </c>
      <c r="N56" s="11"/>
      <c r="O56" s="3"/>
      <c r="P56" s="3"/>
      <c r="Q56" s="3"/>
      <c r="R56" s="3"/>
      <c r="S56" s="3"/>
      <c r="T56" s="3"/>
      <c r="U56" s="3"/>
      <c r="V56" s="3"/>
    </row>
    <row r="57" spans="1:22" ht="60">
      <c r="A57" s="3">
        <f>Table1[[#This Row],['# for order]]</f>
        <v>43</v>
      </c>
      <c r="B57" s="2" t="str">
        <f>Table1[[#This Row],[Measure Name]]</f>
        <v>Heart Attack Readmit (READM-30-AMI)</v>
      </c>
      <c r="C57" s="21" t="str">
        <f>Table1[[#This Row],[NQF Number]]</f>
        <v>0505</v>
      </c>
      <c r="D57" s="3" t="str">
        <f>Table1[[#This Row],[Steward]]</f>
        <v>Centers for Medicare &amp; Medicaid Services</v>
      </c>
      <c r="E57" s="2" t="e">
        <f>COUNTIF(#REF!,"Yes")</f>
        <v>#REF!</v>
      </c>
      <c r="F57" s="5"/>
      <c r="G57" s="5"/>
      <c r="H57" s="5"/>
      <c r="I57" s="5"/>
      <c r="J57" s="5"/>
      <c r="K57" s="5"/>
      <c r="L57" s="5"/>
      <c r="M57" s="2" t="e">
        <f>IF(Table15[[#This Row],[NQF Number]]&gt;0,IF(ISNA(VLOOKUP(Table15[[#This Row],[NQF Number]],#REF!,5,FALSE))=TRUE,"Not Found",VLOOKUP(Table15[[#This Row],[NQF Number]],#REF!,5,FALSE)),"No NQF Number")</f>
        <v>#REF!</v>
      </c>
      <c r="N57" s="3"/>
      <c r="O57" s="3"/>
      <c r="P57" s="3"/>
      <c r="Q57" s="3"/>
      <c r="R57" s="3"/>
      <c r="S57" s="3"/>
      <c r="T57" s="3"/>
      <c r="U57" s="3"/>
      <c r="V57" s="3"/>
    </row>
    <row r="58" spans="1:22" ht="60">
      <c r="A58" s="3">
        <f>Table1[[#This Row],['# for order]]</f>
        <v>44</v>
      </c>
      <c r="B58" s="2" t="str">
        <f>Table1[[#This Row],[Measure Name]]</f>
        <v>Heart Failure Readmit (READM-30-HF)</v>
      </c>
      <c r="C58" s="21" t="str">
        <f>Table1[[#This Row],[NQF Number]]</f>
        <v>0330</v>
      </c>
      <c r="D58" s="3" t="str">
        <f>Table1[[#This Row],[Steward]]</f>
        <v>Centers for Medicare &amp; Medicaid Services</v>
      </c>
      <c r="E58" s="2" t="e">
        <f>COUNTIF(#REF!,"Yes")</f>
        <v>#REF!</v>
      </c>
      <c r="F58" s="5" t="s">
        <v>1</v>
      </c>
      <c r="G58" s="5"/>
      <c r="H58" s="5"/>
      <c r="I58" s="5"/>
      <c r="J58" s="5"/>
      <c r="K58" s="5"/>
      <c r="L58" s="5"/>
      <c r="M58" s="2" t="e">
        <f>IF(Table15[[#This Row],[NQF Number]]&gt;0,IF(ISNA(VLOOKUP(Table15[[#This Row],[NQF Number]],#REF!,5,FALSE))=TRUE,"Not Found",VLOOKUP(Table15[[#This Row],[NQF Number]],#REF!,5,FALSE)),"No NQF Number")</f>
        <v>#REF!</v>
      </c>
      <c r="N58" s="3"/>
      <c r="O58" s="3"/>
      <c r="P58" s="3"/>
      <c r="Q58" s="3"/>
      <c r="R58" s="3"/>
      <c r="S58" s="3"/>
      <c r="T58" s="3"/>
      <c r="U58" s="3"/>
      <c r="V58" s="3"/>
    </row>
    <row r="59" spans="1:22" ht="60">
      <c r="A59" s="3">
        <f>Table1[[#This Row],['# for order]]</f>
        <v>32</v>
      </c>
      <c r="B59" s="2" t="str">
        <f>Table1[[#This Row],[Measure Name]]</f>
        <v>HCAHPS</v>
      </c>
      <c r="C59" s="21" t="str">
        <f>Table1[[#This Row],[NQF Number]]</f>
        <v>0166</v>
      </c>
      <c r="D59" s="3" t="str">
        <f>Table1[[#This Row],[Steward]]</f>
        <v>Centers for Medicare &amp; Medicaid Services</v>
      </c>
      <c r="E59" s="2" t="e">
        <f>COUNTIF(#REF!,"Yes")</f>
        <v>#REF!</v>
      </c>
      <c r="F59" s="5"/>
      <c r="G59" s="5"/>
      <c r="H59" s="5"/>
      <c r="I59" s="5"/>
      <c r="J59" s="5"/>
      <c r="K59" s="5"/>
      <c r="L59" s="5"/>
      <c r="M59" s="2" t="e">
        <f>IF(Table15[[#This Row],[NQF Number]]&gt;0,IF(ISNA(VLOOKUP(Table15[[#This Row],[NQF Number]],#REF!,5,FALSE))=TRUE,"Not Found",VLOOKUP(Table15[[#This Row],[NQF Number]],#REF!,5,FALSE)),"No NQF Number")</f>
        <v>#REF!</v>
      </c>
      <c r="N59" s="3"/>
      <c r="O59" s="3"/>
      <c r="P59" s="3"/>
      <c r="Q59" s="3"/>
      <c r="R59" s="3"/>
      <c r="S59" s="3"/>
      <c r="T59" s="3"/>
      <c r="U59" s="3"/>
      <c r="V59" s="3"/>
    </row>
    <row r="60" spans="1:22" ht="60">
      <c r="A60" s="3">
        <f>Table1[[#This Row],['# for order]]</f>
        <v>45</v>
      </c>
      <c r="B60" s="2" t="str">
        <f>Table1[[#This Row],[Measure Name]]</f>
        <v>Hospital-wide Readmit (READM-30-HOSP-WIDE)</v>
      </c>
      <c r="C60" s="21" t="str">
        <f>Table1[[#This Row],[NQF Number]]</f>
        <v>1789</v>
      </c>
      <c r="D60" s="3" t="str">
        <f>Table1[[#This Row],[Steward]]</f>
        <v>Centers for Medicare &amp; Medicaid Services</v>
      </c>
      <c r="E60" s="2" t="e">
        <f>COUNTIF(#REF!,"Yes")</f>
        <v>#REF!</v>
      </c>
      <c r="F60" s="5"/>
      <c r="G60" s="5"/>
      <c r="H60" s="5"/>
      <c r="I60" s="5"/>
      <c r="J60" s="5"/>
      <c r="K60" s="5"/>
      <c r="L60" s="5"/>
      <c r="M60" s="2" t="e">
        <f>IF(Table15[[#This Row],[NQF Number]]&gt;0,IF(ISNA(VLOOKUP(Table15[[#This Row],[NQF Number]],#REF!,5,FALSE))=TRUE,"Not Found",VLOOKUP(Table15[[#This Row],[NQF Number]],#REF!,5,FALSE)),"No NQF Number")</f>
        <v>#REF!</v>
      </c>
      <c r="N60" s="3"/>
      <c r="O60" s="3"/>
      <c r="P60" s="3"/>
      <c r="Q60" s="3"/>
      <c r="R60" s="3"/>
      <c r="S60" s="3"/>
      <c r="T60" s="3"/>
      <c r="U60" s="3"/>
      <c r="V60" s="3"/>
    </row>
    <row r="61" spans="1:22" ht="30">
      <c r="A61" s="3">
        <f>Table1[[#This Row],['# for order]]</f>
        <v>0</v>
      </c>
      <c r="B61" s="2" t="str">
        <f>Table1[[#This Row],[Measure Name]]</f>
        <v>Hours of physical restraint use (HBIPS-2)</v>
      </c>
      <c r="C61" s="21" t="str">
        <f>Table1[[#This Row],[NQF Number]]</f>
        <v>0640</v>
      </c>
      <c r="D61" s="3" t="str">
        <f>Table1[[#This Row],[Steward]]</f>
        <v>The Joint Commission</v>
      </c>
      <c r="E61" s="2" t="e">
        <f>COUNTIF(#REF!,"Yes")</f>
        <v>#REF!</v>
      </c>
      <c r="F61" s="5"/>
      <c r="G61" s="5"/>
      <c r="H61" s="5"/>
      <c r="I61" s="5"/>
      <c r="J61" s="5"/>
      <c r="K61" s="5"/>
      <c r="L61" s="5"/>
      <c r="M61" s="2" t="e">
        <f>IF(Table15[[#This Row],[NQF Number]]&gt;0,IF(ISNA(VLOOKUP(Table15[[#This Row],[NQF Number]],#REF!,5,FALSE))=TRUE,"Not Found",VLOOKUP(Table15[[#This Row],[NQF Number]],#REF!,5,FALSE)),"No NQF Number")</f>
        <v>#REF!</v>
      </c>
      <c r="N61" s="3" t="s">
        <v>1</v>
      </c>
      <c r="O61" s="3"/>
      <c r="P61" s="3"/>
      <c r="Q61" s="3"/>
      <c r="R61" s="3"/>
      <c r="S61" s="3"/>
      <c r="T61" s="3"/>
      <c r="U61" s="3"/>
      <c r="V61" s="3"/>
    </row>
    <row r="62" spans="1:22" ht="30">
      <c r="A62" s="3">
        <f>Table1[[#This Row],['# for order]]</f>
        <v>0</v>
      </c>
      <c r="B62" s="2" t="str">
        <f>Table1[[#This Row],[Measure Name]]</f>
        <v>Hours of seclusion use (HBIPS-3)</v>
      </c>
      <c r="C62" s="21" t="str">
        <f>Table1[[#This Row],[NQF Number]]</f>
        <v>0641</v>
      </c>
      <c r="D62" s="3" t="str">
        <f>Table1[[#This Row],[Steward]]</f>
        <v>The Joint Commission</v>
      </c>
      <c r="E62" s="2" t="e">
        <f>COUNTIF(#REF!,"Yes")</f>
        <v>#REF!</v>
      </c>
      <c r="F62" s="5"/>
      <c r="G62" s="5"/>
      <c r="H62" s="5"/>
      <c r="I62" s="5"/>
      <c r="J62" s="5"/>
      <c r="K62" s="5"/>
      <c r="L62" s="5"/>
      <c r="M62" s="2" t="e">
        <f>IF(Table15[[#This Row],[NQF Number]]&gt;0,IF(ISNA(VLOOKUP(Table15[[#This Row],[NQF Number]],#REF!,5,FALSE))=TRUE,"Not Found",VLOOKUP(Table15[[#This Row],[NQF Number]],#REF!,5,FALSE)),"No NQF Number")</f>
        <v>#REF!</v>
      </c>
      <c r="N62" s="3"/>
      <c r="O62" s="3"/>
      <c r="P62" s="3"/>
      <c r="Q62" s="3"/>
      <c r="R62" s="3"/>
      <c r="S62" s="3"/>
      <c r="T62" s="3"/>
      <c r="U62" s="3"/>
      <c r="V62" s="3"/>
    </row>
    <row r="63" spans="1:22" ht="60">
      <c r="A63" s="3">
        <f>Table1[[#This Row],['# for order]]</f>
        <v>60</v>
      </c>
      <c r="B63" s="2" t="str">
        <f>Table1[[#This Row],[Measure Name]]</f>
        <v>Immunizations for Adolescents (Combo 2)</v>
      </c>
      <c r="C63" s="21" t="str">
        <f>Table1[[#This Row],[NQF Number]]</f>
        <v>1407</v>
      </c>
      <c r="D63" s="3" t="str">
        <f>Table1[[#This Row],[Steward]]</f>
        <v>National Committee for Quality Assurance</v>
      </c>
      <c r="E63" s="2" t="e">
        <f>COUNTIF(#REF!,"Yes")</f>
        <v>#REF!</v>
      </c>
      <c r="F63" s="5"/>
      <c r="G63" s="5"/>
      <c r="H63" s="5"/>
      <c r="I63" s="5"/>
      <c r="J63" s="5"/>
      <c r="K63" s="5"/>
      <c r="L63" s="5"/>
      <c r="M63" s="2" t="e">
        <f>IF(Table15[[#This Row],[NQF Number]]&gt;0,IF(ISNA(VLOOKUP(Table15[[#This Row],[NQF Number]],#REF!,5,FALSE))=TRUE,"Not Found",VLOOKUP(Table15[[#This Row],[NQF Number]],#REF!,5,FALSE)),"No NQF Number")</f>
        <v>#REF!</v>
      </c>
      <c r="N63" s="3" t="s">
        <v>1</v>
      </c>
      <c r="O63" s="3"/>
      <c r="P63" s="3"/>
      <c r="Q63" s="3"/>
      <c r="R63" s="3"/>
      <c r="S63" s="3"/>
      <c r="T63" s="3"/>
      <c r="U63" s="3"/>
      <c r="V63" s="3"/>
    </row>
    <row r="64" spans="1:22">
      <c r="A64" s="22"/>
      <c r="B64" s="22"/>
      <c r="C64" s="22"/>
      <c r="D64" s="22"/>
      <c r="E64" s="22"/>
      <c r="F64" s="23"/>
      <c r="G64" s="23"/>
      <c r="H64" s="23"/>
      <c r="I64" s="23"/>
      <c r="J64" s="23"/>
      <c r="K64" s="23"/>
      <c r="L64" s="23"/>
      <c r="M64" s="22"/>
      <c r="N64" s="22"/>
      <c r="O64" s="23"/>
      <c r="P64" s="23"/>
      <c r="Q64" s="23"/>
      <c r="R64" s="23"/>
      <c r="S64" s="23"/>
      <c r="T64" s="23"/>
      <c r="U64" s="23"/>
      <c r="V64" s="23"/>
    </row>
    <row r="65" spans="2:14">
      <c r="F65" s="9"/>
      <c r="G65" s="9"/>
      <c r="H65" s="9"/>
      <c r="I65" s="9"/>
      <c r="J65" s="9"/>
      <c r="K65" s="9"/>
      <c r="L65" s="9"/>
      <c r="M65" s="9"/>
      <c r="N65" s="9"/>
    </row>
    <row r="68" spans="2:14" ht="15.75">
      <c r="B68" s="10"/>
      <c r="C68" s="10"/>
    </row>
  </sheetData>
  <mergeCells count="3">
    <mergeCell ref="F1:L1"/>
    <mergeCell ref="M1:V1"/>
    <mergeCell ref="A1:D1"/>
  </mergeCells>
  <conditionalFormatting sqref="F3:N3 A64:N1048576 A3:E63 F4:L60 N4:N60 A2:L2 M4:M63">
    <cfRule type="cellIs" dxfId="576" priority="9" operator="equal">
      <formula>"?"</formula>
    </cfRule>
  </conditionalFormatting>
  <conditionalFormatting sqref="F61:L62 N61:N62">
    <cfRule type="cellIs" dxfId="575" priority="7" operator="equal">
      <formula>"?"</formula>
    </cfRule>
  </conditionalFormatting>
  <conditionalFormatting sqref="F1">
    <cfRule type="cellIs" dxfId="574" priority="5" operator="equal">
      <formula>"?"</formula>
    </cfRule>
  </conditionalFormatting>
  <conditionalFormatting sqref="M1">
    <cfRule type="cellIs" dxfId="573" priority="4" operator="equal">
      <formula>"?"</formula>
    </cfRule>
  </conditionalFormatting>
  <conditionalFormatting sqref="A1">
    <cfRule type="cellIs" dxfId="572" priority="3" operator="equal">
      <formula>"?"</formula>
    </cfRule>
  </conditionalFormatting>
  <conditionalFormatting sqref="M2:V2">
    <cfRule type="cellIs" dxfId="571" priority="1" operator="equal">
      <formula>"?"</formula>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62BA"/>
    <pageSetUpPr fitToPage="1"/>
  </sheetPr>
  <dimension ref="A1:AA107"/>
  <sheetViews>
    <sheetView tabSelected="1" topLeftCell="B1" zoomScale="60" zoomScaleNormal="60" workbookViewId="0">
      <pane xSplit="4" ySplit="4" topLeftCell="F5" activePane="bottomRight" state="frozen"/>
      <selection activeCell="B1" sqref="B1"/>
      <selection pane="topRight" activeCell="F1" sqref="F1"/>
      <selection pane="bottomLeft" activeCell="B5" sqref="B5"/>
      <selection pane="bottomRight" activeCell="C12" sqref="C12"/>
    </sheetView>
  </sheetViews>
  <sheetFormatPr defaultColWidth="8.85546875" defaultRowHeight="15"/>
  <cols>
    <col min="1" max="1" width="14.140625" style="253" hidden="1" customWidth="1"/>
    <col min="2" max="2" width="8.140625" style="253" bestFit="1" customWidth="1"/>
    <col min="3" max="3" width="39" style="254" customWidth="1"/>
    <col min="4" max="5" width="15.7109375" style="255" customWidth="1"/>
    <col min="6" max="6" width="15.7109375" style="242" customWidth="1"/>
    <col min="7" max="7" width="45.7109375" style="242" customWidth="1"/>
    <col min="8" max="10" width="15.7109375" style="242" customWidth="1"/>
    <col min="11" max="11" width="15.7109375" style="255" customWidth="1"/>
    <col min="12" max="13" width="15.7109375" style="242" customWidth="1"/>
    <col min="14" max="14" width="75.7109375" style="242" customWidth="1"/>
    <col min="15" max="15" width="60" style="242" customWidth="1"/>
    <col min="16" max="16" width="55.140625" style="242" customWidth="1"/>
    <col min="17" max="17" width="87.7109375" style="242" customWidth="1"/>
    <col min="18" max="18" width="49.7109375" style="242" customWidth="1"/>
    <col min="19" max="20" width="17" style="242" customWidth="1"/>
    <col min="21" max="25" width="15.5703125" style="209" customWidth="1"/>
    <col min="26" max="27" width="19.42578125" style="209" customWidth="1"/>
    <col min="28" max="16384" width="8.85546875" style="209"/>
  </cols>
  <sheetData>
    <row r="1" spans="1:27" ht="50.25" customHeight="1" thickBot="1">
      <c r="A1" s="321" t="s">
        <v>2261</v>
      </c>
      <c r="B1" s="322"/>
      <c r="C1" s="322"/>
      <c r="D1" s="322"/>
      <c r="E1" s="322"/>
      <c r="F1" s="322"/>
      <c r="G1" s="322"/>
      <c r="H1" s="323" t="s">
        <v>4255</v>
      </c>
      <c r="I1" s="323"/>
      <c r="J1" s="323"/>
      <c r="K1" s="323"/>
      <c r="L1" s="323"/>
      <c r="M1" s="216"/>
      <c r="N1" s="323" t="s">
        <v>4430</v>
      </c>
      <c r="O1" s="323"/>
      <c r="P1" s="217"/>
      <c r="Q1" s="217"/>
      <c r="R1" s="217"/>
      <c r="S1" s="217"/>
      <c r="T1" s="217"/>
      <c r="U1" s="217"/>
      <c r="V1" s="217"/>
      <c r="W1" s="217"/>
      <c r="X1" s="217"/>
      <c r="Y1" s="217"/>
      <c r="Z1" s="217"/>
      <c r="AA1" s="217"/>
    </row>
    <row r="2" spans="1:27" ht="87" hidden="1" customHeight="1" thickTop="1">
      <c r="A2" s="324"/>
      <c r="B2" s="325"/>
      <c r="C2" s="325"/>
      <c r="D2" s="326"/>
      <c r="E2" s="218"/>
      <c r="F2" s="327" t="s">
        <v>4217</v>
      </c>
      <c r="G2" s="327"/>
      <c r="H2" s="327"/>
      <c r="I2" s="327"/>
      <c r="J2" s="327"/>
      <c r="K2" s="327"/>
      <c r="L2" s="328"/>
      <c r="M2" s="219"/>
      <c r="N2" s="219"/>
      <c r="O2" s="219"/>
      <c r="P2" s="220"/>
      <c r="Q2" s="220"/>
      <c r="R2" s="220"/>
      <c r="S2" s="220"/>
      <c r="T2" s="220"/>
      <c r="U2" s="220"/>
      <c r="V2" s="220"/>
      <c r="W2" s="220"/>
      <c r="X2" s="220"/>
      <c r="Y2" s="220"/>
      <c r="Z2" s="220"/>
      <c r="AA2" s="220"/>
    </row>
    <row r="3" spans="1:27" ht="39.75" customHeight="1" thickTop="1">
      <c r="A3" s="210"/>
      <c r="B3" s="209"/>
      <c r="C3" s="209"/>
      <c r="D3" s="209"/>
      <c r="E3" s="209"/>
      <c r="F3" s="209"/>
      <c r="G3" s="209"/>
      <c r="H3" s="209"/>
      <c r="I3" s="209"/>
      <c r="J3" s="209"/>
      <c r="K3" s="209"/>
      <c r="L3" s="209"/>
      <c r="M3" s="209"/>
      <c r="N3" s="209"/>
      <c r="O3" s="209"/>
      <c r="P3" s="209"/>
      <c r="Q3" s="209"/>
      <c r="R3" s="209"/>
      <c r="S3" s="209"/>
      <c r="T3" s="209"/>
      <c r="U3" s="318" t="s">
        <v>4431</v>
      </c>
      <c r="V3" s="319"/>
      <c r="W3" s="319"/>
      <c r="X3" s="319"/>
      <c r="Y3" s="319"/>
      <c r="Z3" s="319"/>
      <c r="AA3" s="320"/>
    </row>
    <row r="4" spans="1:27" ht="90" customHeight="1">
      <c r="A4" s="221" t="s">
        <v>2259</v>
      </c>
      <c r="B4" s="221" t="s">
        <v>14</v>
      </c>
      <c r="C4" s="222" t="s">
        <v>0</v>
      </c>
      <c r="D4" s="222" t="s">
        <v>25</v>
      </c>
      <c r="E4" s="222" t="s">
        <v>3231</v>
      </c>
      <c r="F4" s="223" t="s">
        <v>3</v>
      </c>
      <c r="G4" s="223" t="s">
        <v>27</v>
      </c>
      <c r="H4" s="223" t="s">
        <v>2</v>
      </c>
      <c r="I4" s="223" t="s">
        <v>1869</v>
      </c>
      <c r="J4" s="223" t="s">
        <v>1930</v>
      </c>
      <c r="K4" s="223" t="s">
        <v>1870</v>
      </c>
      <c r="L4" s="223" t="s">
        <v>4</v>
      </c>
      <c r="M4" s="224" t="s">
        <v>3096</v>
      </c>
      <c r="N4" s="225" t="s">
        <v>313</v>
      </c>
      <c r="O4" s="225" t="s">
        <v>2201</v>
      </c>
      <c r="P4" s="175" t="s">
        <v>3197</v>
      </c>
      <c r="Q4" s="211" t="s">
        <v>4304</v>
      </c>
      <c r="R4" s="226" t="s">
        <v>4291</v>
      </c>
      <c r="S4" s="226" t="s">
        <v>4292</v>
      </c>
      <c r="T4" s="256" t="s">
        <v>3161</v>
      </c>
      <c r="U4" s="227" t="s">
        <v>3162</v>
      </c>
      <c r="V4" s="227" t="s">
        <v>3163</v>
      </c>
      <c r="W4" s="227" t="s">
        <v>3164</v>
      </c>
      <c r="X4" s="227" t="s">
        <v>3165</v>
      </c>
      <c r="Y4" s="227" t="s">
        <v>3187</v>
      </c>
      <c r="Z4" s="227" t="s">
        <v>3166</v>
      </c>
      <c r="AA4" s="227" t="s">
        <v>3167</v>
      </c>
    </row>
    <row r="5" spans="1:27" ht="113.25" hidden="1" customHeight="1">
      <c r="A5" s="228">
        <v>14</v>
      </c>
      <c r="B5" s="228"/>
      <c r="C5" s="229" t="s">
        <v>839</v>
      </c>
      <c r="D5" s="229" t="s">
        <v>1309</v>
      </c>
      <c r="E5" s="229" t="s">
        <v>2279</v>
      </c>
      <c r="F5" s="230" t="s">
        <v>1639</v>
      </c>
      <c r="G5" s="231" t="s">
        <v>1519</v>
      </c>
      <c r="H5" s="232" t="s">
        <v>1928</v>
      </c>
      <c r="I5" s="232" t="s">
        <v>1888</v>
      </c>
      <c r="J5" s="232" t="s">
        <v>1873</v>
      </c>
      <c r="K5" s="232" t="s">
        <v>1880</v>
      </c>
      <c r="L5" s="233" t="s">
        <v>1746</v>
      </c>
      <c r="M5" s="233" t="s">
        <v>3097</v>
      </c>
      <c r="N5" s="234" t="s">
        <v>4218</v>
      </c>
      <c r="O5" s="232"/>
      <c r="P5" s="176" t="s">
        <v>3199</v>
      </c>
      <c r="Q5" s="177"/>
      <c r="R5" s="233"/>
      <c r="S5" s="235"/>
      <c r="T5" s="233" t="s">
        <v>7</v>
      </c>
      <c r="U5" s="233"/>
      <c r="V5" s="233"/>
      <c r="W5" s="233"/>
      <c r="X5" s="233"/>
      <c r="Y5" s="233"/>
      <c r="Z5" s="233"/>
      <c r="AA5" s="233"/>
    </row>
    <row r="6" spans="1:27" ht="113.25" hidden="1" customHeight="1">
      <c r="A6" s="228"/>
      <c r="B6" s="228"/>
      <c r="C6" s="236" t="s">
        <v>3107</v>
      </c>
      <c r="D6" s="236" t="s">
        <v>97</v>
      </c>
      <c r="E6" s="236" t="s">
        <v>97</v>
      </c>
      <c r="F6" s="232" t="s">
        <v>1255</v>
      </c>
      <c r="G6" s="231" t="s">
        <v>1255</v>
      </c>
      <c r="H6" s="232" t="s">
        <v>1255</v>
      </c>
      <c r="I6" s="232" t="s">
        <v>1255</v>
      </c>
      <c r="J6" s="232" t="s">
        <v>1255</v>
      </c>
      <c r="K6" s="232" t="s">
        <v>2251</v>
      </c>
      <c r="L6" s="233" t="s">
        <v>1255</v>
      </c>
      <c r="M6" s="233"/>
      <c r="N6" s="234" t="s">
        <v>4219</v>
      </c>
      <c r="O6" s="237"/>
      <c r="P6" s="235"/>
      <c r="Q6" s="235"/>
      <c r="R6" s="235"/>
      <c r="S6" s="235"/>
      <c r="T6" s="235" t="s">
        <v>7</v>
      </c>
      <c r="U6" s="238"/>
      <c r="V6" s="238"/>
      <c r="W6" s="238"/>
      <c r="X6" s="238"/>
      <c r="Y6" s="238"/>
      <c r="Z6" s="238"/>
      <c r="AA6" s="238"/>
    </row>
    <row r="7" spans="1:27" ht="113.25" hidden="1" customHeight="1">
      <c r="A7" s="228">
        <v>56</v>
      </c>
      <c r="B7" s="228"/>
      <c r="C7" s="236" t="s">
        <v>1710</v>
      </c>
      <c r="D7" s="236" t="s">
        <v>97</v>
      </c>
      <c r="E7" s="236" t="s">
        <v>97</v>
      </c>
      <c r="F7" s="232" t="s">
        <v>1960</v>
      </c>
      <c r="G7" s="231" t="s">
        <v>1464</v>
      </c>
      <c r="H7" s="232" t="s">
        <v>1882</v>
      </c>
      <c r="I7" s="232" t="s">
        <v>97</v>
      </c>
      <c r="J7" s="232" t="s">
        <v>1873</v>
      </c>
      <c r="K7" s="232" t="s">
        <v>2251</v>
      </c>
      <c r="L7" s="233" t="s">
        <v>5</v>
      </c>
      <c r="M7" s="233" t="s">
        <v>3097</v>
      </c>
      <c r="N7" s="234" t="s">
        <v>4220</v>
      </c>
      <c r="O7" s="237"/>
      <c r="P7" s="212" t="s">
        <v>3115</v>
      </c>
      <c r="Q7" s="213"/>
      <c r="R7" s="214" t="s">
        <v>3170</v>
      </c>
      <c r="S7" s="238" t="s">
        <v>3174</v>
      </c>
      <c r="T7" s="238" t="s">
        <v>7</v>
      </c>
      <c r="U7" s="238"/>
      <c r="V7" s="238"/>
      <c r="W7" s="238"/>
      <c r="X7" s="238"/>
      <c r="Y7" s="238"/>
      <c r="Z7" s="238"/>
      <c r="AA7" s="238"/>
    </row>
    <row r="8" spans="1:27" ht="113.25" hidden="1" customHeight="1">
      <c r="A8" s="228">
        <v>23</v>
      </c>
      <c r="B8" s="228"/>
      <c r="C8" s="236" t="s">
        <v>142</v>
      </c>
      <c r="D8" s="236" t="s">
        <v>43</v>
      </c>
      <c r="E8" s="236" t="s">
        <v>2279</v>
      </c>
      <c r="F8" s="232" t="s">
        <v>1639</v>
      </c>
      <c r="G8" s="231" t="s">
        <v>1401</v>
      </c>
      <c r="H8" s="232" t="s">
        <v>2297</v>
      </c>
      <c r="I8" s="232" t="s">
        <v>1888</v>
      </c>
      <c r="J8" s="232" t="s">
        <v>1873</v>
      </c>
      <c r="K8" s="232" t="s">
        <v>2252</v>
      </c>
      <c r="L8" s="233" t="s">
        <v>1746</v>
      </c>
      <c r="M8" s="233" t="s">
        <v>3097</v>
      </c>
      <c r="N8" s="234" t="s">
        <v>4221</v>
      </c>
      <c r="O8" s="232" t="s">
        <v>4222</v>
      </c>
      <c r="P8" s="212" t="s">
        <v>3149</v>
      </c>
      <c r="Q8" s="215"/>
      <c r="R8" s="233" t="s">
        <v>4297</v>
      </c>
      <c r="S8" s="235" t="s">
        <v>3185</v>
      </c>
      <c r="T8" s="233" t="s">
        <v>7</v>
      </c>
      <c r="U8" s="238"/>
      <c r="V8" s="238"/>
      <c r="W8" s="233"/>
      <c r="X8" s="233"/>
      <c r="Y8" s="233"/>
      <c r="Z8" s="233"/>
      <c r="AA8" s="233"/>
    </row>
    <row r="9" spans="1:27" ht="150" hidden="1" customHeight="1">
      <c r="A9" s="228">
        <v>8</v>
      </c>
      <c r="B9" s="228"/>
      <c r="C9" s="236" t="s">
        <v>1841</v>
      </c>
      <c r="D9" s="236" t="s">
        <v>97</v>
      </c>
      <c r="E9" s="236" t="s">
        <v>97</v>
      </c>
      <c r="F9" s="247" t="s">
        <v>1960</v>
      </c>
      <c r="G9" s="246" t="s">
        <v>2211</v>
      </c>
      <c r="H9" s="247" t="s">
        <v>1882</v>
      </c>
      <c r="I9" s="247" t="s">
        <v>1881</v>
      </c>
      <c r="J9" s="247" t="s">
        <v>1873</v>
      </c>
      <c r="K9" s="247" t="s">
        <v>1880</v>
      </c>
      <c r="L9" s="235" t="s">
        <v>2224</v>
      </c>
      <c r="M9" s="235" t="s">
        <v>3097</v>
      </c>
      <c r="N9" s="248" t="s">
        <v>4223</v>
      </c>
      <c r="O9" s="249"/>
      <c r="P9" s="261" t="s">
        <v>3117</v>
      </c>
      <c r="Q9" s="262"/>
      <c r="R9" s="214" t="s">
        <v>3171</v>
      </c>
      <c r="S9" s="263" t="s">
        <v>3168</v>
      </c>
      <c r="T9" s="263" t="s">
        <v>7</v>
      </c>
      <c r="U9" s="263"/>
      <c r="V9" s="263"/>
      <c r="W9" s="263"/>
      <c r="X9" s="263"/>
      <c r="Y9" s="263"/>
      <c r="Z9" s="263"/>
      <c r="AA9" s="263"/>
    </row>
    <row r="10" spans="1:27" ht="332.25" hidden="1">
      <c r="A10" s="228">
        <v>65</v>
      </c>
      <c r="B10" s="228">
        <v>1</v>
      </c>
      <c r="C10" s="236" t="s">
        <v>3198</v>
      </c>
      <c r="D10" s="239">
        <v>2860</v>
      </c>
      <c r="E10" s="257" t="s">
        <v>2279</v>
      </c>
      <c r="F10" s="274" t="s">
        <v>1639</v>
      </c>
      <c r="G10" s="275" t="s">
        <v>1767</v>
      </c>
      <c r="H10" s="274" t="s">
        <v>1906</v>
      </c>
      <c r="I10" s="274" t="s">
        <v>1890</v>
      </c>
      <c r="J10" s="274" t="s">
        <v>1879</v>
      </c>
      <c r="K10" s="274" t="s">
        <v>1880</v>
      </c>
      <c r="L10" s="276" t="s">
        <v>5</v>
      </c>
      <c r="M10" s="276" t="s">
        <v>3095</v>
      </c>
      <c r="N10" s="277" t="s">
        <v>4375</v>
      </c>
      <c r="O10" s="274"/>
      <c r="P10" s="278" t="s">
        <v>3152</v>
      </c>
      <c r="Q10" s="279" t="s">
        <v>4306</v>
      </c>
      <c r="R10" s="276" t="s">
        <v>4347</v>
      </c>
      <c r="S10" s="276" t="s">
        <v>3169</v>
      </c>
      <c r="T10" s="276" t="s">
        <v>1</v>
      </c>
      <c r="U10" s="276"/>
      <c r="V10" s="276"/>
      <c r="W10" s="276" t="s">
        <v>3116</v>
      </c>
      <c r="X10" s="276" t="s">
        <v>4376</v>
      </c>
      <c r="Y10" s="276"/>
      <c r="Z10" s="276"/>
      <c r="AA10" s="276"/>
    </row>
    <row r="11" spans="1:27" ht="409.5" hidden="1">
      <c r="A11" s="228">
        <v>15</v>
      </c>
      <c r="B11" s="228">
        <v>2</v>
      </c>
      <c r="C11" s="236" t="s">
        <v>934</v>
      </c>
      <c r="D11" s="236" t="s">
        <v>97</v>
      </c>
      <c r="E11" s="258" t="s">
        <v>97</v>
      </c>
      <c r="F11" s="274" t="s">
        <v>1950</v>
      </c>
      <c r="G11" s="275" t="s">
        <v>1799</v>
      </c>
      <c r="H11" s="274" t="s">
        <v>2212</v>
      </c>
      <c r="I11" s="274" t="s">
        <v>1888</v>
      </c>
      <c r="J11" s="274" t="s">
        <v>1873</v>
      </c>
      <c r="K11" s="274" t="s">
        <v>1880</v>
      </c>
      <c r="L11" s="276" t="s">
        <v>2224</v>
      </c>
      <c r="M11" s="276" t="s">
        <v>3097</v>
      </c>
      <c r="N11" s="277" t="s">
        <v>4398</v>
      </c>
      <c r="O11" s="274"/>
      <c r="P11" s="278" t="s">
        <v>3118</v>
      </c>
      <c r="Q11" s="279" t="s">
        <v>4307</v>
      </c>
      <c r="R11" s="276" t="s">
        <v>4389</v>
      </c>
      <c r="S11" s="276" t="s">
        <v>4384</v>
      </c>
      <c r="T11" s="276" t="s">
        <v>1</v>
      </c>
      <c r="U11" s="276"/>
      <c r="V11" s="276"/>
      <c r="W11" s="276"/>
      <c r="X11" s="276"/>
      <c r="Y11" s="276"/>
      <c r="Z11" s="276"/>
      <c r="AA11" s="276"/>
    </row>
    <row r="12" spans="1:27" ht="278.25" customHeight="1">
      <c r="A12" s="228">
        <v>16</v>
      </c>
      <c r="B12" s="228">
        <v>3</v>
      </c>
      <c r="C12" s="236" t="s">
        <v>608</v>
      </c>
      <c r="D12" s="236" t="s">
        <v>609</v>
      </c>
      <c r="E12" s="258" t="s">
        <v>2279</v>
      </c>
      <c r="F12" s="274" t="s">
        <v>1944</v>
      </c>
      <c r="G12" s="275" t="s">
        <v>1389</v>
      </c>
      <c r="H12" s="274" t="s">
        <v>4303</v>
      </c>
      <c r="I12" s="274" t="s">
        <v>1888</v>
      </c>
      <c r="J12" s="274" t="s">
        <v>1873</v>
      </c>
      <c r="K12" s="274" t="s">
        <v>1880</v>
      </c>
      <c r="L12" s="276" t="s">
        <v>314</v>
      </c>
      <c r="M12" s="276" t="s">
        <v>3097</v>
      </c>
      <c r="N12" s="277" t="s">
        <v>4410</v>
      </c>
      <c r="O12" s="274"/>
      <c r="P12" s="278" t="s">
        <v>3200</v>
      </c>
      <c r="Q12" s="281" t="s">
        <v>4349</v>
      </c>
      <c r="R12" s="276" t="s">
        <v>4387</v>
      </c>
      <c r="S12" s="276" t="s">
        <v>3169</v>
      </c>
      <c r="T12" s="276" t="s">
        <v>1</v>
      </c>
      <c r="U12" s="276" t="s">
        <v>3116</v>
      </c>
      <c r="V12" s="276"/>
      <c r="W12" s="276"/>
      <c r="X12" s="276"/>
      <c r="Y12" s="276"/>
      <c r="Z12" s="276" t="s">
        <v>3116</v>
      </c>
      <c r="AA12" s="276"/>
    </row>
    <row r="13" spans="1:27" ht="150.75" customHeight="1">
      <c r="A13" s="240"/>
      <c r="B13" s="228">
        <v>4</v>
      </c>
      <c r="C13" s="236" t="s">
        <v>1321</v>
      </c>
      <c r="D13" s="239" t="s">
        <v>1019</v>
      </c>
      <c r="E13" s="257" t="s">
        <v>2279</v>
      </c>
      <c r="F13" s="274" t="s">
        <v>2009</v>
      </c>
      <c r="G13" s="276" t="s">
        <v>1600</v>
      </c>
      <c r="H13" s="276" t="s">
        <v>1917</v>
      </c>
      <c r="I13" s="276" t="s">
        <v>1890</v>
      </c>
      <c r="J13" s="276" t="s">
        <v>1873</v>
      </c>
      <c r="K13" s="276" t="s">
        <v>1885</v>
      </c>
      <c r="L13" s="276" t="s">
        <v>2224</v>
      </c>
      <c r="M13" s="276"/>
      <c r="N13" s="277" t="s">
        <v>4224</v>
      </c>
      <c r="O13" s="274"/>
      <c r="P13" s="278" t="s">
        <v>3201</v>
      </c>
      <c r="Q13" s="281" t="s">
        <v>4256</v>
      </c>
      <c r="R13" s="280" t="s">
        <v>3186</v>
      </c>
      <c r="S13" s="280" t="s">
        <v>3169</v>
      </c>
      <c r="T13" s="276" t="s">
        <v>1</v>
      </c>
      <c r="U13" s="276" t="s">
        <v>3116</v>
      </c>
      <c r="V13" s="276"/>
      <c r="W13" s="276"/>
      <c r="X13" s="276"/>
      <c r="Y13" s="276"/>
      <c r="Z13" s="276"/>
      <c r="AA13" s="276"/>
    </row>
    <row r="14" spans="1:27" ht="141" hidden="1" customHeight="1">
      <c r="A14" s="228"/>
      <c r="B14" s="228"/>
      <c r="C14" s="236" t="s">
        <v>2404</v>
      </c>
      <c r="D14" s="236" t="s">
        <v>97</v>
      </c>
      <c r="E14" s="236" t="s">
        <v>97</v>
      </c>
      <c r="F14" s="247" t="s">
        <v>1913</v>
      </c>
      <c r="G14" s="246" t="s">
        <v>2405</v>
      </c>
      <c r="H14" s="247" t="s">
        <v>2297</v>
      </c>
      <c r="I14" s="247" t="s">
        <v>1876</v>
      </c>
      <c r="J14" s="247" t="s">
        <v>1873</v>
      </c>
      <c r="K14" s="247" t="s">
        <v>1880</v>
      </c>
      <c r="L14" s="235" t="s">
        <v>3109</v>
      </c>
      <c r="M14" s="235"/>
      <c r="N14" s="248" t="s">
        <v>4225</v>
      </c>
      <c r="O14" s="249"/>
      <c r="P14" s="235"/>
      <c r="Q14" s="267" t="s">
        <v>3230</v>
      </c>
      <c r="R14" s="235"/>
      <c r="S14" s="235"/>
      <c r="T14" s="235" t="s">
        <v>7</v>
      </c>
      <c r="U14" s="235"/>
      <c r="V14" s="235"/>
      <c r="W14" s="235"/>
      <c r="X14" s="235"/>
      <c r="Y14" s="235"/>
      <c r="Z14" s="235"/>
      <c r="AA14" s="235"/>
    </row>
    <row r="15" spans="1:27" ht="409.5" hidden="1">
      <c r="A15" s="228">
        <v>48</v>
      </c>
      <c r="B15" s="228">
        <v>5</v>
      </c>
      <c r="C15" s="236" t="s">
        <v>4378</v>
      </c>
      <c r="D15" s="236" t="s">
        <v>1356</v>
      </c>
      <c r="E15" s="258" t="s">
        <v>2271</v>
      </c>
      <c r="F15" s="274" t="s">
        <v>229</v>
      </c>
      <c r="G15" s="275" t="s">
        <v>1357</v>
      </c>
      <c r="H15" s="274" t="s">
        <v>1889</v>
      </c>
      <c r="I15" s="274" t="s">
        <v>1876</v>
      </c>
      <c r="J15" s="274" t="s">
        <v>1873</v>
      </c>
      <c r="K15" s="274" t="s">
        <v>1880</v>
      </c>
      <c r="L15" s="276" t="s">
        <v>314</v>
      </c>
      <c r="M15" s="276" t="s">
        <v>3097</v>
      </c>
      <c r="N15" s="277" t="s">
        <v>4377</v>
      </c>
      <c r="O15" s="274"/>
      <c r="P15" s="278" t="s">
        <v>3202</v>
      </c>
      <c r="Q15" s="281" t="s">
        <v>4308</v>
      </c>
      <c r="R15" s="276" t="s">
        <v>3184</v>
      </c>
      <c r="S15" s="276" t="s">
        <v>4350</v>
      </c>
      <c r="T15" s="276" t="s">
        <v>1</v>
      </c>
      <c r="U15" s="276"/>
      <c r="V15" s="276"/>
      <c r="W15" s="276" t="s">
        <v>3116</v>
      </c>
      <c r="X15" s="276" t="s">
        <v>3116</v>
      </c>
      <c r="Y15" s="276"/>
      <c r="Z15" s="276"/>
      <c r="AA15" s="276"/>
    </row>
    <row r="16" spans="1:27" ht="201.75" hidden="1">
      <c r="A16" s="228">
        <v>83</v>
      </c>
      <c r="B16" s="228"/>
      <c r="C16" s="236" t="s">
        <v>1568</v>
      </c>
      <c r="D16" s="236" t="s">
        <v>208</v>
      </c>
      <c r="E16" s="236" t="s">
        <v>2271</v>
      </c>
      <c r="F16" s="247" t="s">
        <v>1960</v>
      </c>
      <c r="G16" s="246" t="s">
        <v>2751</v>
      </c>
      <c r="H16" s="247" t="s">
        <v>2297</v>
      </c>
      <c r="I16" s="247" t="s">
        <v>1896</v>
      </c>
      <c r="J16" s="247" t="s">
        <v>1873</v>
      </c>
      <c r="K16" s="247" t="s">
        <v>2360</v>
      </c>
      <c r="L16" s="235" t="s">
        <v>5</v>
      </c>
      <c r="M16" s="235" t="s">
        <v>3097</v>
      </c>
      <c r="N16" s="248" t="s">
        <v>4226</v>
      </c>
      <c r="O16" s="249"/>
      <c r="P16" s="235"/>
      <c r="Q16" s="267" t="s">
        <v>3229</v>
      </c>
      <c r="R16" s="235"/>
      <c r="S16" s="235"/>
      <c r="T16" s="235" t="s">
        <v>7</v>
      </c>
      <c r="U16" s="235"/>
      <c r="V16" s="235"/>
      <c r="W16" s="235"/>
      <c r="X16" s="235"/>
      <c r="Y16" s="235"/>
      <c r="Z16" s="235"/>
      <c r="AA16" s="235"/>
    </row>
    <row r="17" spans="1:27" ht="84" hidden="1" customHeight="1">
      <c r="A17" s="228">
        <v>33</v>
      </c>
      <c r="B17" s="228">
        <v>6</v>
      </c>
      <c r="C17" s="236" t="s">
        <v>1567</v>
      </c>
      <c r="D17" s="236">
        <v>753</v>
      </c>
      <c r="E17" s="258" t="s">
        <v>2279</v>
      </c>
      <c r="F17" s="274" t="s">
        <v>1959</v>
      </c>
      <c r="G17" s="275" t="s">
        <v>1445</v>
      </c>
      <c r="H17" s="274" t="s">
        <v>1889</v>
      </c>
      <c r="I17" s="274" t="s">
        <v>1890</v>
      </c>
      <c r="J17" s="274" t="s">
        <v>1879</v>
      </c>
      <c r="K17" s="274" t="s">
        <v>1880</v>
      </c>
      <c r="L17" s="276" t="s">
        <v>314</v>
      </c>
      <c r="M17" s="276" t="s">
        <v>3095</v>
      </c>
      <c r="N17" s="277" t="s">
        <v>4351</v>
      </c>
      <c r="O17" s="274"/>
      <c r="P17" s="278" t="s">
        <v>3119</v>
      </c>
      <c r="Q17" s="281" t="s">
        <v>4257</v>
      </c>
      <c r="R17" s="276" t="s">
        <v>3178</v>
      </c>
      <c r="S17" s="276" t="s">
        <v>3179</v>
      </c>
      <c r="T17" s="276" t="s">
        <v>1</v>
      </c>
      <c r="U17" s="276"/>
      <c r="V17" s="276"/>
      <c r="W17" s="276" t="s">
        <v>3116</v>
      </c>
      <c r="X17" s="276"/>
      <c r="Y17" s="276"/>
      <c r="Z17" s="276"/>
      <c r="AA17" s="276"/>
    </row>
    <row r="18" spans="1:27" ht="168.75" hidden="1" customHeight="1">
      <c r="A18" s="228">
        <v>75</v>
      </c>
      <c r="B18" s="228">
        <v>7</v>
      </c>
      <c r="C18" s="236" t="s">
        <v>2228</v>
      </c>
      <c r="D18" s="236" t="s">
        <v>86</v>
      </c>
      <c r="E18" s="258" t="s">
        <v>2279</v>
      </c>
      <c r="F18" s="274" t="s">
        <v>1960</v>
      </c>
      <c r="G18" s="275" t="s">
        <v>2674</v>
      </c>
      <c r="H18" s="274" t="s">
        <v>1928</v>
      </c>
      <c r="I18" s="274" t="s">
        <v>1888</v>
      </c>
      <c r="J18" s="274" t="s">
        <v>1873</v>
      </c>
      <c r="K18" s="274" t="s">
        <v>1880</v>
      </c>
      <c r="L18" s="276" t="s">
        <v>5</v>
      </c>
      <c r="M18" s="276" t="s">
        <v>3097</v>
      </c>
      <c r="N18" s="277" t="s">
        <v>4450</v>
      </c>
      <c r="O18" s="274"/>
      <c r="P18" s="278" t="s">
        <v>3120</v>
      </c>
      <c r="Q18" s="279" t="s">
        <v>4311</v>
      </c>
      <c r="R18" s="293" t="s">
        <v>4393</v>
      </c>
      <c r="S18" s="276" t="s">
        <v>3169</v>
      </c>
      <c r="T18" s="276" t="s">
        <v>1</v>
      </c>
      <c r="U18" s="276"/>
      <c r="V18" s="276" t="s">
        <v>3116</v>
      </c>
      <c r="W18" s="276"/>
      <c r="X18" s="276"/>
      <c r="Y18" s="276"/>
      <c r="Z18" s="276" t="s">
        <v>3116</v>
      </c>
      <c r="AA18" s="276"/>
    </row>
    <row r="19" spans="1:27" ht="190.5" customHeight="1">
      <c r="A19" s="228">
        <v>50</v>
      </c>
      <c r="B19" s="228">
        <v>8</v>
      </c>
      <c r="C19" s="236" t="s">
        <v>1998</v>
      </c>
      <c r="D19" s="236" t="s">
        <v>97</v>
      </c>
      <c r="E19" s="258" t="s">
        <v>97</v>
      </c>
      <c r="F19" s="274" t="s">
        <v>1944</v>
      </c>
      <c r="G19" s="275" t="s">
        <v>2002</v>
      </c>
      <c r="H19" s="274" t="s">
        <v>4303</v>
      </c>
      <c r="I19" s="274" t="s">
        <v>1888</v>
      </c>
      <c r="J19" s="274" t="s">
        <v>1873</v>
      </c>
      <c r="K19" s="274" t="s">
        <v>1880</v>
      </c>
      <c r="L19" s="276" t="s">
        <v>6</v>
      </c>
      <c r="M19" s="276" t="s">
        <v>3097</v>
      </c>
      <c r="N19" s="282" t="s">
        <v>4365</v>
      </c>
      <c r="O19" s="274" t="s">
        <v>3106</v>
      </c>
      <c r="P19" s="278" t="s">
        <v>3121</v>
      </c>
      <c r="Q19" s="281" t="s">
        <v>4312</v>
      </c>
      <c r="R19" s="283" t="s">
        <v>3178</v>
      </c>
      <c r="S19" s="280"/>
      <c r="T19" s="276" t="s">
        <v>1</v>
      </c>
      <c r="U19" s="276" t="s">
        <v>3116</v>
      </c>
      <c r="V19" s="276"/>
      <c r="W19" s="276"/>
      <c r="X19" s="276"/>
      <c r="Y19" s="276" t="s">
        <v>3123</v>
      </c>
      <c r="Z19" s="276"/>
      <c r="AA19" s="276"/>
    </row>
    <row r="20" spans="1:27" ht="113.25" hidden="1" customHeight="1">
      <c r="A20" s="228">
        <v>6</v>
      </c>
      <c r="B20" s="228"/>
      <c r="C20" s="236" t="s">
        <v>184</v>
      </c>
      <c r="D20" s="236" t="s">
        <v>165</v>
      </c>
      <c r="E20" s="236" t="s">
        <v>2279</v>
      </c>
      <c r="F20" s="232" t="s">
        <v>574</v>
      </c>
      <c r="G20" s="231" t="s">
        <v>1509</v>
      </c>
      <c r="H20" s="232" t="s">
        <v>1917</v>
      </c>
      <c r="I20" s="232" t="s">
        <v>97</v>
      </c>
      <c r="J20" s="232" t="s">
        <v>1877</v>
      </c>
      <c r="K20" s="232" t="s">
        <v>2250</v>
      </c>
      <c r="L20" s="233" t="s">
        <v>6</v>
      </c>
      <c r="M20" s="233" t="s">
        <v>3097</v>
      </c>
      <c r="N20" s="234" t="s">
        <v>4227</v>
      </c>
      <c r="O20" s="237"/>
      <c r="P20" s="235"/>
      <c r="Q20" s="268" t="s">
        <v>3228</v>
      </c>
      <c r="R20" s="235"/>
      <c r="S20" s="235"/>
      <c r="T20" s="235" t="s">
        <v>7</v>
      </c>
      <c r="U20" s="269"/>
      <c r="V20" s="269"/>
      <c r="W20" s="269"/>
      <c r="X20" s="269"/>
      <c r="Y20" s="269"/>
      <c r="Z20" s="269"/>
      <c r="AA20" s="269"/>
    </row>
    <row r="21" spans="1:27" ht="113.25" hidden="1" customHeight="1">
      <c r="A21" s="228">
        <v>5</v>
      </c>
      <c r="B21" s="228"/>
      <c r="C21" s="236" t="s">
        <v>1712</v>
      </c>
      <c r="D21" s="236" t="s">
        <v>97</v>
      </c>
      <c r="E21" s="236" t="s">
        <v>97</v>
      </c>
      <c r="F21" s="247" t="s">
        <v>1968</v>
      </c>
      <c r="G21" s="246" t="s">
        <v>1972</v>
      </c>
      <c r="H21" s="247" t="s">
        <v>97</v>
      </c>
      <c r="I21" s="247" t="s">
        <v>97</v>
      </c>
      <c r="J21" s="247" t="s">
        <v>1877</v>
      </c>
      <c r="K21" s="247" t="s">
        <v>97</v>
      </c>
      <c r="L21" s="235" t="s">
        <v>6</v>
      </c>
      <c r="M21" s="235" t="s">
        <v>3097</v>
      </c>
      <c r="N21" s="248" t="s">
        <v>4227</v>
      </c>
      <c r="O21" s="249"/>
      <c r="P21" s="235"/>
      <c r="Q21" s="264" t="s">
        <v>3228</v>
      </c>
      <c r="R21" s="235"/>
      <c r="S21" s="235"/>
      <c r="T21" s="235" t="s">
        <v>7</v>
      </c>
      <c r="U21" s="263"/>
      <c r="V21" s="263"/>
      <c r="W21" s="263"/>
      <c r="X21" s="263"/>
      <c r="Y21" s="263"/>
      <c r="Z21" s="263"/>
      <c r="AA21" s="263"/>
    </row>
    <row r="22" spans="1:27" ht="409.5">
      <c r="A22" s="228">
        <v>9</v>
      </c>
      <c r="B22" s="228">
        <v>9</v>
      </c>
      <c r="C22" s="236" t="s">
        <v>290</v>
      </c>
      <c r="D22" s="236" t="s">
        <v>1254</v>
      </c>
      <c r="E22" s="258" t="s">
        <v>2279</v>
      </c>
      <c r="F22" s="274" t="s">
        <v>1960</v>
      </c>
      <c r="G22" s="275" t="s">
        <v>1532</v>
      </c>
      <c r="H22" s="274" t="s">
        <v>4303</v>
      </c>
      <c r="I22" s="274" t="s">
        <v>1883</v>
      </c>
      <c r="J22" s="274" t="s">
        <v>1873</v>
      </c>
      <c r="K22" s="274" t="s">
        <v>2290</v>
      </c>
      <c r="L22" s="276" t="s">
        <v>5</v>
      </c>
      <c r="M22" s="276" t="s">
        <v>3097</v>
      </c>
      <c r="N22" s="277" t="s">
        <v>4433</v>
      </c>
      <c r="O22" s="274"/>
      <c r="P22" s="278" t="s">
        <v>3203</v>
      </c>
      <c r="Q22" s="281" t="s">
        <v>4258</v>
      </c>
      <c r="R22" s="294" t="s">
        <v>4413</v>
      </c>
      <c r="S22" s="276" t="s">
        <v>3169</v>
      </c>
      <c r="T22" s="276" t="s">
        <v>1</v>
      </c>
      <c r="U22" s="276" t="s">
        <v>3123</v>
      </c>
      <c r="V22" s="276" t="s">
        <v>3123</v>
      </c>
      <c r="W22" s="276"/>
      <c r="X22" s="276"/>
      <c r="Y22" s="276"/>
      <c r="Z22" s="276"/>
      <c r="AA22" s="276"/>
    </row>
    <row r="23" spans="1:27" ht="113.25" hidden="1" customHeight="1">
      <c r="A23" s="228">
        <v>37</v>
      </c>
      <c r="B23" s="228">
        <v>10</v>
      </c>
      <c r="C23" s="236" t="s">
        <v>2764</v>
      </c>
      <c r="D23" s="236" t="s">
        <v>226</v>
      </c>
      <c r="E23" s="258" t="s">
        <v>2279</v>
      </c>
      <c r="F23" s="274" t="s">
        <v>1959</v>
      </c>
      <c r="G23" s="275" t="s">
        <v>1536</v>
      </c>
      <c r="H23" s="274" t="s">
        <v>1889</v>
      </c>
      <c r="I23" s="274" t="s">
        <v>1890</v>
      </c>
      <c r="J23" s="274" t="s">
        <v>1879</v>
      </c>
      <c r="K23" s="274" t="s">
        <v>1916</v>
      </c>
      <c r="L23" s="276" t="s">
        <v>314</v>
      </c>
      <c r="M23" s="276" t="s">
        <v>3095</v>
      </c>
      <c r="N23" s="277" t="s">
        <v>4352</v>
      </c>
      <c r="O23" s="274"/>
      <c r="P23" s="278" t="s">
        <v>3122</v>
      </c>
      <c r="Q23" s="281" t="s">
        <v>4259</v>
      </c>
      <c r="R23" s="276" t="s">
        <v>3178</v>
      </c>
      <c r="S23" s="276" t="s">
        <v>3179</v>
      </c>
      <c r="T23" s="276" t="s">
        <v>1</v>
      </c>
      <c r="U23" s="276"/>
      <c r="V23" s="276"/>
      <c r="W23" s="276" t="s">
        <v>3123</v>
      </c>
      <c r="X23" s="276"/>
      <c r="Y23" s="276"/>
      <c r="Z23" s="276"/>
      <c r="AA23" s="276"/>
    </row>
    <row r="24" spans="1:27" ht="330.75" customHeight="1">
      <c r="A24" s="228">
        <v>57</v>
      </c>
      <c r="B24" s="228">
        <v>11</v>
      </c>
      <c r="C24" s="236" t="s">
        <v>1566</v>
      </c>
      <c r="D24" s="236" t="s">
        <v>80</v>
      </c>
      <c r="E24" s="258" t="s">
        <v>2279</v>
      </c>
      <c r="F24" s="274" t="s">
        <v>1960</v>
      </c>
      <c r="G24" s="275" t="s">
        <v>2344</v>
      </c>
      <c r="H24" s="274" t="s">
        <v>4303</v>
      </c>
      <c r="I24" s="274" t="s">
        <v>1883</v>
      </c>
      <c r="J24" s="274" t="s">
        <v>1873</v>
      </c>
      <c r="K24" s="274" t="s">
        <v>1880</v>
      </c>
      <c r="L24" s="276" t="s">
        <v>2224</v>
      </c>
      <c r="M24" s="276" t="s">
        <v>3097</v>
      </c>
      <c r="N24" s="277" t="s">
        <v>4440</v>
      </c>
      <c r="O24" s="274"/>
      <c r="P24" s="278" t="s">
        <v>3124</v>
      </c>
      <c r="Q24" s="281" t="s">
        <v>4298</v>
      </c>
      <c r="R24" s="294" t="s">
        <v>4393</v>
      </c>
      <c r="S24" s="276" t="s">
        <v>3169</v>
      </c>
      <c r="T24" s="276" t="s">
        <v>1</v>
      </c>
      <c r="U24" s="276" t="s">
        <v>3116</v>
      </c>
      <c r="V24" s="276" t="s">
        <v>3116</v>
      </c>
      <c r="W24" s="276"/>
      <c r="X24" s="276"/>
      <c r="Y24" s="276"/>
      <c r="Z24" s="276"/>
      <c r="AA24" s="276"/>
    </row>
    <row r="25" spans="1:27" ht="113.25" hidden="1" customHeight="1">
      <c r="A25" s="228">
        <v>67</v>
      </c>
      <c r="B25" s="228"/>
      <c r="C25" s="236" t="s">
        <v>2204</v>
      </c>
      <c r="D25" s="236" t="s">
        <v>97</v>
      </c>
      <c r="E25" s="236" t="s">
        <v>97</v>
      </c>
      <c r="F25" s="247" t="s">
        <v>2205</v>
      </c>
      <c r="G25" s="246" t="s">
        <v>2213</v>
      </c>
      <c r="H25" s="247" t="s">
        <v>2212</v>
      </c>
      <c r="I25" s="247" t="s">
        <v>1901</v>
      </c>
      <c r="J25" s="247" t="s">
        <v>1879</v>
      </c>
      <c r="K25" s="247" t="s">
        <v>1880</v>
      </c>
      <c r="L25" s="235" t="s">
        <v>5</v>
      </c>
      <c r="M25" s="235" t="s">
        <v>3097</v>
      </c>
      <c r="N25" s="248" t="s">
        <v>4228</v>
      </c>
      <c r="O25" s="249"/>
      <c r="P25" s="235"/>
      <c r="Q25" s="177"/>
      <c r="R25" s="235"/>
      <c r="S25" s="276"/>
      <c r="T25" s="235" t="s">
        <v>7</v>
      </c>
      <c r="U25" s="235"/>
      <c r="V25" s="235"/>
      <c r="W25" s="235"/>
      <c r="X25" s="235"/>
      <c r="Y25" s="235"/>
      <c r="Z25" s="235"/>
      <c r="AA25" s="235"/>
    </row>
    <row r="26" spans="1:27" ht="158.25" customHeight="1">
      <c r="A26" s="228">
        <v>41</v>
      </c>
      <c r="B26" s="228">
        <v>12</v>
      </c>
      <c r="C26" s="236" t="s">
        <v>2320</v>
      </c>
      <c r="D26" s="236" t="s">
        <v>145</v>
      </c>
      <c r="E26" s="258" t="s">
        <v>2279</v>
      </c>
      <c r="F26" s="274" t="s">
        <v>229</v>
      </c>
      <c r="G26" s="275" t="s">
        <v>1417</v>
      </c>
      <c r="H26" s="274" t="s">
        <v>1889</v>
      </c>
      <c r="I26" s="274" t="s">
        <v>1901</v>
      </c>
      <c r="J26" s="274" t="s">
        <v>1879</v>
      </c>
      <c r="K26" s="274" t="s">
        <v>2252</v>
      </c>
      <c r="L26" s="276" t="s">
        <v>2224</v>
      </c>
      <c r="M26" s="276" t="s">
        <v>3097</v>
      </c>
      <c r="N26" s="277" t="s">
        <v>4366</v>
      </c>
      <c r="O26" s="274"/>
      <c r="P26" s="278" t="s">
        <v>3204</v>
      </c>
      <c r="Q26" s="281" t="s">
        <v>4260</v>
      </c>
      <c r="R26" s="276" t="s">
        <v>3178</v>
      </c>
      <c r="S26" s="276" t="s">
        <v>3179</v>
      </c>
      <c r="T26" s="276" t="s">
        <v>1</v>
      </c>
      <c r="U26" s="276" t="s">
        <v>3116</v>
      </c>
      <c r="V26" s="276"/>
      <c r="W26" s="276" t="s">
        <v>3116</v>
      </c>
      <c r="X26" s="276"/>
      <c r="Y26" s="276" t="s">
        <v>3193</v>
      </c>
      <c r="Z26" s="276"/>
      <c r="AA26" s="276"/>
    </row>
    <row r="27" spans="1:27" ht="301.5" customHeight="1">
      <c r="A27" s="228">
        <v>17</v>
      </c>
      <c r="B27" s="228">
        <v>13</v>
      </c>
      <c r="C27" s="236" t="s">
        <v>624</v>
      </c>
      <c r="D27" s="236" t="s">
        <v>668</v>
      </c>
      <c r="E27" s="258" t="s">
        <v>2279</v>
      </c>
      <c r="F27" s="274" t="s">
        <v>1944</v>
      </c>
      <c r="G27" s="275" t="s">
        <v>1446</v>
      </c>
      <c r="H27" s="274" t="s">
        <v>4303</v>
      </c>
      <c r="I27" s="274" t="s">
        <v>1888</v>
      </c>
      <c r="J27" s="274" t="s">
        <v>1873</v>
      </c>
      <c r="K27" s="274" t="s">
        <v>1874</v>
      </c>
      <c r="L27" s="276" t="s">
        <v>314</v>
      </c>
      <c r="M27" s="276" t="s">
        <v>3097</v>
      </c>
      <c r="N27" s="277" t="s">
        <v>4411</v>
      </c>
      <c r="O27" s="274"/>
      <c r="P27" s="278" t="s">
        <v>3205</v>
      </c>
      <c r="Q27" s="281" t="s">
        <v>4261</v>
      </c>
      <c r="R27" s="276" t="s">
        <v>3178</v>
      </c>
      <c r="S27" s="276" t="s">
        <v>3179</v>
      </c>
      <c r="T27" s="276" t="s">
        <v>1</v>
      </c>
      <c r="U27" s="276" t="s">
        <v>3116</v>
      </c>
      <c r="V27" s="276"/>
      <c r="W27" s="276"/>
      <c r="X27" s="276"/>
      <c r="Y27" s="276"/>
      <c r="Z27" s="276" t="s">
        <v>3116</v>
      </c>
      <c r="AA27" s="276"/>
    </row>
    <row r="28" spans="1:27" ht="409.5" customHeight="1">
      <c r="A28" s="228"/>
      <c r="B28" s="228">
        <v>14</v>
      </c>
      <c r="C28" s="236" t="s">
        <v>4432</v>
      </c>
      <c r="D28" s="239" t="s">
        <v>97</v>
      </c>
      <c r="E28" s="257" t="s">
        <v>97</v>
      </c>
      <c r="F28" s="274" t="s">
        <v>1960</v>
      </c>
      <c r="G28" s="275" t="s">
        <v>3194</v>
      </c>
      <c r="H28" s="274" t="s">
        <v>4303</v>
      </c>
      <c r="I28" s="274" t="s">
        <v>97</v>
      </c>
      <c r="J28" s="274" t="s">
        <v>1873</v>
      </c>
      <c r="K28" s="276" t="s">
        <v>1874</v>
      </c>
      <c r="L28" s="276" t="s">
        <v>5</v>
      </c>
      <c r="M28" s="276" t="s">
        <v>3097</v>
      </c>
      <c r="N28" s="277" t="s">
        <v>4441</v>
      </c>
      <c r="O28" s="274"/>
      <c r="P28" s="278" t="s">
        <v>3206</v>
      </c>
      <c r="Q28" s="279" t="s">
        <v>4296</v>
      </c>
      <c r="R28" s="294" t="s">
        <v>4414</v>
      </c>
      <c r="S28" s="276" t="s">
        <v>4416</v>
      </c>
      <c r="T28" s="276" t="s">
        <v>1</v>
      </c>
      <c r="U28" s="276" t="s">
        <v>3116</v>
      </c>
      <c r="V28" s="276" t="s">
        <v>3116</v>
      </c>
      <c r="W28" s="276"/>
      <c r="X28" s="276"/>
      <c r="Y28" s="276"/>
      <c r="Z28" s="276"/>
      <c r="AA28" s="276"/>
    </row>
    <row r="29" spans="1:27" ht="255" customHeight="1">
      <c r="A29" s="228">
        <v>58</v>
      </c>
      <c r="B29" s="228">
        <v>15</v>
      </c>
      <c r="C29" s="236" t="s">
        <v>2226</v>
      </c>
      <c r="D29" s="236" t="s">
        <v>76</v>
      </c>
      <c r="E29" s="258" t="s">
        <v>2279</v>
      </c>
      <c r="F29" s="274" t="s">
        <v>1960</v>
      </c>
      <c r="G29" s="275" t="s">
        <v>2382</v>
      </c>
      <c r="H29" s="274" t="s">
        <v>4303</v>
      </c>
      <c r="I29" s="274" t="s">
        <v>1872</v>
      </c>
      <c r="J29" s="274" t="s">
        <v>1873</v>
      </c>
      <c r="K29" s="274" t="s">
        <v>1874</v>
      </c>
      <c r="L29" s="276" t="s">
        <v>2224</v>
      </c>
      <c r="M29" s="276" t="s">
        <v>3097</v>
      </c>
      <c r="N29" s="277" t="s">
        <v>4424</v>
      </c>
      <c r="O29" s="274"/>
      <c r="P29" s="278" t="s">
        <v>3125</v>
      </c>
      <c r="Q29" s="281" t="s">
        <v>4299</v>
      </c>
      <c r="R29" s="294" t="s">
        <v>4415</v>
      </c>
      <c r="S29" s="276" t="s">
        <v>4416</v>
      </c>
      <c r="T29" s="276" t="s">
        <v>1</v>
      </c>
      <c r="U29" s="276" t="s">
        <v>3116</v>
      </c>
      <c r="V29" s="276"/>
      <c r="W29" s="276"/>
      <c r="X29" s="276"/>
      <c r="Y29" s="276"/>
      <c r="Z29" s="276"/>
      <c r="AA29" s="276"/>
    </row>
    <row r="30" spans="1:27" ht="162" customHeight="1">
      <c r="A30" s="228">
        <v>59</v>
      </c>
      <c r="B30" s="228">
        <v>16</v>
      </c>
      <c r="C30" s="236" t="s">
        <v>291</v>
      </c>
      <c r="D30" s="236" t="s">
        <v>84</v>
      </c>
      <c r="E30" s="258" t="s">
        <v>2279</v>
      </c>
      <c r="F30" s="274" t="s">
        <v>1960</v>
      </c>
      <c r="G30" s="275" t="s">
        <v>2355</v>
      </c>
      <c r="H30" s="274" t="s">
        <v>4303</v>
      </c>
      <c r="I30" s="274" t="s">
        <v>1872</v>
      </c>
      <c r="J30" s="274" t="s">
        <v>1873</v>
      </c>
      <c r="K30" s="274" t="s">
        <v>2252</v>
      </c>
      <c r="L30" s="276" t="s">
        <v>5</v>
      </c>
      <c r="M30" s="276" t="s">
        <v>3097</v>
      </c>
      <c r="N30" s="277" t="s">
        <v>4442</v>
      </c>
      <c r="O30" s="274"/>
      <c r="P30" s="278" t="s">
        <v>3126</v>
      </c>
      <c r="Q30" s="281" t="s">
        <v>4262</v>
      </c>
      <c r="R30" s="294" t="s">
        <v>4393</v>
      </c>
      <c r="S30" s="276" t="s">
        <v>3169</v>
      </c>
      <c r="T30" s="276" t="s">
        <v>1</v>
      </c>
      <c r="U30" s="276" t="s">
        <v>3116</v>
      </c>
      <c r="V30" s="276" t="s">
        <v>3116</v>
      </c>
      <c r="W30" s="276"/>
      <c r="X30" s="276"/>
      <c r="Y30" s="276"/>
      <c r="Z30" s="276"/>
      <c r="AA30" s="276"/>
    </row>
    <row r="31" spans="1:27" ht="150" hidden="1" customHeight="1">
      <c r="A31" s="228">
        <v>36</v>
      </c>
      <c r="B31" s="228">
        <v>17</v>
      </c>
      <c r="C31" s="236" t="s">
        <v>2796</v>
      </c>
      <c r="D31" s="236" t="s">
        <v>140</v>
      </c>
      <c r="E31" s="258" t="s">
        <v>2279</v>
      </c>
      <c r="F31" s="274" t="s">
        <v>1959</v>
      </c>
      <c r="G31" s="275" t="s">
        <v>1537</v>
      </c>
      <c r="H31" s="274" t="s">
        <v>1889</v>
      </c>
      <c r="I31" s="274" t="s">
        <v>1890</v>
      </c>
      <c r="J31" s="274" t="s">
        <v>1879</v>
      </c>
      <c r="K31" s="274" t="s">
        <v>1916</v>
      </c>
      <c r="L31" s="276" t="s">
        <v>314</v>
      </c>
      <c r="M31" s="276" t="s">
        <v>3095</v>
      </c>
      <c r="N31" s="277" t="s">
        <v>4367</v>
      </c>
      <c r="O31" s="274"/>
      <c r="P31" s="278" t="s">
        <v>3127</v>
      </c>
      <c r="Q31" s="281" t="s">
        <v>4263</v>
      </c>
      <c r="R31" s="276" t="s">
        <v>3178</v>
      </c>
      <c r="S31" s="276" t="s">
        <v>3179</v>
      </c>
      <c r="T31" s="276" t="s">
        <v>1</v>
      </c>
      <c r="U31" s="276"/>
      <c r="V31" s="276"/>
      <c r="W31" s="276" t="s">
        <v>3123</v>
      </c>
      <c r="X31" s="276"/>
      <c r="Y31" s="276"/>
      <c r="Z31" s="276"/>
      <c r="AA31" s="276"/>
    </row>
    <row r="32" spans="1:27" ht="113.25" hidden="1" customHeight="1">
      <c r="A32" s="228">
        <v>80</v>
      </c>
      <c r="B32" s="228"/>
      <c r="C32" s="236" t="s">
        <v>1588</v>
      </c>
      <c r="D32" s="236" t="s">
        <v>132</v>
      </c>
      <c r="E32" s="236" t="s">
        <v>2279</v>
      </c>
      <c r="F32" s="247" t="s">
        <v>1960</v>
      </c>
      <c r="G32" s="246" t="s">
        <v>1502</v>
      </c>
      <c r="H32" s="247" t="s">
        <v>1875</v>
      </c>
      <c r="I32" s="247" t="s">
        <v>1887</v>
      </c>
      <c r="J32" s="247" t="s">
        <v>1879</v>
      </c>
      <c r="K32" s="247" t="s">
        <v>2290</v>
      </c>
      <c r="L32" s="235" t="s">
        <v>1746</v>
      </c>
      <c r="M32" s="235" t="s">
        <v>3097</v>
      </c>
      <c r="N32" s="248" t="s">
        <v>4229</v>
      </c>
      <c r="O32" s="249"/>
      <c r="P32" s="235"/>
      <c r="Q32" s="270" t="s">
        <v>4214</v>
      </c>
      <c r="R32" s="235"/>
      <c r="S32" s="276"/>
      <c r="T32" s="235" t="s">
        <v>7</v>
      </c>
      <c r="U32" s="235"/>
      <c r="V32" s="235"/>
      <c r="W32" s="235"/>
      <c r="X32" s="235"/>
      <c r="Y32" s="235"/>
      <c r="Z32" s="235"/>
      <c r="AA32" s="235"/>
    </row>
    <row r="33" spans="1:27" ht="180" hidden="1" customHeight="1">
      <c r="A33" s="228">
        <v>39</v>
      </c>
      <c r="B33" s="228">
        <v>18</v>
      </c>
      <c r="C33" s="236" t="s">
        <v>2375</v>
      </c>
      <c r="D33" s="236" t="s">
        <v>675</v>
      </c>
      <c r="E33" s="258" t="s">
        <v>2279</v>
      </c>
      <c r="F33" s="274" t="s">
        <v>1959</v>
      </c>
      <c r="G33" s="275" t="s">
        <v>1458</v>
      </c>
      <c r="H33" s="274" t="s">
        <v>1889</v>
      </c>
      <c r="I33" s="274" t="s">
        <v>1890</v>
      </c>
      <c r="J33" s="274" t="s">
        <v>1879</v>
      </c>
      <c r="K33" s="274" t="s">
        <v>1916</v>
      </c>
      <c r="L33" s="276" t="s">
        <v>314</v>
      </c>
      <c r="M33" s="276" t="s">
        <v>3095</v>
      </c>
      <c r="N33" s="277" t="s">
        <v>4353</v>
      </c>
      <c r="O33" s="274"/>
      <c r="P33" s="278" t="s">
        <v>3128</v>
      </c>
      <c r="Q33" s="281" t="s">
        <v>4295</v>
      </c>
      <c r="R33" s="276" t="s">
        <v>3178</v>
      </c>
      <c r="S33" s="276" t="s">
        <v>3179</v>
      </c>
      <c r="T33" s="276" t="s">
        <v>1</v>
      </c>
      <c r="U33" s="276"/>
      <c r="V33" s="276"/>
      <c r="W33" s="276" t="s">
        <v>3123</v>
      </c>
      <c r="X33" s="276"/>
      <c r="Y33" s="276"/>
      <c r="Z33" s="276"/>
      <c r="AA33" s="276"/>
    </row>
    <row r="34" spans="1:27" ht="125.25" customHeight="1">
      <c r="A34" s="228">
        <v>10</v>
      </c>
      <c r="B34" s="228">
        <v>19</v>
      </c>
      <c r="C34" s="236" t="s">
        <v>292</v>
      </c>
      <c r="D34" s="236" t="s">
        <v>36</v>
      </c>
      <c r="E34" s="258" t="s">
        <v>2279</v>
      </c>
      <c r="F34" s="274" t="s">
        <v>1960</v>
      </c>
      <c r="G34" s="275" t="s">
        <v>1447</v>
      </c>
      <c r="H34" s="274" t="s">
        <v>4303</v>
      </c>
      <c r="I34" s="274" t="s">
        <v>1883</v>
      </c>
      <c r="J34" s="274" t="s">
        <v>1873</v>
      </c>
      <c r="K34" s="274" t="s">
        <v>2290</v>
      </c>
      <c r="L34" s="276" t="s">
        <v>2224</v>
      </c>
      <c r="M34" s="276" t="s">
        <v>3097</v>
      </c>
      <c r="N34" s="277" t="s">
        <v>4434</v>
      </c>
      <c r="O34" s="274"/>
      <c r="P34" s="278" t="s">
        <v>3207</v>
      </c>
      <c r="Q34" s="281" t="s">
        <v>4264</v>
      </c>
      <c r="R34" s="294" t="s">
        <v>4417</v>
      </c>
      <c r="S34" s="276" t="s">
        <v>4416</v>
      </c>
      <c r="T34" s="276" t="s">
        <v>1</v>
      </c>
      <c r="U34" s="276" t="s">
        <v>3123</v>
      </c>
      <c r="V34" s="276" t="s">
        <v>3123</v>
      </c>
      <c r="W34" s="276"/>
      <c r="X34" s="276"/>
      <c r="Y34" s="276"/>
      <c r="Z34" s="276"/>
      <c r="AA34" s="276"/>
    </row>
    <row r="35" spans="1:27" ht="113.25" hidden="1" customHeight="1">
      <c r="A35" s="228">
        <v>29</v>
      </c>
      <c r="B35" s="228"/>
      <c r="C35" s="236" t="s">
        <v>2450</v>
      </c>
      <c r="D35" s="236" t="s">
        <v>85</v>
      </c>
      <c r="E35" s="236" t="s">
        <v>2279</v>
      </c>
      <c r="F35" s="232" t="s">
        <v>1960</v>
      </c>
      <c r="G35" s="231" t="s">
        <v>1495</v>
      </c>
      <c r="H35" s="232" t="s">
        <v>1875</v>
      </c>
      <c r="I35" s="232" t="s">
        <v>1887</v>
      </c>
      <c r="J35" s="232" t="s">
        <v>1879</v>
      </c>
      <c r="K35" s="232" t="s">
        <v>1880</v>
      </c>
      <c r="L35" s="233" t="s">
        <v>1746</v>
      </c>
      <c r="M35" s="233" t="s">
        <v>3097</v>
      </c>
      <c r="N35" s="234" t="s">
        <v>4230</v>
      </c>
      <c r="O35" s="237"/>
      <c r="P35" s="235"/>
      <c r="Q35" s="271"/>
      <c r="R35" s="235"/>
      <c r="S35" s="276"/>
      <c r="T35" s="235" t="s">
        <v>7</v>
      </c>
      <c r="U35" s="269"/>
      <c r="V35" s="269"/>
      <c r="W35" s="269"/>
      <c r="X35" s="269"/>
      <c r="Y35" s="269"/>
      <c r="Z35" s="269"/>
      <c r="AA35" s="269"/>
    </row>
    <row r="36" spans="1:27" ht="55.5" hidden="1" customHeight="1">
      <c r="A36" s="228">
        <v>30</v>
      </c>
      <c r="B36" s="228"/>
      <c r="C36" s="236" t="s">
        <v>133</v>
      </c>
      <c r="D36" s="236" t="s">
        <v>38</v>
      </c>
      <c r="E36" s="236" t="s">
        <v>2279</v>
      </c>
      <c r="F36" s="247" t="s">
        <v>1960</v>
      </c>
      <c r="G36" s="246" t="s">
        <v>1503</v>
      </c>
      <c r="H36" s="247" t="s">
        <v>1875</v>
      </c>
      <c r="I36" s="247" t="s">
        <v>1887</v>
      </c>
      <c r="J36" s="247" t="s">
        <v>1873</v>
      </c>
      <c r="K36" s="247" t="s">
        <v>2290</v>
      </c>
      <c r="L36" s="235" t="s">
        <v>1746</v>
      </c>
      <c r="M36" s="235" t="s">
        <v>3097</v>
      </c>
      <c r="N36" s="248" t="s">
        <v>4231</v>
      </c>
      <c r="O36" s="249"/>
      <c r="P36" s="261" t="s">
        <v>3129</v>
      </c>
      <c r="Q36" s="266" t="s">
        <v>4215</v>
      </c>
      <c r="R36" s="214" t="s">
        <v>3173</v>
      </c>
      <c r="S36" s="276" t="s">
        <v>3175</v>
      </c>
      <c r="T36" s="263" t="s">
        <v>7</v>
      </c>
      <c r="U36" s="263"/>
      <c r="V36" s="263"/>
      <c r="W36" s="263"/>
      <c r="X36" s="263"/>
      <c r="Y36" s="263"/>
      <c r="Z36" s="263"/>
      <c r="AA36" s="263"/>
    </row>
    <row r="37" spans="1:27" ht="409.5" customHeight="1">
      <c r="A37" s="228">
        <v>28</v>
      </c>
      <c r="B37" s="228">
        <v>20</v>
      </c>
      <c r="C37" s="236" t="s">
        <v>131</v>
      </c>
      <c r="D37" s="236" t="s">
        <v>37</v>
      </c>
      <c r="E37" s="258" t="s">
        <v>2279</v>
      </c>
      <c r="F37" s="274" t="s">
        <v>1960</v>
      </c>
      <c r="G37" s="275" t="s">
        <v>1478</v>
      </c>
      <c r="H37" s="274" t="s">
        <v>1875</v>
      </c>
      <c r="I37" s="274" t="s">
        <v>1887</v>
      </c>
      <c r="J37" s="274" t="s">
        <v>1873</v>
      </c>
      <c r="K37" s="274" t="s">
        <v>2290</v>
      </c>
      <c r="L37" s="276" t="s">
        <v>2224</v>
      </c>
      <c r="M37" s="276" t="s">
        <v>3097</v>
      </c>
      <c r="N37" s="277" t="s">
        <v>4435</v>
      </c>
      <c r="O37" s="274"/>
      <c r="P37" s="278" t="s">
        <v>3208</v>
      </c>
      <c r="Q37" s="279" t="s">
        <v>4265</v>
      </c>
      <c r="R37" s="294" t="s">
        <v>4418</v>
      </c>
      <c r="S37" s="276" t="s">
        <v>4416</v>
      </c>
      <c r="T37" s="276" t="s">
        <v>1</v>
      </c>
      <c r="U37" s="276" t="s">
        <v>3123</v>
      </c>
      <c r="V37" s="276" t="s">
        <v>3123</v>
      </c>
      <c r="W37" s="276"/>
      <c r="X37" s="276"/>
      <c r="Y37" s="276"/>
      <c r="Z37" s="276"/>
      <c r="AA37" s="276"/>
    </row>
    <row r="38" spans="1:27" ht="409.5" customHeight="1">
      <c r="A38" s="228">
        <v>3</v>
      </c>
      <c r="B38" s="228">
        <v>21</v>
      </c>
      <c r="C38" s="236" t="s">
        <v>2341</v>
      </c>
      <c r="D38" s="236" t="s">
        <v>163</v>
      </c>
      <c r="E38" s="258" t="s">
        <v>2279</v>
      </c>
      <c r="F38" s="274" t="s">
        <v>1960</v>
      </c>
      <c r="G38" s="275" t="s">
        <v>2023</v>
      </c>
      <c r="H38" s="274" t="s">
        <v>1875</v>
      </c>
      <c r="I38" s="274" t="s">
        <v>1887</v>
      </c>
      <c r="J38" s="274" t="s">
        <v>1879</v>
      </c>
      <c r="K38" s="274" t="s">
        <v>2290</v>
      </c>
      <c r="L38" s="276" t="s">
        <v>2224</v>
      </c>
      <c r="M38" s="276" t="s">
        <v>3097</v>
      </c>
      <c r="N38" s="277" t="s">
        <v>4436</v>
      </c>
      <c r="O38" s="274"/>
      <c r="P38" s="278" t="s">
        <v>3209</v>
      </c>
      <c r="Q38" s="279" t="s">
        <v>4266</v>
      </c>
      <c r="R38" s="294" t="s">
        <v>3172</v>
      </c>
      <c r="S38" s="280" t="s">
        <v>3169</v>
      </c>
      <c r="T38" s="276" t="s">
        <v>1</v>
      </c>
      <c r="U38" s="276" t="s">
        <v>3123</v>
      </c>
      <c r="V38" s="276" t="s">
        <v>3123</v>
      </c>
      <c r="W38" s="276"/>
      <c r="X38" s="276"/>
      <c r="Y38" s="276"/>
      <c r="Z38" s="276"/>
      <c r="AA38" s="276"/>
    </row>
    <row r="39" spans="1:27" ht="117.75" customHeight="1">
      <c r="A39" s="228">
        <v>18</v>
      </c>
      <c r="B39" s="228">
        <v>22</v>
      </c>
      <c r="C39" s="236" t="s">
        <v>2233</v>
      </c>
      <c r="D39" s="236">
        <v>3389</v>
      </c>
      <c r="E39" s="258" t="s">
        <v>2279</v>
      </c>
      <c r="F39" s="274" t="s">
        <v>149</v>
      </c>
      <c r="G39" s="275" t="s">
        <v>2234</v>
      </c>
      <c r="H39" s="274" t="s">
        <v>2235</v>
      </c>
      <c r="I39" s="274" t="s">
        <v>1876</v>
      </c>
      <c r="J39" s="274" t="s">
        <v>1873</v>
      </c>
      <c r="K39" s="274" t="s">
        <v>1880</v>
      </c>
      <c r="L39" s="276" t="s">
        <v>5</v>
      </c>
      <c r="M39" s="276" t="s">
        <v>3097</v>
      </c>
      <c r="N39" s="277" t="s">
        <v>4404</v>
      </c>
      <c r="O39" s="274"/>
      <c r="P39" s="278" t="s">
        <v>3130</v>
      </c>
      <c r="Q39" s="284" t="s">
        <v>4315</v>
      </c>
      <c r="R39" s="276" t="s">
        <v>3178</v>
      </c>
      <c r="S39" s="276" t="s">
        <v>3179</v>
      </c>
      <c r="T39" s="276" t="s">
        <v>1</v>
      </c>
      <c r="U39" s="276" t="s">
        <v>3131</v>
      </c>
      <c r="V39" s="276" t="s">
        <v>3131</v>
      </c>
      <c r="W39" s="276"/>
      <c r="X39" s="276"/>
      <c r="Y39" s="276"/>
      <c r="Z39" s="276"/>
      <c r="AA39" s="276" t="s">
        <v>3131</v>
      </c>
    </row>
    <row r="40" spans="1:27" ht="244.5" customHeight="1">
      <c r="A40" s="228">
        <v>4</v>
      </c>
      <c r="B40" s="228">
        <v>23</v>
      </c>
      <c r="C40" s="236" t="s">
        <v>29</v>
      </c>
      <c r="D40" s="236" t="s">
        <v>30</v>
      </c>
      <c r="E40" s="258" t="s">
        <v>2279</v>
      </c>
      <c r="F40" s="274" t="s">
        <v>1960</v>
      </c>
      <c r="G40" s="275" t="s">
        <v>1551</v>
      </c>
      <c r="H40" s="274" t="s">
        <v>1875</v>
      </c>
      <c r="I40" s="274" t="s">
        <v>1878</v>
      </c>
      <c r="J40" s="274" t="s">
        <v>1879</v>
      </c>
      <c r="K40" s="274" t="s">
        <v>2290</v>
      </c>
      <c r="L40" s="276" t="s">
        <v>2224</v>
      </c>
      <c r="M40" s="276" t="s">
        <v>3097</v>
      </c>
      <c r="N40" s="277" t="s">
        <v>4443</v>
      </c>
      <c r="O40" s="274" t="s">
        <v>3108</v>
      </c>
      <c r="P40" s="278" t="s">
        <v>3210</v>
      </c>
      <c r="Q40" s="281" t="s">
        <v>4300</v>
      </c>
      <c r="R40" s="294" t="s">
        <v>4419</v>
      </c>
      <c r="S40" s="276" t="s">
        <v>4416</v>
      </c>
      <c r="T40" s="276" t="s">
        <v>1</v>
      </c>
      <c r="U40" s="276" t="s">
        <v>3188</v>
      </c>
      <c r="V40" s="276" t="s">
        <v>3123</v>
      </c>
      <c r="W40" s="276"/>
      <c r="X40" s="276"/>
      <c r="Y40" s="276"/>
      <c r="Z40" s="276"/>
      <c r="AA40" s="276"/>
    </row>
    <row r="41" spans="1:27" ht="113.25" hidden="1" customHeight="1">
      <c r="A41" s="228">
        <v>71</v>
      </c>
      <c r="B41" s="228"/>
      <c r="C41" s="236" t="s">
        <v>2206</v>
      </c>
      <c r="D41" s="236" t="s">
        <v>97</v>
      </c>
      <c r="E41" s="236" t="s">
        <v>97</v>
      </c>
      <c r="F41" s="247" t="s">
        <v>2207</v>
      </c>
      <c r="G41" s="246" t="s">
        <v>2216</v>
      </c>
      <c r="H41" s="247" t="s">
        <v>1882</v>
      </c>
      <c r="I41" s="247" t="s">
        <v>1901</v>
      </c>
      <c r="J41" s="247" t="s">
        <v>1873</v>
      </c>
      <c r="K41" s="247" t="s">
        <v>1880</v>
      </c>
      <c r="L41" s="235" t="s">
        <v>2224</v>
      </c>
      <c r="M41" s="235" t="s">
        <v>3097</v>
      </c>
      <c r="N41" s="248" t="s">
        <v>4232</v>
      </c>
      <c r="O41" s="249"/>
      <c r="P41" s="235"/>
      <c r="Q41" s="215"/>
      <c r="R41" s="235"/>
      <c r="S41" s="235"/>
      <c r="T41" s="235" t="s">
        <v>7</v>
      </c>
      <c r="U41" s="235"/>
      <c r="V41" s="235"/>
      <c r="W41" s="235"/>
      <c r="X41" s="235"/>
      <c r="Y41" s="235"/>
      <c r="Z41" s="235"/>
      <c r="AA41" s="235"/>
    </row>
    <row r="42" spans="1:27" ht="409.6" customHeight="1">
      <c r="A42" s="228"/>
      <c r="B42" s="228">
        <v>24</v>
      </c>
      <c r="C42" s="236" t="s">
        <v>1673</v>
      </c>
      <c r="D42" s="239" t="s">
        <v>1674</v>
      </c>
      <c r="E42" s="257" t="s">
        <v>2279</v>
      </c>
      <c r="F42" s="274" t="s">
        <v>2231</v>
      </c>
      <c r="G42" s="275" t="s">
        <v>3196</v>
      </c>
      <c r="H42" s="274" t="s">
        <v>2212</v>
      </c>
      <c r="I42" s="274" t="s">
        <v>1888</v>
      </c>
      <c r="J42" s="274" t="s">
        <v>1879</v>
      </c>
      <c r="K42" s="274" t="s">
        <v>1916</v>
      </c>
      <c r="L42" s="276" t="s">
        <v>2224</v>
      </c>
      <c r="M42" s="276" t="s">
        <v>3097</v>
      </c>
      <c r="N42" s="277" t="s">
        <v>4425</v>
      </c>
      <c r="O42" s="274"/>
      <c r="P42" s="278" t="s">
        <v>3211</v>
      </c>
      <c r="Q42" s="279" t="s">
        <v>4317</v>
      </c>
      <c r="R42" s="276" t="s">
        <v>3178</v>
      </c>
      <c r="S42" s="276" t="s">
        <v>3179</v>
      </c>
      <c r="T42" s="276" t="s">
        <v>1</v>
      </c>
      <c r="U42" s="276" t="s">
        <v>3116</v>
      </c>
      <c r="V42" s="276"/>
      <c r="W42" s="276"/>
      <c r="X42" s="276"/>
      <c r="Y42" s="276"/>
      <c r="Z42" s="276" t="s">
        <v>3116</v>
      </c>
      <c r="AA42" s="276"/>
    </row>
    <row r="43" spans="1:27" ht="408" customHeight="1">
      <c r="A43" s="228">
        <v>19</v>
      </c>
      <c r="B43" s="228">
        <v>25</v>
      </c>
      <c r="C43" s="236" t="s">
        <v>1839</v>
      </c>
      <c r="D43" s="236" t="s">
        <v>97</v>
      </c>
      <c r="E43" s="258" t="s">
        <v>97</v>
      </c>
      <c r="F43" s="274" t="s">
        <v>1960</v>
      </c>
      <c r="G43" s="275" t="s">
        <v>2214</v>
      </c>
      <c r="H43" s="274" t="s">
        <v>2212</v>
      </c>
      <c r="I43" s="274" t="s">
        <v>1888</v>
      </c>
      <c r="J43" s="274" t="s">
        <v>1879</v>
      </c>
      <c r="K43" s="274" t="s">
        <v>1916</v>
      </c>
      <c r="L43" s="276" t="s">
        <v>2215</v>
      </c>
      <c r="M43" s="276" t="s">
        <v>3097</v>
      </c>
      <c r="N43" s="277" t="s">
        <v>4444</v>
      </c>
      <c r="O43" s="274"/>
      <c r="P43" s="278" t="s">
        <v>3132</v>
      </c>
      <c r="Q43" s="279" t="s">
        <v>4318</v>
      </c>
      <c r="R43" s="294" t="s">
        <v>4394</v>
      </c>
      <c r="S43" s="276" t="s">
        <v>3169</v>
      </c>
      <c r="T43" s="276" t="s">
        <v>1</v>
      </c>
      <c r="U43" s="276" t="s">
        <v>3131</v>
      </c>
      <c r="V43" s="276" t="s">
        <v>3131</v>
      </c>
      <c r="W43" s="276"/>
      <c r="X43" s="276"/>
      <c r="Y43" s="276"/>
      <c r="Z43" s="276" t="s">
        <v>3131</v>
      </c>
      <c r="AA43" s="276"/>
    </row>
    <row r="44" spans="1:27" ht="409.5" customHeight="1">
      <c r="A44" s="228">
        <v>76</v>
      </c>
      <c r="B44" s="228">
        <v>26</v>
      </c>
      <c r="C44" s="236" t="s">
        <v>2242</v>
      </c>
      <c r="D44" s="236" t="s">
        <v>97</v>
      </c>
      <c r="E44" s="258" t="s">
        <v>97</v>
      </c>
      <c r="F44" s="274" t="s">
        <v>1960</v>
      </c>
      <c r="G44" s="275" t="s">
        <v>2760</v>
      </c>
      <c r="H44" s="274" t="s">
        <v>4303</v>
      </c>
      <c r="I44" s="274" t="s">
        <v>1888</v>
      </c>
      <c r="J44" s="274" t="s">
        <v>1873</v>
      </c>
      <c r="K44" s="274" t="s">
        <v>2252</v>
      </c>
      <c r="L44" s="276" t="s">
        <v>2215</v>
      </c>
      <c r="M44" s="276" t="s">
        <v>3097</v>
      </c>
      <c r="N44" s="277" t="s">
        <v>4407</v>
      </c>
      <c r="O44" s="274"/>
      <c r="P44" s="278" t="s">
        <v>3133</v>
      </c>
      <c r="Q44" s="279" t="s">
        <v>4319</v>
      </c>
      <c r="R44" s="294" t="s">
        <v>4394</v>
      </c>
      <c r="S44" s="276" t="s">
        <v>3169</v>
      </c>
      <c r="T44" s="276" t="s">
        <v>1</v>
      </c>
      <c r="U44" s="276" t="s">
        <v>3131</v>
      </c>
      <c r="V44" s="276" t="s">
        <v>3131</v>
      </c>
      <c r="W44" s="276"/>
      <c r="X44" s="276"/>
      <c r="Y44" s="276"/>
      <c r="Z44" s="276" t="s">
        <v>3131</v>
      </c>
      <c r="AA44" s="276"/>
    </row>
    <row r="45" spans="1:27" ht="330" customHeight="1">
      <c r="A45" s="228">
        <v>11</v>
      </c>
      <c r="B45" s="228">
        <v>27</v>
      </c>
      <c r="C45" s="236" t="s">
        <v>2060</v>
      </c>
      <c r="D45" s="236" t="s">
        <v>153</v>
      </c>
      <c r="E45" s="258" t="s">
        <v>2271</v>
      </c>
      <c r="F45" s="274" t="s">
        <v>1921</v>
      </c>
      <c r="G45" s="275" t="s">
        <v>2029</v>
      </c>
      <c r="H45" s="274" t="s">
        <v>4303</v>
      </c>
      <c r="I45" s="274" t="s">
        <v>97</v>
      </c>
      <c r="J45" s="274" t="s">
        <v>1873</v>
      </c>
      <c r="K45" s="274" t="s">
        <v>1874</v>
      </c>
      <c r="L45" s="276" t="s">
        <v>2224</v>
      </c>
      <c r="M45" s="276" t="s">
        <v>3097</v>
      </c>
      <c r="N45" s="277" t="s">
        <v>4437</v>
      </c>
      <c r="O45" s="274"/>
      <c r="P45" s="278" t="s">
        <v>3212</v>
      </c>
      <c r="Q45" s="281" t="s">
        <v>4322</v>
      </c>
      <c r="R45" s="276" t="s">
        <v>4392</v>
      </c>
      <c r="S45" s="276" t="s">
        <v>3169</v>
      </c>
      <c r="T45" s="276" t="s">
        <v>1</v>
      </c>
      <c r="U45" s="276" t="s">
        <v>3192</v>
      </c>
      <c r="V45" s="276" t="s">
        <v>3192</v>
      </c>
      <c r="W45" s="276"/>
      <c r="X45" s="276"/>
      <c r="Y45" s="276"/>
      <c r="Z45" s="276"/>
      <c r="AA45" s="276"/>
    </row>
    <row r="46" spans="1:27" ht="409.5" hidden="1" customHeight="1">
      <c r="A46" s="228">
        <v>73</v>
      </c>
      <c r="B46" s="228">
        <v>28</v>
      </c>
      <c r="C46" s="236" t="s">
        <v>2676</v>
      </c>
      <c r="D46" s="236" t="s">
        <v>1383</v>
      </c>
      <c r="E46" s="258" t="s">
        <v>2279</v>
      </c>
      <c r="F46" s="274" t="s">
        <v>1960</v>
      </c>
      <c r="G46" s="275" t="s">
        <v>1384</v>
      </c>
      <c r="H46" s="274" t="s">
        <v>1875</v>
      </c>
      <c r="I46" s="274" t="s">
        <v>1888</v>
      </c>
      <c r="J46" s="274" t="s">
        <v>1873</v>
      </c>
      <c r="K46" s="274" t="s">
        <v>1880</v>
      </c>
      <c r="L46" s="276" t="s">
        <v>5</v>
      </c>
      <c r="M46" s="276" t="s">
        <v>3097</v>
      </c>
      <c r="N46" s="277" t="s">
        <v>4409</v>
      </c>
      <c r="O46" s="274"/>
      <c r="P46" s="278" t="s">
        <v>3134</v>
      </c>
      <c r="Q46" s="279" t="s">
        <v>4267</v>
      </c>
      <c r="R46" s="293" t="s">
        <v>4393</v>
      </c>
      <c r="S46" s="276" t="s">
        <v>3169</v>
      </c>
      <c r="T46" s="276" t="s">
        <v>1</v>
      </c>
      <c r="U46" s="276"/>
      <c r="V46" s="276"/>
      <c r="W46" s="276"/>
      <c r="X46" s="276"/>
      <c r="Y46" s="276"/>
      <c r="Z46" s="276"/>
      <c r="AA46" s="276"/>
    </row>
    <row r="47" spans="1:27" ht="235.5" customHeight="1">
      <c r="A47" s="228">
        <v>40</v>
      </c>
      <c r="B47" s="228">
        <v>29</v>
      </c>
      <c r="C47" s="236" t="s">
        <v>2318</v>
      </c>
      <c r="D47" s="236" t="s">
        <v>56</v>
      </c>
      <c r="E47" s="258" t="s">
        <v>2279</v>
      </c>
      <c r="F47" s="274" t="s">
        <v>229</v>
      </c>
      <c r="G47" s="275" t="s">
        <v>1416</v>
      </c>
      <c r="H47" s="274" t="s">
        <v>1889</v>
      </c>
      <c r="I47" s="274" t="s">
        <v>1901</v>
      </c>
      <c r="J47" s="274" t="s">
        <v>1879</v>
      </c>
      <c r="K47" s="274" t="s">
        <v>2252</v>
      </c>
      <c r="L47" s="276" t="s">
        <v>2224</v>
      </c>
      <c r="M47" s="276" t="s">
        <v>3097</v>
      </c>
      <c r="N47" s="282" t="s">
        <v>4368</v>
      </c>
      <c r="O47" s="274"/>
      <c r="P47" s="278" t="s">
        <v>3213</v>
      </c>
      <c r="Q47" s="281" t="s">
        <v>4268</v>
      </c>
      <c r="R47" s="276" t="s">
        <v>3178</v>
      </c>
      <c r="S47" s="276" t="s">
        <v>3179</v>
      </c>
      <c r="T47" s="276" t="s">
        <v>1</v>
      </c>
      <c r="U47" s="276" t="s">
        <v>3116</v>
      </c>
      <c r="V47" s="276"/>
      <c r="W47" s="276" t="s">
        <v>3116</v>
      </c>
      <c r="X47" s="276"/>
      <c r="Y47" s="276" t="s">
        <v>3116</v>
      </c>
      <c r="Z47" s="276"/>
      <c r="AA47" s="276"/>
    </row>
    <row r="48" spans="1:27" ht="126.75" hidden="1" customHeight="1">
      <c r="A48" s="228">
        <v>63</v>
      </c>
      <c r="B48" s="228">
        <v>30</v>
      </c>
      <c r="C48" s="236" t="s">
        <v>3541</v>
      </c>
      <c r="D48" s="236" t="s">
        <v>97</v>
      </c>
      <c r="E48" s="258" t="s">
        <v>97</v>
      </c>
      <c r="F48" s="274" t="s">
        <v>1960</v>
      </c>
      <c r="G48" s="275" t="s">
        <v>2249</v>
      </c>
      <c r="H48" s="274" t="s">
        <v>1906</v>
      </c>
      <c r="I48" s="274" t="s">
        <v>1893</v>
      </c>
      <c r="J48" s="274" t="s">
        <v>1879</v>
      </c>
      <c r="K48" s="274" t="s">
        <v>2250</v>
      </c>
      <c r="L48" s="276" t="s">
        <v>5</v>
      </c>
      <c r="M48" s="276" t="s">
        <v>3095</v>
      </c>
      <c r="N48" s="277" t="s">
        <v>4426</v>
      </c>
      <c r="O48" s="274"/>
      <c r="P48" s="285" t="s">
        <v>3135</v>
      </c>
      <c r="Q48" s="281" t="s">
        <v>4324</v>
      </c>
      <c r="R48" s="294" t="s">
        <v>4421</v>
      </c>
      <c r="S48" s="276" t="s">
        <v>3169</v>
      </c>
      <c r="T48" s="276" t="s">
        <v>1</v>
      </c>
      <c r="U48" s="276"/>
      <c r="V48" s="276"/>
      <c r="W48" s="276"/>
      <c r="X48" s="276"/>
      <c r="Y48" s="276"/>
      <c r="Z48" s="276"/>
      <c r="AA48" s="276"/>
    </row>
    <row r="49" spans="1:27" ht="169.5" customHeight="1">
      <c r="A49" s="228">
        <v>42</v>
      </c>
      <c r="B49" s="228">
        <v>31</v>
      </c>
      <c r="C49" s="236" t="s">
        <v>2322</v>
      </c>
      <c r="D49" s="236" t="s">
        <v>260</v>
      </c>
      <c r="E49" s="258" t="s">
        <v>2279</v>
      </c>
      <c r="F49" s="274" t="s">
        <v>229</v>
      </c>
      <c r="G49" s="275" t="s">
        <v>1418</v>
      </c>
      <c r="H49" s="274" t="s">
        <v>1889</v>
      </c>
      <c r="I49" s="274" t="s">
        <v>1901</v>
      </c>
      <c r="J49" s="274" t="s">
        <v>1873</v>
      </c>
      <c r="K49" s="274" t="s">
        <v>1874</v>
      </c>
      <c r="L49" s="276" t="s">
        <v>2224</v>
      </c>
      <c r="M49" s="276" t="s">
        <v>3097</v>
      </c>
      <c r="N49" s="277" t="s">
        <v>4358</v>
      </c>
      <c r="O49" s="274"/>
      <c r="P49" s="278" t="s">
        <v>3214</v>
      </c>
      <c r="Q49" s="281" t="s">
        <v>4269</v>
      </c>
      <c r="R49" s="294" t="s">
        <v>3178</v>
      </c>
      <c r="S49" s="276" t="s">
        <v>3179</v>
      </c>
      <c r="T49" s="276" t="s">
        <v>1</v>
      </c>
      <c r="U49" s="276" t="s">
        <v>3116</v>
      </c>
      <c r="V49" s="276"/>
      <c r="W49" s="276"/>
      <c r="X49" s="276"/>
      <c r="Y49" s="276" t="s">
        <v>3116</v>
      </c>
      <c r="Z49" s="276"/>
      <c r="AA49" s="276"/>
    </row>
    <row r="50" spans="1:27" ht="200.25" customHeight="1">
      <c r="A50" s="228">
        <v>78</v>
      </c>
      <c r="B50" s="228">
        <v>32</v>
      </c>
      <c r="C50" s="236" t="s">
        <v>3102</v>
      </c>
      <c r="D50" s="236" t="s">
        <v>97</v>
      </c>
      <c r="E50" s="258" t="s">
        <v>97</v>
      </c>
      <c r="F50" s="274" t="s">
        <v>3103</v>
      </c>
      <c r="G50" s="275" t="s">
        <v>3104</v>
      </c>
      <c r="H50" s="274" t="s">
        <v>1882</v>
      </c>
      <c r="I50" s="274" t="s">
        <v>2237</v>
      </c>
      <c r="J50" s="274" t="s">
        <v>1873</v>
      </c>
      <c r="K50" s="274" t="s">
        <v>1874</v>
      </c>
      <c r="L50" s="276" t="s">
        <v>314</v>
      </c>
      <c r="M50" s="276" t="s">
        <v>3097</v>
      </c>
      <c r="N50" s="277" t="s">
        <v>4445</v>
      </c>
      <c r="O50" s="274"/>
      <c r="P50" s="283" t="s">
        <v>3136</v>
      </c>
      <c r="Q50" s="281" t="s">
        <v>4270</v>
      </c>
      <c r="R50" s="294" t="s">
        <v>3178</v>
      </c>
      <c r="S50" s="276" t="s">
        <v>3179</v>
      </c>
      <c r="T50" s="276" t="s">
        <v>1</v>
      </c>
      <c r="U50" s="276" t="s">
        <v>3116</v>
      </c>
      <c r="V50" s="276" t="s">
        <v>3116</v>
      </c>
      <c r="W50" s="276"/>
      <c r="X50" s="276"/>
      <c r="Y50" s="276"/>
      <c r="Z50" s="276"/>
      <c r="AA50" s="276"/>
    </row>
    <row r="51" spans="1:27" ht="144" customHeight="1">
      <c r="A51" s="228">
        <v>34</v>
      </c>
      <c r="B51" s="228">
        <v>33</v>
      </c>
      <c r="C51" s="236" t="s">
        <v>2257</v>
      </c>
      <c r="D51" s="241" t="s">
        <v>3446</v>
      </c>
      <c r="E51" s="259" t="s">
        <v>2279</v>
      </c>
      <c r="F51" s="274" t="s">
        <v>1960</v>
      </c>
      <c r="G51" s="286" t="s">
        <v>2218</v>
      </c>
      <c r="H51" s="274" t="s">
        <v>1889</v>
      </c>
      <c r="I51" s="274" t="s">
        <v>1893</v>
      </c>
      <c r="J51" s="274" t="s">
        <v>1873</v>
      </c>
      <c r="K51" s="274" t="s">
        <v>1916</v>
      </c>
      <c r="L51" s="276" t="s">
        <v>5</v>
      </c>
      <c r="M51" s="276" t="s">
        <v>3097</v>
      </c>
      <c r="N51" s="277" t="s">
        <v>4405</v>
      </c>
      <c r="O51" s="274"/>
      <c r="P51" s="278" t="s">
        <v>3137</v>
      </c>
      <c r="Q51" s="284" t="s">
        <v>4294</v>
      </c>
      <c r="R51" s="294" t="s">
        <v>4396</v>
      </c>
      <c r="S51" s="276" t="s">
        <v>4385</v>
      </c>
      <c r="T51" s="276" t="s">
        <v>1</v>
      </c>
      <c r="U51" s="276" t="s">
        <v>3116</v>
      </c>
      <c r="V51" s="276"/>
      <c r="W51" s="276" t="s">
        <v>3116</v>
      </c>
      <c r="X51" s="276"/>
      <c r="Y51" s="276"/>
      <c r="Z51" s="276"/>
      <c r="AA51" s="276"/>
    </row>
    <row r="52" spans="1:27" ht="141.75" customHeight="1">
      <c r="A52" s="228">
        <v>35</v>
      </c>
      <c r="B52" s="228">
        <v>34</v>
      </c>
      <c r="C52" s="236" t="s">
        <v>1836</v>
      </c>
      <c r="D52" s="241" t="s">
        <v>3448</v>
      </c>
      <c r="E52" s="259" t="s">
        <v>2279</v>
      </c>
      <c r="F52" s="274" t="s">
        <v>1960</v>
      </c>
      <c r="G52" s="286" t="s">
        <v>2217</v>
      </c>
      <c r="H52" s="274" t="s">
        <v>1889</v>
      </c>
      <c r="I52" s="274" t="s">
        <v>1893</v>
      </c>
      <c r="J52" s="274" t="s">
        <v>1873</v>
      </c>
      <c r="K52" s="274" t="s">
        <v>1916</v>
      </c>
      <c r="L52" s="276" t="s">
        <v>5</v>
      </c>
      <c r="M52" s="276" t="s">
        <v>3097</v>
      </c>
      <c r="N52" s="277" t="s">
        <v>4399</v>
      </c>
      <c r="O52" s="274"/>
      <c r="P52" s="278" t="s">
        <v>3138</v>
      </c>
      <c r="Q52" s="281" t="s">
        <v>4293</v>
      </c>
      <c r="R52" s="294" t="s">
        <v>4393</v>
      </c>
      <c r="S52" s="276" t="s">
        <v>3169</v>
      </c>
      <c r="T52" s="276" t="s">
        <v>1</v>
      </c>
      <c r="U52" s="276" t="s">
        <v>3116</v>
      </c>
      <c r="V52" s="276"/>
      <c r="W52" s="276" t="s">
        <v>3116</v>
      </c>
      <c r="X52" s="276"/>
      <c r="Y52" s="276"/>
      <c r="Z52" s="276"/>
      <c r="AA52" s="276"/>
    </row>
    <row r="53" spans="1:27" ht="113.25" hidden="1" customHeight="1">
      <c r="A53" s="228">
        <v>2</v>
      </c>
      <c r="B53" s="228"/>
      <c r="C53" s="236" t="s">
        <v>2247</v>
      </c>
      <c r="D53" s="236" t="s">
        <v>97</v>
      </c>
      <c r="E53" s="236" t="s">
        <v>97</v>
      </c>
      <c r="F53" s="232" t="s">
        <v>1639</v>
      </c>
      <c r="G53" s="231" t="s">
        <v>3094</v>
      </c>
      <c r="H53" s="232" t="s">
        <v>1889</v>
      </c>
      <c r="I53" s="232" t="s">
        <v>1888</v>
      </c>
      <c r="J53" s="232" t="s">
        <v>1873</v>
      </c>
      <c r="K53" s="232" t="s">
        <v>2250</v>
      </c>
      <c r="L53" s="233" t="s">
        <v>5</v>
      </c>
      <c r="M53" s="233" t="s">
        <v>3097</v>
      </c>
      <c r="N53" s="234" t="s">
        <v>4233</v>
      </c>
      <c r="O53" s="237" t="s">
        <v>2255</v>
      </c>
      <c r="P53" s="235"/>
      <c r="Q53" s="271"/>
      <c r="R53" s="294"/>
      <c r="S53" s="235"/>
      <c r="T53" s="235" t="s">
        <v>7</v>
      </c>
      <c r="U53" s="269"/>
      <c r="V53" s="269"/>
      <c r="W53" s="269"/>
      <c r="X53" s="269"/>
      <c r="Y53" s="269"/>
      <c r="Z53" s="269"/>
      <c r="AA53" s="269"/>
    </row>
    <row r="54" spans="1:27" ht="113.25" hidden="1" customHeight="1">
      <c r="A54" s="228">
        <v>20</v>
      </c>
      <c r="B54" s="228"/>
      <c r="C54" s="236" t="s">
        <v>2229</v>
      </c>
      <c r="D54" s="236" t="s">
        <v>89</v>
      </c>
      <c r="E54" s="236" t="s">
        <v>2279</v>
      </c>
      <c r="F54" s="232" t="s">
        <v>1960</v>
      </c>
      <c r="G54" s="231" t="s">
        <v>2685</v>
      </c>
      <c r="H54" s="232" t="s">
        <v>1928</v>
      </c>
      <c r="I54" s="232" t="s">
        <v>1888</v>
      </c>
      <c r="J54" s="232" t="s">
        <v>1873</v>
      </c>
      <c r="K54" s="232" t="s">
        <v>1874</v>
      </c>
      <c r="L54" s="233" t="s">
        <v>5</v>
      </c>
      <c r="M54" s="233" t="s">
        <v>3097</v>
      </c>
      <c r="N54" s="234" t="s">
        <v>4234</v>
      </c>
      <c r="O54" s="237"/>
      <c r="P54" s="235"/>
      <c r="Q54" s="178"/>
      <c r="R54" s="294"/>
      <c r="S54" s="235"/>
      <c r="T54" s="235" t="s">
        <v>7</v>
      </c>
      <c r="U54" s="238"/>
      <c r="V54" s="238"/>
      <c r="W54" s="238"/>
      <c r="X54" s="238"/>
      <c r="Y54" s="238"/>
      <c r="Z54" s="238"/>
      <c r="AA54" s="238"/>
    </row>
    <row r="55" spans="1:27" ht="113.25" hidden="1" customHeight="1">
      <c r="A55" s="228">
        <v>81</v>
      </c>
      <c r="B55" s="228"/>
      <c r="C55" s="236" t="s">
        <v>1569</v>
      </c>
      <c r="D55" s="236" t="s">
        <v>60</v>
      </c>
      <c r="E55" s="236" t="s">
        <v>2271</v>
      </c>
      <c r="F55" s="247" t="s">
        <v>1960</v>
      </c>
      <c r="G55" s="246" t="s">
        <v>2363</v>
      </c>
      <c r="H55" s="247" t="s">
        <v>2297</v>
      </c>
      <c r="I55" s="247" t="s">
        <v>1901</v>
      </c>
      <c r="J55" s="247" t="s">
        <v>1873</v>
      </c>
      <c r="K55" s="247" t="s">
        <v>1880</v>
      </c>
      <c r="L55" s="235" t="s">
        <v>1746</v>
      </c>
      <c r="M55" s="235" t="s">
        <v>3097</v>
      </c>
      <c r="N55" s="248" t="s">
        <v>4235</v>
      </c>
      <c r="O55" s="249"/>
      <c r="P55" s="235"/>
      <c r="Q55" s="265"/>
      <c r="R55" s="294"/>
      <c r="S55" s="235"/>
      <c r="T55" s="235" t="s">
        <v>7</v>
      </c>
      <c r="U55" s="263"/>
      <c r="V55" s="263"/>
      <c r="W55" s="263"/>
      <c r="X55" s="263"/>
      <c r="Y55" s="263"/>
      <c r="Z55" s="263"/>
      <c r="AA55" s="263"/>
    </row>
    <row r="56" spans="1:27" ht="252.75" customHeight="1">
      <c r="A56" s="228">
        <v>1</v>
      </c>
      <c r="B56" s="228">
        <v>35</v>
      </c>
      <c r="C56" s="236" t="s">
        <v>2247</v>
      </c>
      <c r="D56" s="236">
        <v>576</v>
      </c>
      <c r="E56" s="258" t="s">
        <v>2279</v>
      </c>
      <c r="F56" s="274" t="s">
        <v>1960</v>
      </c>
      <c r="G56" s="286" t="s">
        <v>1435</v>
      </c>
      <c r="H56" s="287" t="s">
        <v>1889</v>
      </c>
      <c r="I56" s="287" t="s">
        <v>1888</v>
      </c>
      <c r="J56" s="287" t="s">
        <v>1873</v>
      </c>
      <c r="K56" s="287" t="s">
        <v>2250</v>
      </c>
      <c r="L56" s="287" t="s">
        <v>5</v>
      </c>
      <c r="M56" s="276" t="s">
        <v>3097</v>
      </c>
      <c r="N56" s="277" t="s">
        <v>4400</v>
      </c>
      <c r="O56" s="274" t="s">
        <v>2254</v>
      </c>
      <c r="P56" s="278" t="s">
        <v>3139</v>
      </c>
      <c r="Q56" s="281" t="s">
        <v>4301</v>
      </c>
      <c r="R56" s="294" t="s">
        <v>4395</v>
      </c>
      <c r="S56" s="276" t="s">
        <v>3169</v>
      </c>
      <c r="T56" s="276" t="s">
        <v>1</v>
      </c>
      <c r="U56" s="276" t="s">
        <v>3123</v>
      </c>
      <c r="V56" s="276"/>
      <c r="W56" s="276" t="s">
        <v>3123</v>
      </c>
      <c r="X56" s="276" t="s">
        <v>3123</v>
      </c>
      <c r="Y56" s="276"/>
      <c r="Z56" s="276" t="s">
        <v>3116</v>
      </c>
      <c r="AA56" s="276"/>
    </row>
    <row r="57" spans="1:27" ht="113.25" hidden="1" customHeight="1">
      <c r="A57" s="228">
        <v>43</v>
      </c>
      <c r="B57" s="228"/>
      <c r="C57" s="236" t="s">
        <v>2329</v>
      </c>
      <c r="D57" s="236" t="s">
        <v>264</v>
      </c>
      <c r="E57" s="236" t="s">
        <v>2279</v>
      </c>
      <c r="F57" s="232" t="s">
        <v>1639</v>
      </c>
      <c r="G57" s="231" t="s">
        <v>1425</v>
      </c>
      <c r="H57" s="232" t="s">
        <v>1889</v>
      </c>
      <c r="I57" s="232" t="s">
        <v>1878</v>
      </c>
      <c r="J57" s="232" t="s">
        <v>1879</v>
      </c>
      <c r="K57" s="232" t="s">
        <v>1880</v>
      </c>
      <c r="L57" s="233" t="s">
        <v>5</v>
      </c>
      <c r="M57" s="233" t="s">
        <v>3095</v>
      </c>
      <c r="N57" s="234" t="s">
        <v>4236</v>
      </c>
      <c r="O57" s="237"/>
      <c r="P57" s="235"/>
      <c r="Q57" s="271"/>
      <c r="R57" s="294"/>
      <c r="S57" s="235"/>
      <c r="T57" s="235" t="s">
        <v>7</v>
      </c>
      <c r="U57" s="269"/>
      <c r="V57" s="269"/>
      <c r="W57" s="269"/>
      <c r="X57" s="269"/>
      <c r="Y57" s="269"/>
      <c r="Z57" s="269"/>
      <c r="AA57" s="269"/>
    </row>
    <row r="58" spans="1:27" ht="113.25" hidden="1" customHeight="1">
      <c r="A58" s="228">
        <v>44</v>
      </c>
      <c r="B58" s="228"/>
      <c r="C58" s="236" t="s">
        <v>3085</v>
      </c>
      <c r="D58" s="236" t="s">
        <v>241</v>
      </c>
      <c r="E58" s="236" t="s">
        <v>2279</v>
      </c>
      <c r="F58" s="247" t="s">
        <v>1639</v>
      </c>
      <c r="G58" s="246" t="s">
        <v>1558</v>
      </c>
      <c r="H58" s="247" t="s">
        <v>1889</v>
      </c>
      <c r="I58" s="247" t="s">
        <v>1878</v>
      </c>
      <c r="J58" s="247" t="s">
        <v>1879</v>
      </c>
      <c r="K58" s="247" t="s">
        <v>1880</v>
      </c>
      <c r="L58" s="235" t="s">
        <v>5</v>
      </c>
      <c r="M58" s="235" t="s">
        <v>3095</v>
      </c>
      <c r="N58" s="248" t="s">
        <v>4237</v>
      </c>
      <c r="O58" s="249"/>
      <c r="P58" s="235"/>
      <c r="Q58" s="265"/>
      <c r="R58" s="294"/>
      <c r="S58" s="235"/>
      <c r="T58" s="235" t="s">
        <v>7</v>
      </c>
      <c r="U58" s="263"/>
      <c r="V58" s="263"/>
      <c r="W58" s="263"/>
      <c r="X58" s="263"/>
      <c r="Y58" s="263"/>
      <c r="Z58" s="263"/>
      <c r="AA58" s="263"/>
    </row>
    <row r="59" spans="1:27" ht="336.75" customHeight="1">
      <c r="A59" s="228">
        <v>32</v>
      </c>
      <c r="B59" s="228">
        <v>36</v>
      </c>
      <c r="C59" s="236" t="s">
        <v>1693</v>
      </c>
      <c r="D59" s="236" t="s">
        <v>234</v>
      </c>
      <c r="E59" s="258" t="s">
        <v>2279</v>
      </c>
      <c r="F59" s="274" t="s">
        <v>1639</v>
      </c>
      <c r="G59" s="275" t="s">
        <v>1543</v>
      </c>
      <c r="H59" s="274" t="s">
        <v>1889</v>
      </c>
      <c r="I59" s="274" t="s">
        <v>97</v>
      </c>
      <c r="J59" s="274" t="s">
        <v>1877</v>
      </c>
      <c r="K59" s="274" t="s">
        <v>1880</v>
      </c>
      <c r="L59" s="276" t="s">
        <v>6</v>
      </c>
      <c r="M59" s="276" t="s">
        <v>3095</v>
      </c>
      <c r="N59" s="277" t="s">
        <v>4354</v>
      </c>
      <c r="O59" s="274"/>
      <c r="P59" s="278" t="s">
        <v>3140</v>
      </c>
      <c r="Q59" s="288" t="s">
        <v>4271</v>
      </c>
      <c r="R59" s="294" t="s">
        <v>3178</v>
      </c>
      <c r="S59" s="276" t="s">
        <v>3179</v>
      </c>
      <c r="T59" s="276" t="s">
        <v>1</v>
      </c>
      <c r="U59" s="276" t="s">
        <v>3116</v>
      </c>
      <c r="V59" s="276"/>
      <c r="W59" s="276" t="s">
        <v>3123</v>
      </c>
      <c r="X59" s="276"/>
      <c r="Y59" s="276"/>
      <c r="Z59" s="276"/>
      <c r="AA59" s="276"/>
    </row>
    <row r="60" spans="1:27" ht="207.75" customHeight="1">
      <c r="A60" s="228">
        <v>45</v>
      </c>
      <c r="B60" s="228">
        <v>37</v>
      </c>
      <c r="C60" s="236" t="s">
        <v>2376</v>
      </c>
      <c r="D60" s="236" t="s">
        <v>676</v>
      </c>
      <c r="E60" s="258" t="s">
        <v>2279</v>
      </c>
      <c r="F60" s="274" t="s">
        <v>1639</v>
      </c>
      <c r="G60" s="275" t="s">
        <v>1459</v>
      </c>
      <c r="H60" s="274" t="s">
        <v>1889</v>
      </c>
      <c r="I60" s="274" t="s">
        <v>1890</v>
      </c>
      <c r="J60" s="274" t="s">
        <v>1879</v>
      </c>
      <c r="K60" s="274" t="s">
        <v>1880</v>
      </c>
      <c r="L60" s="276" t="s">
        <v>5</v>
      </c>
      <c r="M60" s="276" t="s">
        <v>3095</v>
      </c>
      <c r="N60" s="282" t="s">
        <v>4372</v>
      </c>
      <c r="O60" s="274"/>
      <c r="P60" s="278" t="s">
        <v>3215</v>
      </c>
      <c r="Q60" s="279" t="s">
        <v>4272</v>
      </c>
      <c r="R60" s="294" t="s">
        <v>4347</v>
      </c>
      <c r="S60" s="276" t="s">
        <v>3169</v>
      </c>
      <c r="T60" s="276" t="s">
        <v>1</v>
      </c>
      <c r="U60" s="276" t="s">
        <v>3116</v>
      </c>
      <c r="V60" s="276"/>
      <c r="W60" s="276" t="s">
        <v>3123</v>
      </c>
      <c r="X60" s="276"/>
      <c r="Y60" s="276"/>
      <c r="Z60" s="276"/>
      <c r="AA60" s="276"/>
    </row>
    <row r="61" spans="1:27" ht="121.5" hidden="1" customHeight="1">
      <c r="A61" s="240"/>
      <c r="B61" s="228">
        <v>38</v>
      </c>
      <c r="C61" s="236" t="s">
        <v>3110</v>
      </c>
      <c r="D61" s="239" t="s">
        <v>273</v>
      </c>
      <c r="E61" s="257" t="s">
        <v>2279</v>
      </c>
      <c r="F61" s="274" t="s">
        <v>229</v>
      </c>
      <c r="G61" s="276" t="s">
        <v>1437</v>
      </c>
      <c r="H61" s="276" t="s">
        <v>1889</v>
      </c>
      <c r="I61" s="276" t="s">
        <v>1890</v>
      </c>
      <c r="J61" s="276" t="s">
        <v>1873</v>
      </c>
      <c r="K61" s="276" t="s">
        <v>1916</v>
      </c>
      <c r="L61" s="276" t="s">
        <v>314</v>
      </c>
      <c r="M61" s="276"/>
      <c r="N61" s="277" t="s">
        <v>4379</v>
      </c>
      <c r="O61" s="274"/>
      <c r="P61" s="278" t="s">
        <v>3216</v>
      </c>
      <c r="Q61" s="281" t="s">
        <v>4273</v>
      </c>
      <c r="R61" s="294" t="s">
        <v>3178</v>
      </c>
      <c r="S61" s="276" t="s">
        <v>3179</v>
      </c>
      <c r="T61" s="276" t="s">
        <v>1</v>
      </c>
      <c r="U61" s="276"/>
      <c r="V61" s="276"/>
      <c r="W61" s="276"/>
      <c r="X61" s="276" t="s">
        <v>3116</v>
      </c>
      <c r="Y61" s="276"/>
      <c r="Z61" s="276"/>
      <c r="AA61" s="276"/>
    </row>
    <row r="62" spans="1:27" ht="113.25" hidden="1" customHeight="1">
      <c r="A62" s="240"/>
      <c r="B62" s="228">
        <v>39</v>
      </c>
      <c r="C62" s="236" t="s">
        <v>3111</v>
      </c>
      <c r="D62" s="239" t="s">
        <v>274</v>
      </c>
      <c r="E62" s="257" t="s">
        <v>2279</v>
      </c>
      <c r="F62" s="274" t="s">
        <v>229</v>
      </c>
      <c r="G62" s="276" t="s">
        <v>1438</v>
      </c>
      <c r="H62" s="276" t="s">
        <v>1889</v>
      </c>
      <c r="I62" s="276" t="s">
        <v>1890</v>
      </c>
      <c r="J62" s="276" t="s">
        <v>1873</v>
      </c>
      <c r="K62" s="276" t="s">
        <v>1916</v>
      </c>
      <c r="L62" s="276" t="s">
        <v>314</v>
      </c>
      <c r="M62" s="276"/>
      <c r="N62" s="277" t="s">
        <v>4380</v>
      </c>
      <c r="O62" s="274"/>
      <c r="P62" s="278" t="s">
        <v>3217</v>
      </c>
      <c r="Q62" s="281" t="s">
        <v>4274</v>
      </c>
      <c r="R62" s="294" t="s">
        <v>3178</v>
      </c>
      <c r="S62" s="276" t="s">
        <v>3179</v>
      </c>
      <c r="T62" s="276" t="s">
        <v>1</v>
      </c>
      <c r="U62" s="276"/>
      <c r="V62" s="276"/>
      <c r="W62" s="276"/>
      <c r="X62" s="276" t="s">
        <v>3116</v>
      </c>
      <c r="Y62" s="276"/>
      <c r="Z62" s="276"/>
      <c r="AA62" s="276"/>
    </row>
    <row r="63" spans="1:27" ht="297" customHeight="1">
      <c r="A63" s="228">
        <v>60</v>
      </c>
      <c r="B63" s="228">
        <v>40</v>
      </c>
      <c r="C63" s="236" t="s">
        <v>2227</v>
      </c>
      <c r="D63" s="236" t="s">
        <v>152</v>
      </c>
      <c r="E63" s="258" t="s">
        <v>2279</v>
      </c>
      <c r="F63" s="274" t="s">
        <v>1960</v>
      </c>
      <c r="G63" s="275" t="s">
        <v>2366</v>
      </c>
      <c r="H63" s="274" t="s">
        <v>4303</v>
      </c>
      <c r="I63" s="274" t="s">
        <v>1872</v>
      </c>
      <c r="J63" s="274" t="s">
        <v>1873</v>
      </c>
      <c r="K63" s="274" t="s">
        <v>2251</v>
      </c>
      <c r="L63" s="276" t="s">
        <v>2224</v>
      </c>
      <c r="M63" s="276" t="s">
        <v>3097</v>
      </c>
      <c r="N63" s="277" t="s">
        <v>4446</v>
      </c>
      <c r="O63" s="274" t="s">
        <v>3105</v>
      </c>
      <c r="P63" s="278" t="s">
        <v>3141</v>
      </c>
      <c r="Q63" s="279" t="s">
        <v>4275</v>
      </c>
      <c r="R63" s="294" t="s">
        <v>4420</v>
      </c>
      <c r="S63" s="276" t="s">
        <v>3169</v>
      </c>
      <c r="T63" s="276" t="s">
        <v>1</v>
      </c>
      <c r="U63" s="276" t="s">
        <v>3116</v>
      </c>
      <c r="V63" s="276" t="s">
        <v>3116</v>
      </c>
      <c r="W63" s="276"/>
      <c r="X63" s="276"/>
      <c r="Y63" s="276"/>
      <c r="Z63" s="276"/>
      <c r="AA63" s="276"/>
    </row>
    <row r="64" spans="1:27" ht="401.25" customHeight="1">
      <c r="A64" s="228">
        <v>21</v>
      </c>
      <c r="B64" s="228">
        <v>41</v>
      </c>
      <c r="C64" s="236" t="s">
        <v>2446</v>
      </c>
      <c r="D64" s="236" t="s">
        <v>28</v>
      </c>
      <c r="E64" s="258" t="s">
        <v>2279</v>
      </c>
      <c r="F64" s="274" t="s">
        <v>1960</v>
      </c>
      <c r="G64" s="275" t="s">
        <v>2448</v>
      </c>
      <c r="H64" s="274" t="s">
        <v>1875</v>
      </c>
      <c r="I64" s="274" t="s">
        <v>1876</v>
      </c>
      <c r="J64" s="274" t="s">
        <v>1873</v>
      </c>
      <c r="K64" s="274" t="s">
        <v>2252</v>
      </c>
      <c r="L64" s="276" t="s">
        <v>5</v>
      </c>
      <c r="M64" s="276" t="s">
        <v>3097</v>
      </c>
      <c r="N64" s="277" t="s">
        <v>4406</v>
      </c>
      <c r="O64" s="274"/>
      <c r="P64" s="278" t="s">
        <v>3142</v>
      </c>
      <c r="Q64" s="281" t="s">
        <v>4276</v>
      </c>
      <c r="R64" s="293" t="s">
        <v>4397</v>
      </c>
      <c r="S64" s="276" t="s">
        <v>4386</v>
      </c>
      <c r="T64" s="276" t="s">
        <v>1</v>
      </c>
      <c r="U64" s="276" t="s">
        <v>3116</v>
      </c>
      <c r="V64" s="276"/>
      <c r="W64" s="276"/>
      <c r="X64" s="276"/>
      <c r="Y64" s="276"/>
      <c r="Z64" s="276"/>
      <c r="AA64" s="276" t="s">
        <v>3116</v>
      </c>
    </row>
    <row r="65" spans="1:27" ht="113.25" hidden="1" customHeight="1">
      <c r="A65" s="228">
        <v>70</v>
      </c>
      <c r="B65" s="228"/>
      <c r="C65" s="236" t="s">
        <v>2208</v>
      </c>
      <c r="D65" s="236" t="s">
        <v>97</v>
      </c>
      <c r="E65" s="236" t="s">
        <v>97</v>
      </c>
      <c r="F65" s="247" t="s">
        <v>2207</v>
      </c>
      <c r="G65" s="246" t="s">
        <v>2219</v>
      </c>
      <c r="H65" s="247" t="s">
        <v>1882</v>
      </c>
      <c r="I65" s="247" t="s">
        <v>1901</v>
      </c>
      <c r="J65" s="247" t="s">
        <v>1873</v>
      </c>
      <c r="K65" s="247" t="s">
        <v>1880</v>
      </c>
      <c r="L65" s="235" t="s">
        <v>2224</v>
      </c>
      <c r="M65" s="235" t="s">
        <v>3097</v>
      </c>
      <c r="N65" s="248" t="s">
        <v>4238</v>
      </c>
      <c r="O65" s="249"/>
      <c r="P65" s="235"/>
      <c r="Q65" s="272" t="s">
        <v>3227</v>
      </c>
      <c r="R65" s="235"/>
      <c r="S65" s="235"/>
      <c r="T65" s="235" t="s">
        <v>7</v>
      </c>
      <c r="U65" s="235"/>
      <c r="V65" s="235"/>
      <c r="W65" s="235"/>
      <c r="X65" s="235"/>
      <c r="Y65" s="235"/>
      <c r="Z65" s="235"/>
      <c r="AA65" s="235"/>
    </row>
    <row r="66" spans="1:27" ht="291.75" hidden="1" customHeight="1">
      <c r="A66" s="228">
        <v>64</v>
      </c>
      <c r="B66" s="228">
        <v>42</v>
      </c>
      <c r="C66" s="236" t="s">
        <v>2246</v>
      </c>
      <c r="D66" s="236" t="s">
        <v>97</v>
      </c>
      <c r="E66" s="258" t="s">
        <v>97</v>
      </c>
      <c r="F66" s="274" t="s">
        <v>1960</v>
      </c>
      <c r="G66" s="275" t="s">
        <v>1597</v>
      </c>
      <c r="H66" s="274" t="s">
        <v>1906</v>
      </c>
      <c r="I66" s="274" t="s">
        <v>97</v>
      </c>
      <c r="J66" s="274" t="s">
        <v>2225</v>
      </c>
      <c r="K66" s="274" t="s">
        <v>1880</v>
      </c>
      <c r="L66" s="276" t="s">
        <v>314</v>
      </c>
      <c r="M66" s="276" t="s">
        <v>3095</v>
      </c>
      <c r="N66" s="277" t="s">
        <v>4427</v>
      </c>
      <c r="O66" s="274"/>
      <c r="P66" s="285" t="s">
        <v>3143</v>
      </c>
      <c r="Q66" s="281" t="s">
        <v>4277</v>
      </c>
      <c r="R66" s="294" t="s">
        <v>4422</v>
      </c>
      <c r="S66" s="276" t="s">
        <v>3169</v>
      </c>
      <c r="T66" s="276" t="s">
        <v>1</v>
      </c>
      <c r="U66" s="276"/>
      <c r="V66" s="276"/>
      <c r="W66" s="276"/>
      <c r="X66" s="276"/>
      <c r="Y66" s="276"/>
      <c r="Z66" s="276"/>
      <c r="AA66" s="276"/>
    </row>
    <row r="67" spans="1:27" ht="380.25" customHeight="1">
      <c r="A67" s="228"/>
      <c r="B67" s="228">
        <v>43</v>
      </c>
      <c r="C67" s="236" t="s">
        <v>4057</v>
      </c>
      <c r="D67" s="239" t="s">
        <v>97</v>
      </c>
      <c r="E67" s="257" t="s">
        <v>97</v>
      </c>
      <c r="F67" s="274" t="s">
        <v>1960</v>
      </c>
      <c r="G67" s="275" t="s">
        <v>3195</v>
      </c>
      <c r="H67" s="274" t="s">
        <v>1875</v>
      </c>
      <c r="I67" s="274" t="s">
        <v>1887</v>
      </c>
      <c r="J67" s="274" t="s">
        <v>1873</v>
      </c>
      <c r="K67" s="274" t="s">
        <v>2290</v>
      </c>
      <c r="L67" s="276" t="s">
        <v>2224</v>
      </c>
      <c r="M67" s="276" t="s">
        <v>3097</v>
      </c>
      <c r="N67" s="277" t="s">
        <v>4447</v>
      </c>
      <c r="O67" s="274"/>
      <c r="P67" s="278" t="s">
        <v>3218</v>
      </c>
      <c r="Q67" s="279" t="s">
        <v>4331</v>
      </c>
      <c r="R67" s="294" t="s">
        <v>4393</v>
      </c>
      <c r="S67" s="276" t="s">
        <v>3169</v>
      </c>
      <c r="T67" s="276" t="s">
        <v>1</v>
      </c>
      <c r="U67" s="276" t="s">
        <v>3116</v>
      </c>
      <c r="V67" s="276" t="s">
        <v>3116</v>
      </c>
      <c r="W67" s="276"/>
      <c r="X67" s="276"/>
      <c r="Y67" s="276"/>
      <c r="Z67" s="276"/>
      <c r="AA67" s="276"/>
    </row>
    <row r="68" spans="1:27" ht="113.25" customHeight="1">
      <c r="A68" s="228">
        <v>61</v>
      </c>
      <c r="B68" s="228">
        <v>44</v>
      </c>
      <c r="C68" s="236" t="s">
        <v>312</v>
      </c>
      <c r="D68" s="236" t="s">
        <v>97</v>
      </c>
      <c r="E68" s="258" t="s">
        <v>97</v>
      </c>
      <c r="F68" s="274" t="s">
        <v>1960</v>
      </c>
      <c r="G68" s="275" t="s">
        <v>1476</v>
      </c>
      <c r="H68" s="274" t="s">
        <v>1882</v>
      </c>
      <c r="I68" s="274" t="s">
        <v>97</v>
      </c>
      <c r="J68" s="274" t="s">
        <v>1873</v>
      </c>
      <c r="K68" s="274" t="s">
        <v>1874</v>
      </c>
      <c r="L68" s="276" t="s">
        <v>5</v>
      </c>
      <c r="M68" s="276" t="s">
        <v>3097</v>
      </c>
      <c r="N68" s="277" t="s">
        <v>4438</v>
      </c>
      <c r="O68" s="274"/>
      <c r="P68" s="278" t="s">
        <v>3144</v>
      </c>
      <c r="Q68" s="281" t="s">
        <v>4278</v>
      </c>
      <c r="R68" s="294" t="s">
        <v>4393</v>
      </c>
      <c r="S68" s="276" t="s">
        <v>3169</v>
      </c>
      <c r="T68" s="276" t="s">
        <v>1</v>
      </c>
      <c r="U68" s="276" t="s">
        <v>3116</v>
      </c>
      <c r="V68" s="276" t="s">
        <v>3123</v>
      </c>
      <c r="W68" s="276"/>
      <c r="X68" s="276"/>
      <c r="Y68" s="276"/>
      <c r="Z68" s="276"/>
      <c r="AA68" s="276"/>
    </row>
    <row r="69" spans="1:27" ht="113.25" hidden="1" customHeight="1">
      <c r="A69" s="228">
        <v>31</v>
      </c>
      <c r="B69" s="228"/>
      <c r="C69" s="236" t="s">
        <v>301</v>
      </c>
      <c r="D69" s="236" t="s">
        <v>97</v>
      </c>
      <c r="E69" s="236" t="s">
        <v>97</v>
      </c>
      <c r="F69" s="232" t="s">
        <v>1960</v>
      </c>
      <c r="G69" s="231" t="s">
        <v>2109</v>
      </c>
      <c r="H69" s="232" t="s">
        <v>1928</v>
      </c>
      <c r="I69" s="232" t="s">
        <v>1884</v>
      </c>
      <c r="J69" s="232" t="s">
        <v>1873</v>
      </c>
      <c r="K69" s="232" t="s">
        <v>1916</v>
      </c>
      <c r="L69" s="233" t="s">
        <v>5</v>
      </c>
      <c r="M69" s="233" t="s">
        <v>3097</v>
      </c>
      <c r="N69" s="234" t="s">
        <v>4239</v>
      </c>
      <c r="O69" s="237" t="s">
        <v>2262</v>
      </c>
      <c r="P69" s="235"/>
      <c r="Q69" s="271"/>
      <c r="R69" s="294"/>
      <c r="S69" s="276"/>
      <c r="T69" s="235" t="s">
        <v>7</v>
      </c>
      <c r="U69" s="269"/>
      <c r="V69" s="269"/>
      <c r="W69" s="269"/>
      <c r="X69" s="269"/>
      <c r="Y69" s="269"/>
      <c r="Z69" s="269"/>
      <c r="AA69" s="269"/>
    </row>
    <row r="70" spans="1:27" ht="113.25" hidden="1" customHeight="1">
      <c r="A70" s="228">
        <v>26</v>
      </c>
      <c r="B70" s="228"/>
      <c r="C70" s="236" t="s">
        <v>2236</v>
      </c>
      <c r="D70" s="236" t="s">
        <v>10</v>
      </c>
      <c r="E70" s="236" t="s">
        <v>2279</v>
      </c>
      <c r="F70" s="247" t="s">
        <v>1960</v>
      </c>
      <c r="G70" s="246" t="s">
        <v>2647</v>
      </c>
      <c r="H70" s="247" t="s">
        <v>1928</v>
      </c>
      <c r="I70" s="247" t="s">
        <v>1890</v>
      </c>
      <c r="J70" s="247" t="s">
        <v>1873</v>
      </c>
      <c r="K70" s="247" t="s">
        <v>1880</v>
      </c>
      <c r="L70" s="235" t="s">
        <v>1746</v>
      </c>
      <c r="M70" s="235" t="s">
        <v>3095</v>
      </c>
      <c r="N70" s="248" t="s">
        <v>4240</v>
      </c>
      <c r="O70" s="249"/>
      <c r="P70" s="235"/>
      <c r="Q70" s="265"/>
      <c r="R70" s="294"/>
      <c r="S70" s="276"/>
      <c r="T70" s="235" t="s">
        <v>7</v>
      </c>
      <c r="U70" s="263"/>
      <c r="V70" s="263"/>
      <c r="W70" s="263"/>
      <c r="X70" s="263"/>
      <c r="Y70" s="263"/>
      <c r="Z70" s="263"/>
      <c r="AA70" s="263"/>
    </row>
    <row r="71" spans="1:27" ht="283.5" customHeight="1">
      <c r="A71" s="240"/>
      <c r="B71" s="228">
        <v>65</v>
      </c>
      <c r="C71" s="236" t="s">
        <v>83</v>
      </c>
      <c r="D71" s="239" t="s">
        <v>151</v>
      </c>
      <c r="E71" s="257" t="s">
        <v>2279</v>
      </c>
      <c r="F71" s="274" t="s">
        <v>1959</v>
      </c>
      <c r="G71" s="275" t="s">
        <v>1449</v>
      </c>
      <c r="H71" s="276" t="s">
        <v>1889</v>
      </c>
      <c r="I71" s="276" t="s">
        <v>1901</v>
      </c>
      <c r="J71" s="276" t="s">
        <v>1879</v>
      </c>
      <c r="K71" s="276" t="s">
        <v>1874</v>
      </c>
      <c r="L71" s="276" t="s">
        <v>314</v>
      </c>
      <c r="M71" s="276" t="s">
        <v>3097</v>
      </c>
      <c r="N71" s="291" t="s">
        <v>4362</v>
      </c>
      <c r="O71" s="274"/>
      <c r="P71" s="276"/>
      <c r="Q71" s="290" t="s">
        <v>4363</v>
      </c>
      <c r="R71" s="276" t="s">
        <v>4360</v>
      </c>
      <c r="S71" s="276" t="s">
        <v>4361</v>
      </c>
      <c r="T71" s="276" t="s">
        <v>1</v>
      </c>
      <c r="U71" s="276" t="s">
        <v>1255</v>
      </c>
      <c r="V71" s="276"/>
      <c r="W71" s="276" t="s">
        <v>1255</v>
      </c>
      <c r="X71" s="276"/>
      <c r="Y71" s="276" t="s">
        <v>3116</v>
      </c>
      <c r="Z71" s="276"/>
      <c r="AA71" s="276"/>
    </row>
    <row r="72" spans="1:27" ht="234.75" hidden="1" customHeight="1">
      <c r="A72" s="228">
        <v>69</v>
      </c>
      <c r="B72" s="228">
        <v>46</v>
      </c>
      <c r="C72" s="236" t="s">
        <v>947</v>
      </c>
      <c r="D72" s="236" t="s">
        <v>97</v>
      </c>
      <c r="E72" s="258" t="s">
        <v>97</v>
      </c>
      <c r="F72" s="274" t="s">
        <v>1944</v>
      </c>
      <c r="G72" s="275" t="s">
        <v>948</v>
      </c>
      <c r="H72" s="274" t="s">
        <v>1882</v>
      </c>
      <c r="I72" s="274" t="s">
        <v>1901</v>
      </c>
      <c r="J72" s="274" t="s">
        <v>1873</v>
      </c>
      <c r="K72" s="274" t="s">
        <v>1880</v>
      </c>
      <c r="L72" s="276" t="s">
        <v>2224</v>
      </c>
      <c r="M72" s="276" t="s">
        <v>3097</v>
      </c>
      <c r="N72" s="282" t="s">
        <v>4369</v>
      </c>
      <c r="O72" s="274"/>
      <c r="P72" s="278" t="s">
        <v>3220</v>
      </c>
      <c r="Q72" s="279" t="s">
        <v>4334</v>
      </c>
      <c r="R72" s="294" t="s">
        <v>4346</v>
      </c>
      <c r="S72" s="276" t="s">
        <v>3179</v>
      </c>
      <c r="T72" s="276" t="s">
        <v>1</v>
      </c>
      <c r="U72" s="276"/>
      <c r="V72" s="276"/>
      <c r="W72" s="276"/>
      <c r="X72" s="276"/>
      <c r="Y72" s="276" t="s">
        <v>3116</v>
      </c>
      <c r="Z72" s="276"/>
      <c r="AA72" s="276"/>
    </row>
    <row r="73" spans="1:27" ht="113.25" hidden="1" customHeight="1">
      <c r="A73" s="228">
        <v>77</v>
      </c>
      <c r="B73" s="228"/>
      <c r="C73" s="236" t="s">
        <v>2230</v>
      </c>
      <c r="D73" s="236" t="s">
        <v>97</v>
      </c>
      <c r="E73" s="236" t="s">
        <v>97</v>
      </c>
      <c r="F73" s="232" t="s">
        <v>2231</v>
      </c>
      <c r="G73" s="231" t="s">
        <v>2232</v>
      </c>
      <c r="H73" s="232" t="s">
        <v>1875</v>
      </c>
      <c r="I73" s="232" t="s">
        <v>1884</v>
      </c>
      <c r="J73" s="232" t="s">
        <v>1879</v>
      </c>
      <c r="K73" s="232" t="s">
        <v>1874</v>
      </c>
      <c r="L73" s="233" t="s">
        <v>314</v>
      </c>
      <c r="M73" s="233" t="s">
        <v>3097</v>
      </c>
      <c r="N73" s="234" t="s">
        <v>4241</v>
      </c>
      <c r="O73" s="237"/>
      <c r="P73" s="235"/>
      <c r="Q73" s="273" t="s">
        <v>4216</v>
      </c>
      <c r="R73" s="294"/>
      <c r="S73" s="276"/>
      <c r="T73" s="235" t="s">
        <v>7</v>
      </c>
      <c r="U73" s="269"/>
      <c r="V73" s="269"/>
      <c r="W73" s="269"/>
      <c r="X73" s="269"/>
      <c r="Y73" s="269"/>
      <c r="Z73" s="269"/>
      <c r="AA73" s="269"/>
    </row>
    <row r="74" spans="1:27" ht="113.25" hidden="1" customHeight="1">
      <c r="A74" s="228">
        <v>22</v>
      </c>
      <c r="B74" s="228"/>
      <c r="C74" s="236" t="s">
        <v>1997</v>
      </c>
      <c r="D74" s="236" t="s">
        <v>97</v>
      </c>
      <c r="E74" s="236" t="s">
        <v>97</v>
      </c>
      <c r="F74" s="247" t="s">
        <v>2001</v>
      </c>
      <c r="G74" s="246" t="s">
        <v>2220</v>
      </c>
      <c r="H74" s="247" t="s">
        <v>97</v>
      </c>
      <c r="I74" s="247" t="s">
        <v>1888</v>
      </c>
      <c r="J74" s="247" t="s">
        <v>1877</v>
      </c>
      <c r="K74" s="247" t="s">
        <v>1916</v>
      </c>
      <c r="L74" s="235" t="s">
        <v>6</v>
      </c>
      <c r="M74" s="235" t="s">
        <v>3097</v>
      </c>
      <c r="N74" s="248" t="s">
        <v>4242</v>
      </c>
      <c r="O74" s="249"/>
      <c r="P74" s="235"/>
      <c r="Q74" s="235"/>
      <c r="R74" s="294"/>
      <c r="S74" s="276"/>
      <c r="T74" s="235" t="s">
        <v>7</v>
      </c>
      <c r="U74" s="263"/>
      <c r="V74" s="263"/>
      <c r="W74" s="263"/>
      <c r="X74" s="263"/>
      <c r="Y74" s="263"/>
      <c r="Z74" s="263"/>
      <c r="AA74" s="263"/>
    </row>
    <row r="75" spans="1:27" ht="292.5" hidden="1" customHeight="1">
      <c r="A75" s="228">
        <v>74</v>
      </c>
      <c r="B75" s="228">
        <v>47</v>
      </c>
      <c r="C75" s="236" t="s">
        <v>2256</v>
      </c>
      <c r="D75" s="236" t="s">
        <v>2202</v>
      </c>
      <c r="E75" s="258" t="s">
        <v>97</v>
      </c>
      <c r="F75" s="274" t="s">
        <v>1960</v>
      </c>
      <c r="G75" s="275" t="s">
        <v>2203</v>
      </c>
      <c r="H75" s="274" t="s">
        <v>1875</v>
      </c>
      <c r="I75" s="274" t="s">
        <v>1888</v>
      </c>
      <c r="J75" s="274" t="s">
        <v>1873</v>
      </c>
      <c r="K75" s="274" t="s">
        <v>1874</v>
      </c>
      <c r="L75" s="276" t="s">
        <v>5</v>
      </c>
      <c r="M75" s="276" t="s">
        <v>3097</v>
      </c>
      <c r="N75" s="277" t="s">
        <v>4401</v>
      </c>
      <c r="O75" s="274"/>
      <c r="P75" s="278" t="s">
        <v>3145</v>
      </c>
      <c r="Q75" s="281" t="s">
        <v>4279</v>
      </c>
      <c r="R75" s="294" t="s">
        <v>4393</v>
      </c>
      <c r="S75" s="276" t="s">
        <v>3169</v>
      </c>
      <c r="T75" s="276" t="s">
        <v>1</v>
      </c>
      <c r="U75" s="276"/>
      <c r="V75" s="276"/>
      <c r="W75" s="276"/>
      <c r="X75" s="276"/>
      <c r="Y75" s="276"/>
      <c r="Z75" s="276"/>
      <c r="AA75" s="276"/>
    </row>
    <row r="76" spans="1:27" ht="113.25" hidden="1" customHeight="1">
      <c r="A76" s="228">
        <v>38</v>
      </c>
      <c r="B76" s="228">
        <v>48</v>
      </c>
      <c r="C76" s="236" t="s">
        <v>2374</v>
      </c>
      <c r="D76" s="236" t="s">
        <v>674</v>
      </c>
      <c r="E76" s="258" t="s">
        <v>2279</v>
      </c>
      <c r="F76" s="274" t="s">
        <v>1959</v>
      </c>
      <c r="G76" s="275" t="s">
        <v>1457</v>
      </c>
      <c r="H76" s="274" t="s">
        <v>1889</v>
      </c>
      <c r="I76" s="274" t="s">
        <v>1890</v>
      </c>
      <c r="J76" s="274" t="s">
        <v>1879</v>
      </c>
      <c r="K76" s="274" t="s">
        <v>1916</v>
      </c>
      <c r="L76" s="276" t="s">
        <v>314</v>
      </c>
      <c r="M76" s="276" t="s">
        <v>3095</v>
      </c>
      <c r="N76" s="277" t="s">
        <v>4355</v>
      </c>
      <c r="O76" s="274"/>
      <c r="P76" s="278" t="s">
        <v>3128</v>
      </c>
      <c r="Q76" s="281" t="s">
        <v>4280</v>
      </c>
      <c r="R76" s="294" t="s">
        <v>3178</v>
      </c>
      <c r="S76" s="276" t="s">
        <v>3179</v>
      </c>
      <c r="T76" s="276" t="s">
        <v>1</v>
      </c>
      <c r="U76" s="276"/>
      <c r="V76" s="276"/>
      <c r="W76" s="276" t="s">
        <v>3116</v>
      </c>
      <c r="X76" s="276"/>
      <c r="Y76" s="276"/>
      <c r="Z76" s="276"/>
      <c r="AA76" s="276"/>
    </row>
    <row r="77" spans="1:27" ht="113.25" hidden="1" customHeight="1">
      <c r="A77" s="228">
        <v>82</v>
      </c>
      <c r="B77" s="228"/>
      <c r="C77" s="236" t="s">
        <v>1832</v>
      </c>
      <c r="D77" s="236" t="s">
        <v>97</v>
      </c>
      <c r="E77" s="236" t="s">
        <v>97</v>
      </c>
      <c r="F77" s="247" t="s">
        <v>2263</v>
      </c>
      <c r="G77" s="246" t="s">
        <v>1834</v>
      </c>
      <c r="H77" s="247" t="s">
        <v>1928</v>
      </c>
      <c r="I77" s="247" t="s">
        <v>97</v>
      </c>
      <c r="J77" s="247" t="s">
        <v>2225</v>
      </c>
      <c r="K77" s="247" t="s">
        <v>1916</v>
      </c>
      <c r="L77" s="235" t="s">
        <v>5</v>
      </c>
      <c r="M77" s="235" t="s">
        <v>3097</v>
      </c>
      <c r="N77" s="248" t="s">
        <v>4243</v>
      </c>
      <c r="O77" s="249"/>
      <c r="P77" s="235"/>
      <c r="Q77" s="235"/>
      <c r="R77" s="294"/>
      <c r="S77" s="276"/>
      <c r="T77" s="235" t="s">
        <v>7</v>
      </c>
      <c r="U77" s="235"/>
      <c r="V77" s="235"/>
      <c r="W77" s="235"/>
      <c r="X77" s="235"/>
      <c r="Y77" s="235"/>
      <c r="Z77" s="235"/>
      <c r="AA77" s="235"/>
    </row>
    <row r="78" spans="1:27" ht="113.25" hidden="1" customHeight="1">
      <c r="A78" s="240"/>
      <c r="B78" s="228">
        <v>49</v>
      </c>
      <c r="C78" s="236" t="s">
        <v>3112</v>
      </c>
      <c r="D78" s="239" t="s">
        <v>271</v>
      </c>
      <c r="E78" s="257" t="s">
        <v>2279</v>
      </c>
      <c r="F78" s="274" t="s">
        <v>229</v>
      </c>
      <c r="G78" s="276" t="s">
        <v>1432</v>
      </c>
      <c r="H78" s="276" t="s">
        <v>1889</v>
      </c>
      <c r="I78" s="276" t="s">
        <v>1888</v>
      </c>
      <c r="J78" s="276" t="s">
        <v>1873</v>
      </c>
      <c r="K78" s="276" t="s">
        <v>1916</v>
      </c>
      <c r="L78" s="276" t="s">
        <v>2224</v>
      </c>
      <c r="M78" s="276"/>
      <c r="N78" s="277" t="s">
        <v>4381</v>
      </c>
      <c r="O78" s="274"/>
      <c r="P78" s="278" t="s">
        <v>3221</v>
      </c>
      <c r="Q78" s="281" t="s">
        <v>4058</v>
      </c>
      <c r="R78" s="294" t="s">
        <v>3178</v>
      </c>
      <c r="S78" s="276" t="s">
        <v>3179</v>
      </c>
      <c r="T78" s="276" t="s">
        <v>1</v>
      </c>
      <c r="U78" s="276"/>
      <c r="V78" s="276"/>
      <c r="W78" s="276"/>
      <c r="X78" s="276" t="s">
        <v>3116</v>
      </c>
      <c r="Y78" s="276"/>
      <c r="Z78" s="276"/>
      <c r="AA78" s="276"/>
    </row>
    <row r="79" spans="1:27" ht="113.25" hidden="1" customHeight="1">
      <c r="A79" s="228">
        <v>46</v>
      </c>
      <c r="B79" s="228"/>
      <c r="C79" s="236" t="s">
        <v>2330</v>
      </c>
      <c r="D79" s="236" t="s">
        <v>265</v>
      </c>
      <c r="E79" s="236" t="s">
        <v>2279</v>
      </c>
      <c r="F79" s="232" t="s">
        <v>1639</v>
      </c>
      <c r="G79" s="231" t="s">
        <v>1426</v>
      </c>
      <c r="H79" s="232" t="s">
        <v>1889</v>
      </c>
      <c r="I79" s="232" t="s">
        <v>1884</v>
      </c>
      <c r="J79" s="232" t="s">
        <v>1879</v>
      </c>
      <c r="K79" s="232" t="s">
        <v>1880</v>
      </c>
      <c r="L79" s="233" t="s">
        <v>5</v>
      </c>
      <c r="M79" s="233" t="s">
        <v>3095</v>
      </c>
      <c r="N79" s="234" t="s">
        <v>4236</v>
      </c>
      <c r="O79" s="237"/>
      <c r="P79" s="235"/>
      <c r="Q79" s="235"/>
      <c r="R79" s="294"/>
      <c r="S79" s="276"/>
      <c r="T79" s="235" t="s">
        <v>7</v>
      </c>
      <c r="U79" s="269"/>
      <c r="V79" s="269"/>
      <c r="W79" s="269"/>
      <c r="X79" s="269"/>
      <c r="Y79" s="269"/>
      <c r="Z79" s="269"/>
      <c r="AA79" s="269"/>
    </row>
    <row r="80" spans="1:27" ht="113.25" hidden="1" customHeight="1">
      <c r="A80" s="228">
        <v>52</v>
      </c>
      <c r="B80" s="228"/>
      <c r="C80" s="236" t="s">
        <v>2053</v>
      </c>
      <c r="D80" s="236" t="s">
        <v>1829</v>
      </c>
      <c r="E80" s="236" t="s">
        <v>2279</v>
      </c>
      <c r="F80" s="232" t="s">
        <v>1943</v>
      </c>
      <c r="G80" s="231" t="s">
        <v>2031</v>
      </c>
      <c r="H80" s="232" t="s">
        <v>1920</v>
      </c>
      <c r="I80" s="232" t="s">
        <v>1890</v>
      </c>
      <c r="J80" s="232" t="s">
        <v>1879</v>
      </c>
      <c r="K80" s="232" t="s">
        <v>1880</v>
      </c>
      <c r="L80" s="233" t="s">
        <v>314</v>
      </c>
      <c r="M80" s="233" t="s">
        <v>3095</v>
      </c>
      <c r="N80" s="234" t="s">
        <v>4244</v>
      </c>
      <c r="O80" s="237"/>
      <c r="P80" s="235"/>
      <c r="Q80" s="235"/>
      <c r="R80" s="294"/>
      <c r="S80" s="276"/>
      <c r="T80" s="235" t="s">
        <v>7</v>
      </c>
      <c r="U80" s="238"/>
      <c r="V80" s="238"/>
      <c r="W80" s="238"/>
      <c r="X80" s="238"/>
      <c r="Y80" s="238"/>
      <c r="Z80" s="238"/>
      <c r="AA80" s="238"/>
    </row>
    <row r="81" spans="1:27" ht="113.25" hidden="1" customHeight="1">
      <c r="A81" s="228">
        <v>72</v>
      </c>
      <c r="B81" s="228"/>
      <c r="C81" s="236" t="s">
        <v>2209</v>
      </c>
      <c r="D81" s="236" t="s">
        <v>97</v>
      </c>
      <c r="E81" s="236" t="s">
        <v>97</v>
      </c>
      <c r="F81" s="247" t="s">
        <v>2207</v>
      </c>
      <c r="G81" s="246" t="s">
        <v>2221</v>
      </c>
      <c r="H81" s="247" t="s">
        <v>1882</v>
      </c>
      <c r="I81" s="247" t="s">
        <v>1901</v>
      </c>
      <c r="J81" s="247" t="s">
        <v>1873</v>
      </c>
      <c r="K81" s="247" t="s">
        <v>1880</v>
      </c>
      <c r="L81" s="235" t="s">
        <v>2224</v>
      </c>
      <c r="M81" s="235" t="s">
        <v>3097</v>
      </c>
      <c r="N81" s="248" t="s">
        <v>4232</v>
      </c>
      <c r="O81" s="249"/>
      <c r="P81" s="235"/>
      <c r="Q81" s="235"/>
      <c r="R81" s="294"/>
      <c r="S81" s="276"/>
      <c r="T81" s="235" t="s">
        <v>7</v>
      </c>
      <c r="U81" s="263"/>
      <c r="V81" s="263"/>
      <c r="W81" s="263"/>
      <c r="X81" s="263"/>
      <c r="Y81" s="263"/>
      <c r="Z81" s="263"/>
      <c r="AA81" s="263"/>
    </row>
    <row r="82" spans="1:27" ht="340.5" hidden="1" customHeight="1">
      <c r="A82" s="228">
        <v>7</v>
      </c>
      <c r="B82" s="228">
        <v>50</v>
      </c>
      <c r="C82" s="236" t="s">
        <v>2248</v>
      </c>
      <c r="D82" s="236" t="s">
        <v>97</v>
      </c>
      <c r="E82" s="258" t="s">
        <v>97</v>
      </c>
      <c r="F82" s="274" t="s">
        <v>1960</v>
      </c>
      <c r="G82" s="275" t="s">
        <v>1786</v>
      </c>
      <c r="H82" s="274" t="s">
        <v>97</v>
      </c>
      <c r="I82" s="274" t="s">
        <v>97</v>
      </c>
      <c r="J82" s="274" t="s">
        <v>1877</v>
      </c>
      <c r="K82" s="274" t="s">
        <v>1916</v>
      </c>
      <c r="L82" s="276" t="s">
        <v>6</v>
      </c>
      <c r="M82" s="276" t="s">
        <v>3097</v>
      </c>
      <c r="N82" s="277" t="s">
        <v>4448</v>
      </c>
      <c r="O82" s="274"/>
      <c r="P82" s="278" t="s">
        <v>3222</v>
      </c>
      <c r="Q82" s="288" t="s">
        <v>4281</v>
      </c>
      <c r="R82" s="294" t="s">
        <v>3178</v>
      </c>
      <c r="S82" s="276" t="s">
        <v>3179</v>
      </c>
      <c r="T82" s="276" t="s">
        <v>1</v>
      </c>
      <c r="U82" s="276"/>
      <c r="V82" s="276" t="s">
        <v>3116</v>
      </c>
      <c r="W82" s="276"/>
      <c r="X82" s="276"/>
      <c r="Y82" s="276"/>
      <c r="Z82" s="276"/>
      <c r="AA82" s="276"/>
    </row>
    <row r="83" spans="1:27" ht="198.75" customHeight="1">
      <c r="A83" s="228">
        <v>51</v>
      </c>
      <c r="B83" s="228">
        <v>45</v>
      </c>
      <c r="C83" s="236" t="s">
        <v>625</v>
      </c>
      <c r="D83" s="236" t="s">
        <v>670</v>
      </c>
      <c r="E83" s="258" t="s">
        <v>2271</v>
      </c>
      <c r="F83" s="274" t="s">
        <v>1960</v>
      </c>
      <c r="G83" s="275" t="s">
        <v>2028</v>
      </c>
      <c r="H83" s="274" t="s">
        <v>4303</v>
      </c>
      <c r="I83" s="274" t="s">
        <v>1890</v>
      </c>
      <c r="J83" s="274" t="s">
        <v>1873</v>
      </c>
      <c r="K83" s="274" t="s">
        <v>1874</v>
      </c>
      <c r="L83" s="276" t="s">
        <v>314</v>
      </c>
      <c r="M83" s="276" t="s">
        <v>3097</v>
      </c>
      <c r="N83" s="277" t="s">
        <v>4428</v>
      </c>
      <c r="O83" s="274"/>
      <c r="P83" s="278" t="s">
        <v>3219</v>
      </c>
      <c r="Q83" s="281" t="s">
        <v>4302</v>
      </c>
      <c r="R83" s="294" t="s">
        <v>3178</v>
      </c>
      <c r="S83" s="276" t="s">
        <v>3179</v>
      </c>
      <c r="T83" s="276" t="s">
        <v>1</v>
      </c>
      <c r="U83" s="276" t="s">
        <v>3191</v>
      </c>
      <c r="V83" s="276"/>
      <c r="W83" s="276"/>
      <c r="X83" s="276"/>
      <c r="Y83" s="276"/>
      <c r="Z83" s="276"/>
      <c r="AA83" s="276"/>
    </row>
    <row r="84" spans="1:27" ht="113.25" hidden="1" customHeight="1">
      <c r="A84" s="228">
        <v>79</v>
      </c>
      <c r="B84" s="228"/>
      <c r="C84" s="236" t="s">
        <v>2238</v>
      </c>
      <c r="D84" s="236" t="s">
        <v>97</v>
      </c>
      <c r="E84" s="236" t="s">
        <v>97</v>
      </c>
      <c r="F84" s="232" t="s">
        <v>2239</v>
      </c>
      <c r="G84" s="231" t="s">
        <v>2240</v>
      </c>
      <c r="H84" s="232" t="s">
        <v>2241</v>
      </c>
      <c r="I84" s="232" t="s">
        <v>97</v>
      </c>
      <c r="J84" s="232" t="s">
        <v>1873</v>
      </c>
      <c r="K84" s="232" t="s">
        <v>1916</v>
      </c>
      <c r="L84" s="233" t="s">
        <v>5</v>
      </c>
      <c r="M84" s="233" t="s">
        <v>3097</v>
      </c>
      <c r="N84" s="234" t="s">
        <v>4246</v>
      </c>
      <c r="O84" s="237"/>
      <c r="P84" s="235"/>
      <c r="Q84" s="235"/>
      <c r="R84" s="294"/>
      <c r="S84" s="276"/>
      <c r="T84" s="235" t="s">
        <v>7</v>
      </c>
      <c r="U84" s="269"/>
      <c r="V84" s="269"/>
      <c r="W84" s="269"/>
      <c r="X84" s="269"/>
      <c r="Y84" s="269"/>
      <c r="Z84" s="269"/>
      <c r="AA84" s="269"/>
    </row>
    <row r="85" spans="1:27" ht="113.25" hidden="1" customHeight="1">
      <c r="A85" s="228">
        <v>68</v>
      </c>
      <c r="B85" s="228"/>
      <c r="C85" s="236" t="s">
        <v>2210</v>
      </c>
      <c r="D85" s="236" t="s">
        <v>97</v>
      </c>
      <c r="E85" s="236" t="s">
        <v>97</v>
      </c>
      <c r="F85" s="247" t="s">
        <v>2205</v>
      </c>
      <c r="G85" s="246" t="s">
        <v>2222</v>
      </c>
      <c r="H85" s="247" t="s">
        <v>2212</v>
      </c>
      <c r="I85" s="247" t="s">
        <v>1901</v>
      </c>
      <c r="J85" s="247" t="s">
        <v>1879</v>
      </c>
      <c r="K85" s="247" t="s">
        <v>1880</v>
      </c>
      <c r="L85" s="235" t="s">
        <v>314</v>
      </c>
      <c r="M85" s="235" t="s">
        <v>3097</v>
      </c>
      <c r="N85" s="248" t="s">
        <v>4247</v>
      </c>
      <c r="O85" s="249"/>
      <c r="P85" s="235"/>
      <c r="Q85" s="235"/>
      <c r="R85" s="294"/>
      <c r="S85" s="276"/>
      <c r="T85" s="235" t="s">
        <v>7</v>
      </c>
      <c r="U85" s="263"/>
      <c r="V85" s="263"/>
      <c r="W85" s="263"/>
      <c r="X85" s="263"/>
      <c r="Y85" s="263"/>
      <c r="Z85" s="263"/>
      <c r="AA85" s="263"/>
    </row>
    <row r="86" spans="1:27" ht="240.75" customHeight="1">
      <c r="A86" s="228">
        <v>53</v>
      </c>
      <c r="B86" s="228">
        <v>51</v>
      </c>
      <c r="C86" s="236" t="s">
        <v>2258</v>
      </c>
      <c r="D86" s="236" t="s">
        <v>155</v>
      </c>
      <c r="E86" s="258" t="s">
        <v>2279</v>
      </c>
      <c r="F86" s="274" t="s">
        <v>1960</v>
      </c>
      <c r="G86" s="275" t="s">
        <v>3158</v>
      </c>
      <c r="H86" s="274" t="s">
        <v>1889</v>
      </c>
      <c r="I86" s="274" t="s">
        <v>1890</v>
      </c>
      <c r="J86" s="274" t="s">
        <v>1879</v>
      </c>
      <c r="K86" s="274" t="s">
        <v>1880</v>
      </c>
      <c r="L86" s="276" t="s">
        <v>5</v>
      </c>
      <c r="M86" s="276" t="s">
        <v>3095</v>
      </c>
      <c r="N86" s="277" t="s">
        <v>4245</v>
      </c>
      <c r="O86" s="274"/>
      <c r="P86" s="278" t="s">
        <v>3146</v>
      </c>
      <c r="Q86" s="279" t="s">
        <v>4282</v>
      </c>
      <c r="R86" s="294" t="s">
        <v>3176</v>
      </c>
      <c r="S86" s="276" t="s">
        <v>3169</v>
      </c>
      <c r="T86" s="276" t="s">
        <v>1</v>
      </c>
      <c r="U86" s="276" t="s">
        <v>3116</v>
      </c>
      <c r="V86" s="276"/>
      <c r="W86" s="276"/>
      <c r="X86" s="276"/>
      <c r="Y86" s="276"/>
      <c r="Z86" s="276"/>
      <c r="AA86" s="276"/>
    </row>
    <row r="87" spans="1:27" ht="401.25" hidden="1" customHeight="1">
      <c r="A87" s="228">
        <v>66</v>
      </c>
      <c r="B87" s="228">
        <v>53</v>
      </c>
      <c r="C87" s="236" t="s">
        <v>2244</v>
      </c>
      <c r="D87" s="236" t="s">
        <v>154</v>
      </c>
      <c r="E87" s="258" t="s">
        <v>2271</v>
      </c>
      <c r="F87" s="274" t="s">
        <v>1960</v>
      </c>
      <c r="G87" s="275" t="s">
        <v>3093</v>
      </c>
      <c r="H87" s="274" t="s">
        <v>4303</v>
      </c>
      <c r="I87" s="274" t="s">
        <v>1901</v>
      </c>
      <c r="J87" s="274" t="s">
        <v>1873</v>
      </c>
      <c r="K87" s="274" t="s">
        <v>2252</v>
      </c>
      <c r="L87" s="276" t="s">
        <v>2224</v>
      </c>
      <c r="M87" s="276" t="s">
        <v>3097</v>
      </c>
      <c r="N87" s="282" t="s">
        <v>4359</v>
      </c>
      <c r="O87" s="274"/>
      <c r="P87" s="278" t="s">
        <v>3148</v>
      </c>
      <c r="Q87" s="289" t="s">
        <v>4337</v>
      </c>
      <c r="R87" s="294" t="s">
        <v>3177</v>
      </c>
      <c r="S87" s="276" t="s">
        <v>3169</v>
      </c>
      <c r="T87" s="276" t="s">
        <v>1</v>
      </c>
      <c r="U87" s="276"/>
      <c r="V87" s="276"/>
      <c r="W87" s="276"/>
      <c r="X87" s="276"/>
      <c r="Y87" s="276" t="s">
        <v>3123</v>
      </c>
      <c r="Z87" s="276"/>
      <c r="AA87" s="276"/>
    </row>
    <row r="88" spans="1:27" ht="113.25" hidden="1" customHeight="1">
      <c r="A88" s="240"/>
      <c r="B88" s="228">
        <v>54</v>
      </c>
      <c r="C88" s="236" t="s">
        <v>3113</v>
      </c>
      <c r="D88" s="239" t="s">
        <v>97</v>
      </c>
      <c r="E88" s="257" t="s">
        <v>97</v>
      </c>
      <c r="F88" s="274" t="s">
        <v>1639</v>
      </c>
      <c r="G88" s="276" t="s">
        <v>3180</v>
      </c>
      <c r="H88" s="276" t="s">
        <v>1928</v>
      </c>
      <c r="I88" s="276" t="s">
        <v>1888</v>
      </c>
      <c r="J88" s="276" t="s">
        <v>1873</v>
      </c>
      <c r="K88" s="276" t="s">
        <v>1880</v>
      </c>
      <c r="L88" s="276" t="s">
        <v>2224</v>
      </c>
      <c r="M88" s="276"/>
      <c r="N88" s="277" t="s">
        <v>4388</v>
      </c>
      <c r="O88" s="274"/>
      <c r="P88" s="278" t="s">
        <v>3223</v>
      </c>
      <c r="Q88" s="281" t="s">
        <v>4284</v>
      </c>
      <c r="R88" s="294" t="s">
        <v>3178</v>
      </c>
      <c r="S88" s="276" t="s">
        <v>3179</v>
      </c>
      <c r="T88" s="276" t="s">
        <v>1</v>
      </c>
      <c r="U88" s="276"/>
      <c r="V88" s="276"/>
      <c r="W88" s="276"/>
      <c r="X88" s="276"/>
      <c r="Y88" s="276"/>
      <c r="Z88" s="276"/>
      <c r="AA88" s="276"/>
    </row>
    <row r="89" spans="1:27" ht="113.25" hidden="1" customHeight="1">
      <c r="A89" s="228">
        <v>54</v>
      </c>
      <c r="B89" s="228"/>
      <c r="C89" s="236" t="s">
        <v>1335</v>
      </c>
      <c r="D89" s="236" t="s">
        <v>1334</v>
      </c>
      <c r="E89" s="236" t="s">
        <v>2279</v>
      </c>
      <c r="F89" s="247" t="s">
        <v>1639</v>
      </c>
      <c r="G89" s="246" t="s">
        <v>1762</v>
      </c>
      <c r="H89" s="247" t="s">
        <v>1920</v>
      </c>
      <c r="I89" s="247" t="s">
        <v>1890</v>
      </c>
      <c r="J89" s="247" t="s">
        <v>1879</v>
      </c>
      <c r="K89" s="247" t="s">
        <v>1885</v>
      </c>
      <c r="L89" s="235" t="s">
        <v>5</v>
      </c>
      <c r="M89" s="235" t="s">
        <v>3095</v>
      </c>
      <c r="N89" s="248" t="s">
        <v>4248</v>
      </c>
      <c r="O89" s="249"/>
      <c r="P89" s="235"/>
      <c r="Q89" s="235"/>
      <c r="R89" s="294"/>
      <c r="S89" s="276"/>
      <c r="T89" s="235" t="s">
        <v>7</v>
      </c>
      <c r="U89" s="235"/>
      <c r="V89" s="235"/>
      <c r="W89" s="235"/>
      <c r="X89" s="235"/>
      <c r="Y89" s="235"/>
      <c r="Z89" s="235"/>
      <c r="AA89" s="235"/>
    </row>
    <row r="90" spans="1:27" ht="210.75" hidden="1" customHeight="1">
      <c r="A90" s="240"/>
      <c r="B90" s="228">
        <v>55</v>
      </c>
      <c r="C90" s="236" t="s">
        <v>3114</v>
      </c>
      <c r="D90" s="239" t="s">
        <v>3181</v>
      </c>
      <c r="E90" s="257" t="s">
        <v>2279</v>
      </c>
      <c r="F90" s="274" t="s">
        <v>3182</v>
      </c>
      <c r="G90" s="276" t="s">
        <v>3183</v>
      </c>
      <c r="H90" s="276" t="s">
        <v>1889</v>
      </c>
      <c r="I90" s="276" t="s">
        <v>1890</v>
      </c>
      <c r="J90" s="276" t="s">
        <v>1873</v>
      </c>
      <c r="K90" s="276" t="s">
        <v>1880</v>
      </c>
      <c r="L90" s="276" t="s">
        <v>314</v>
      </c>
      <c r="M90" s="276"/>
      <c r="N90" s="277" t="s">
        <v>4356</v>
      </c>
      <c r="O90" s="274"/>
      <c r="P90" s="278" t="s">
        <v>3224</v>
      </c>
      <c r="Q90" s="281" t="s">
        <v>4340</v>
      </c>
      <c r="R90" s="294" t="s">
        <v>3178</v>
      </c>
      <c r="S90" s="276" t="s">
        <v>3179</v>
      </c>
      <c r="T90" s="276" t="s">
        <v>1</v>
      </c>
      <c r="U90" s="276"/>
      <c r="V90" s="276"/>
      <c r="W90" s="276" t="s">
        <v>3116</v>
      </c>
      <c r="X90" s="276"/>
      <c r="Y90" s="276"/>
      <c r="Z90" s="276"/>
      <c r="AA90" s="276"/>
    </row>
    <row r="91" spans="1:27" ht="113.25" customHeight="1">
      <c r="A91" s="228">
        <v>62</v>
      </c>
      <c r="B91" s="228">
        <v>52</v>
      </c>
      <c r="C91" s="236" t="s">
        <v>2245</v>
      </c>
      <c r="D91" s="236" t="s">
        <v>154</v>
      </c>
      <c r="E91" s="258" t="s">
        <v>2271</v>
      </c>
      <c r="F91" s="274" t="s">
        <v>1960</v>
      </c>
      <c r="G91" s="275" t="s">
        <v>3092</v>
      </c>
      <c r="H91" s="274" t="s">
        <v>4303</v>
      </c>
      <c r="I91" s="274" t="s">
        <v>1901</v>
      </c>
      <c r="J91" s="274" t="s">
        <v>1873</v>
      </c>
      <c r="K91" s="274" t="s">
        <v>2252</v>
      </c>
      <c r="L91" s="276" t="s">
        <v>2224</v>
      </c>
      <c r="M91" s="276" t="s">
        <v>3097</v>
      </c>
      <c r="N91" s="282" t="s">
        <v>4370</v>
      </c>
      <c r="O91" s="274"/>
      <c r="P91" s="278" t="s">
        <v>3147</v>
      </c>
      <c r="Q91" s="279" t="s">
        <v>4283</v>
      </c>
      <c r="R91" s="294" t="s">
        <v>4364</v>
      </c>
      <c r="S91" s="276" t="s">
        <v>3169</v>
      </c>
      <c r="T91" s="276" t="s">
        <v>1</v>
      </c>
      <c r="U91" s="276" t="s">
        <v>3116</v>
      </c>
      <c r="V91" s="276"/>
      <c r="W91" s="276"/>
      <c r="X91" s="276"/>
      <c r="Y91" s="276" t="s">
        <v>3123</v>
      </c>
      <c r="Z91" s="276"/>
      <c r="AA91" s="276"/>
    </row>
    <row r="92" spans="1:27" ht="185.25" customHeight="1">
      <c r="A92" s="228"/>
      <c r="B92" s="228">
        <v>56</v>
      </c>
      <c r="C92" s="236" t="s">
        <v>3099</v>
      </c>
      <c r="D92" s="236" t="s">
        <v>97</v>
      </c>
      <c r="E92" s="258" t="s">
        <v>97</v>
      </c>
      <c r="F92" s="274" t="s">
        <v>3100</v>
      </c>
      <c r="G92" s="275" t="s">
        <v>3101</v>
      </c>
      <c r="H92" s="274" t="s">
        <v>3098</v>
      </c>
      <c r="I92" s="274" t="s">
        <v>97</v>
      </c>
      <c r="J92" s="274" t="s">
        <v>1873</v>
      </c>
      <c r="K92" s="274" t="s">
        <v>1916</v>
      </c>
      <c r="L92" s="276" t="s">
        <v>6</v>
      </c>
      <c r="M92" s="276" t="s">
        <v>3097</v>
      </c>
      <c r="N92" s="277" t="s">
        <v>4357</v>
      </c>
      <c r="O92" s="274"/>
      <c r="P92" s="283" t="s">
        <v>3150</v>
      </c>
      <c r="Q92" s="279" t="s">
        <v>3227</v>
      </c>
      <c r="R92" s="294" t="s">
        <v>4348</v>
      </c>
      <c r="S92" s="276" t="s">
        <v>3169</v>
      </c>
      <c r="T92" s="276" t="s">
        <v>1</v>
      </c>
      <c r="U92" s="276" t="s">
        <v>3131</v>
      </c>
      <c r="V92" s="276" t="s">
        <v>3131</v>
      </c>
      <c r="W92" s="276" t="s">
        <v>3131</v>
      </c>
      <c r="X92" s="276"/>
      <c r="Y92" s="276"/>
      <c r="Z92" s="276" t="s">
        <v>3131</v>
      </c>
      <c r="AA92" s="276" t="s">
        <v>3131</v>
      </c>
    </row>
    <row r="93" spans="1:27" ht="113.25" hidden="1" customHeight="1">
      <c r="A93" s="228">
        <v>47</v>
      </c>
      <c r="B93" s="228"/>
      <c r="C93" s="236" t="s">
        <v>2308</v>
      </c>
      <c r="D93" s="236" t="s">
        <v>253</v>
      </c>
      <c r="E93" s="236" t="s">
        <v>2279</v>
      </c>
      <c r="F93" s="247" t="s">
        <v>229</v>
      </c>
      <c r="G93" s="246" t="s">
        <v>1408</v>
      </c>
      <c r="H93" s="247" t="s">
        <v>1889</v>
      </c>
      <c r="I93" s="247" t="s">
        <v>1904</v>
      </c>
      <c r="J93" s="247" t="s">
        <v>1873</v>
      </c>
      <c r="K93" s="247" t="s">
        <v>1880</v>
      </c>
      <c r="L93" s="235" t="s">
        <v>314</v>
      </c>
      <c r="M93" s="235" t="s">
        <v>3097</v>
      </c>
      <c r="N93" s="248" t="s">
        <v>4249</v>
      </c>
      <c r="O93" s="249"/>
      <c r="P93" s="235"/>
      <c r="Q93" s="235"/>
      <c r="R93" s="294"/>
      <c r="S93" s="276"/>
      <c r="T93" s="235" t="s">
        <v>7</v>
      </c>
      <c r="U93" s="235"/>
      <c r="V93" s="235"/>
      <c r="W93" s="235"/>
      <c r="X93" s="235"/>
      <c r="Y93" s="235"/>
      <c r="Z93" s="235"/>
      <c r="AA93" s="235"/>
    </row>
    <row r="94" spans="1:27" ht="393.75" customHeight="1">
      <c r="A94" s="228"/>
      <c r="B94" s="228">
        <v>57</v>
      </c>
      <c r="C94" s="236" t="s">
        <v>1705</v>
      </c>
      <c r="D94" s="236" t="s">
        <v>97</v>
      </c>
      <c r="E94" s="258" t="s">
        <v>97</v>
      </c>
      <c r="F94" s="274" t="s">
        <v>1960</v>
      </c>
      <c r="G94" s="275" t="s">
        <v>1706</v>
      </c>
      <c r="H94" s="274" t="s">
        <v>1875</v>
      </c>
      <c r="I94" s="274" t="s">
        <v>1878</v>
      </c>
      <c r="J94" s="274" t="s">
        <v>1873</v>
      </c>
      <c r="K94" s="274" t="s">
        <v>1880</v>
      </c>
      <c r="L94" s="276" t="s">
        <v>5</v>
      </c>
      <c r="M94" s="276"/>
      <c r="N94" s="277" t="s">
        <v>4449</v>
      </c>
      <c r="O94" s="274"/>
      <c r="P94" s="278" t="s">
        <v>3151</v>
      </c>
      <c r="Q94" s="281" t="s">
        <v>4285</v>
      </c>
      <c r="R94" s="294" t="s">
        <v>4393</v>
      </c>
      <c r="S94" s="276" t="s">
        <v>3169</v>
      </c>
      <c r="T94" s="276" t="s">
        <v>1</v>
      </c>
      <c r="U94" s="276" t="s">
        <v>3131</v>
      </c>
      <c r="V94" s="276" t="s">
        <v>3131</v>
      </c>
      <c r="W94" s="276"/>
      <c r="X94" s="276"/>
      <c r="Y94" s="276"/>
      <c r="Z94" s="276"/>
      <c r="AA94" s="276"/>
    </row>
    <row r="95" spans="1:27" ht="113.25" hidden="1" customHeight="1">
      <c r="A95" s="228">
        <v>12</v>
      </c>
      <c r="B95" s="228"/>
      <c r="C95" s="236" t="s">
        <v>130</v>
      </c>
      <c r="D95" s="236" t="s">
        <v>32</v>
      </c>
      <c r="E95" s="236" t="s">
        <v>2279</v>
      </c>
      <c r="F95" s="247" t="s">
        <v>1944</v>
      </c>
      <c r="G95" s="246" t="s">
        <v>1423</v>
      </c>
      <c r="H95" s="247" t="s">
        <v>2297</v>
      </c>
      <c r="I95" s="247" t="s">
        <v>1884</v>
      </c>
      <c r="J95" s="247" t="s">
        <v>1873</v>
      </c>
      <c r="K95" s="247" t="s">
        <v>1880</v>
      </c>
      <c r="L95" s="235" t="s">
        <v>1746</v>
      </c>
      <c r="M95" s="235" t="s">
        <v>3097</v>
      </c>
      <c r="N95" s="248" t="s">
        <v>4250</v>
      </c>
      <c r="O95" s="249" t="s">
        <v>4222</v>
      </c>
      <c r="R95" s="294"/>
      <c r="S95" s="276"/>
      <c r="T95" s="235" t="s">
        <v>7</v>
      </c>
      <c r="U95" s="235"/>
      <c r="V95" s="235"/>
      <c r="W95" s="235"/>
      <c r="X95" s="235"/>
      <c r="Y95" s="235"/>
      <c r="Z95" s="235"/>
      <c r="AA95" s="235"/>
    </row>
    <row r="96" spans="1:27" ht="409.5" customHeight="1">
      <c r="A96" s="228">
        <v>27</v>
      </c>
      <c r="B96" s="228">
        <v>58</v>
      </c>
      <c r="C96" s="236" t="s">
        <v>2243</v>
      </c>
      <c r="D96" s="236" t="s">
        <v>51</v>
      </c>
      <c r="E96" s="258" t="s">
        <v>2271</v>
      </c>
      <c r="F96" s="274" t="s">
        <v>1944</v>
      </c>
      <c r="G96" s="275" t="s">
        <v>2025</v>
      </c>
      <c r="H96" s="274" t="s">
        <v>1889</v>
      </c>
      <c r="I96" s="274" t="s">
        <v>97</v>
      </c>
      <c r="J96" s="274" t="s">
        <v>1873</v>
      </c>
      <c r="K96" s="274" t="s">
        <v>1916</v>
      </c>
      <c r="L96" s="276" t="s">
        <v>314</v>
      </c>
      <c r="M96" s="276" t="s">
        <v>3097</v>
      </c>
      <c r="N96" s="277" t="s">
        <v>4373</v>
      </c>
      <c r="O96" s="274"/>
      <c r="P96" s="278" t="s">
        <v>3153</v>
      </c>
      <c r="Q96" s="281" t="s">
        <v>4341</v>
      </c>
      <c r="R96" s="294" t="s">
        <v>3178</v>
      </c>
      <c r="S96" s="276" t="s">
        <v>3179</v>
      </c>
      <c r="T96" s="276" t="s">
        <v>1</v>
      </c>
      <c r="U96" s="276" t="s">
        <v>3116</v>
      </c>
      <c r="V96" s="276"/>
      <c r="W96" s="276"/>
      <c r="X96" s="276"/>
      <c r="Y96" s="276"/>
      <c r="Z96" s="276"/>
      <c r="AA96" s="276"/>
    </row>
    <row r="97" spans="1:27" ht="409.6" customHeight="1">
      <c r="A97" s="228">
        <v>49</v>
      </c>
      <c r="B97" s="228">
        <v>59</v>
      </c>
      <c r="C97" s="236" t="s">
        <v>74</v>
      </c>
      <c r="D97" s="236" t="s">
        <v>2260</v>
      </c>
      <c r="E97" s="258" t="s">
        <v>2271</v>
      </c>
      <c r="F97" s="274" t="s">
        <v>1944</v>
      </c>
      <c r="G97" s="275" t="s">
        <v>3091</v>
      </c>
      <c r="H97" s="274" t="s">
        <v>1889</v>
      </c>
      <c r="I97" s="274" t="s">
        <v>97</v>
      </c>
      <c r="J97" s="274" t="s">
        <v>1873</v>
      </c>
      <c r="K97" s="274" t="s">
        <v>1916</v>
      </c>
      <c r="L97" s="276" t="s">
        <v>314</v>
      </c>
      <c r="M97" s="276" t="s">
        <v>3097</v>
      </c>
      <c r="N97" s="277" t="s">
        <v>4374</v>
      </c>
      <c r="O97" s="274"/>
      <c r="P97" s="278" t="s">
        <v>3154</v>
      </c>
      <c r="Q97" s="281" t="s">
        <v>4286</v>
      </c>
      <c r="R97" s="294" t="s">
        <v>3178</v>
      </c>
      <c r="S97" s="276" t="s">
        <v>3179</v>
      </c>
      <c r="T97" s="276" t="s">
        <v>1</v>
      </c>
      <c r="U97" s="276" t="s">
        <v>3116</v>
      </c>
      <c r="V97" s="276"/>
      <c r="W97" s="276"/>
      <c r="X97" s="276" t="s">
        <v>3116</v>
      </c>
      <c r="Y97" s="276"/>
      <c r="Z97" s="276"/>
      <c r="AA97" s="276"/>
    </row>
    <row r="98" spans="1:27" ht="409.6" customHeight="1">
      <c r="A98" s="243"/>
      <c r="B98" s="228">
        <v>60</v>
      </c>
      <c r="C98" s="244" t="s">
        <v>2755</v>
      </c>
      <c r="D98" s="244" t="s">
        <v>97</v>
      </c>
      <c r="E98" s="260" t="s">
        <v>97</v>
      </c>
      <c r="F98" s="274" t="s">
        <v>1960</v>
      </c>
      <c r="G98" s="275" t="s">
        <v>2756</v>
      </c>
      <c r="H98" s="274" t="s">
        <v>4303</v>
      </c>
      <c r="I98" s="274" t="s">
        <v>1876</v>
      </c>
      <c r="J98" s="274" t="s">
        <v>1873</v>
      </c>
      <c r="K98" s="274" t="s">
        <v>1880</v>
      </c>
      <c r="L98" s="276" t="s">
        <v>2215</v>
      </c>
      <c r="M98" s="276"/>
      <c r="N98" s="277" t="s">
        <v>4402</v>
      </c>
      <c r="O98" s="274"/>
      <c r="P98" s="278" t="s">
        <v>3155</v>
      </c>
      <c r="Q98" s="281" t="s">
        <v>4287</v>
      </c>
      <c r="R98" s="294" t="s">
        <v>4394</v>
      </c>
      <c r="S98" s="276" t="s">
        <v>3169</v>
      </c>
      <c r="T98" s="276" t="s">
        <v>1</v>
      </c>
      <c r="U98" s="276" t="s">
        <v>3131</v>
      </c>
      <c r="V98" s="276" t="s">
        <v>3131</v>
      </c>
      <c r="W98" s="276"/>
      <c r="X98" s="276"/>
      <c r="Y98" s="276"/>
      <c r="Z98" s="276" t="s">
        <v>3131</v>
      </c>
      <c r="AA98" s="276"/>
    </row>
    <row r="99" spans="1:27" ht="235.5" customHeight="1">
      <c r="A99" s="243">
        <v>24</v>
      </c>
      <c r="B99" s="228">
        <v>61</v>
      </c>
      <c r="C99" s="244" t="s">
        <v>2253</v>
      </c>
      <c r="D99" s="244" t="s">
        <v>1614</v>
      </c>
      <c r="E99" s="260" t="s">
        <v>2279</v>
      </c>
      <c r="F99" s="274" t="s">
        <v>1944</v>
      </c>
      <c r="G99" s="275" t="s">
        <v>4391</v>
      </c>
      <c r="H99" s="274" t="s">
        <v>4303</v>
      </c>
      <c r="I99" s="274" t="s">
        <v>1876</v>
      </c>
      <c r="J99" s="274" t="s">
        <v>1873</v>
      </c>
      <c r="K99" s="274" t="s">
        <v>1880</v>
      </c>
      <c r="L99" s="276" t="s">
        <v>314</v>
      </c>
      <c r="M99" s="276" t="s">
        <v>3097</v>
      </c>
      <c r="N99" s="277" t="s">
        <v>4429</v>
      </c>
      <c r="O99" s="274"/>
      <c r="P99" s="278" t="s">
        <v>3226</v>
      </c>
      <c r="Q99" s="281" t="s">
        <v>4288</v>
      </c>
      <c r="R99" s="294" t="s">
        <v>4390</v>
      </c>
      <c r="S99" s="276" t="s">
        <v>4383</v>
      </c>
      <c r="T99" s="276" t="s">
        <v>1</v>
      </c>
      <c r="U99" s="276" t="s">
        <v>3116</v>
      </c>
      <c r="V99" s="276"/>
      <c r="W99" s="276"/>
      <c r="X99" s="276"/>
      <c r="Y99" s="276"/>
      <c r="Z99" s="276" t="s">
        <v>3116</v>
      </c>
      <c r="AA99" s="276"/>
    </row>
    <row r="100" spans="1:27" ht="99.75" hidden="1">
      <c r="A100" s="243"/>
      <c r="B100" s="243"/>
      <c r="C100" s="244" t="s">
        <v>2787</v>
      </c>
      <c r="D100" s="244" t="s">
        <v>97</v>
      </c>
      <c r="E100" s="244" t="s">
        <v>97</v>
      </c>
      <c r="F100" s="245" t="s">
        <v>1960</v>
      </c>
      <c r="G100" s="246" t="s">
        <v>2788</v>
      </c>
      <c r="H100" s="247" t="s">
        <v>1906</v>
      </c>
      <c r="I100" s="247" t="s">
        <v>1890</v>
      </c>
      <c r="J100" s="247" t="s">
        <v>1873</v>
      </c>
      <c r="K100" s="247" t="s">
        <v>1880</v>
      </c>
      <c r="L100" s="235" t="s">
        <v>5</v>
      </c>
      <c r="M100" s="235"/>
      <c r="N100" s="248" t="s">
        <v>4251</v>
      </c>
      <c r="O100" s="249"/>
      <c r="P100" s="235"/>
      <c r="Q100" s="235"/>
      <c r="R100" s="294"/>
      <c r="S100" s="276"/>
      <c r="T100" s="235" t="s">
        <v>7</v>
      </c>
      <c r="U100" s="269"/>
      <c r="V100" s="269"/>
      <c r="W100" s="269"/>
      <c r="X100" s="269"/>
      <c r="Y100" s="269"/>
      <c r="Z100" s="269"/>
      <c r="AA100" s="269"/>
    </row>
    <row r="101" spans="1:27" ht="342" hidden="1">
      <c r="A101" s="243"/>
      <c r="B101" s="243"/>
      <c r="C101" s="244" t="s">
        <v>2790</v>
      </c>
      <c r="D101" s="244" t="s">
        <v>97</v>
      </c>
      <c r="E101" s="244" t="s">
        <v>97</v>
      </c>
      <c r="F101" s="245" t="s">
        <v>1960</v>
      </c>
      <c r="G101" s="246" t="s">
        <v>2791</v>
      </c>
      <c r="H101" s="247" t="s">
        <v>1906</v>
      </c>
      <c r="I101" s="247" t="s">
        <v>1890</v>
      </c>
      <c r="J101" s="247" t="s">
        <v>1873</v>
      </c>
      <c r="K101" s="247" t="s">
        <v>1880</v>
      </c>
      <c r="L101" s="235" t="s">
        <v>5</v>
      </c>
      <c r="M101" s="235"/>
      <c r="N101" s="248" t="s">
        <v>4252</v>
      </c>
      <c r="O101" s="249"/>
      <c r="P101" s="235"/>
      <c r="Q101" s="235"/>
      <c r="R101" s="294"/>
      <c r="S101" s="276"/>
      <c r="T101" s="235" t="s">
        <v>7</v>
      </c>
      <c r="U101" s="263"/>
      <c r="V101" s="263"/>
      <c r="W101" s="263"/>
      <c r="X101" s="263"/>
      <c r="Y101" s="263"/>
      <c r="Z101" s="263"/>
      <c r="AA101" s="263"/>
    </row>
    <row r="102" spans="1:27" ht="234">
      <c r="A102" s="243">
        <v>55</v>
      </c>
      <c r="B102" s="228">
        <v>62</v>
      </c>
      <c r="C102" s="244" t="s">
        <v>1575</v>
      </c>
      <c r="D102" s="244" t="s">
        <v>9</v>
      </c>
      <c r="E102" s="260" t="s">
        <v>2271</v>
      </c>
      <c r="F102" s="274" t="s">
        <v>1960</v>
      </c>
      <c r="G102" s="275" t="s">
        <v>2425</v>
      </c>
      <c r="H102" s="274" t="s">
        <v>1871</v>
      </c>
      <c r="I102" s="274" t="s">
        <v>1886</v>
      </c>
      <c r="J102" s="274" t="s">
        <v>1873</v>
      </c>
      <c r="K102" s="274" t="s">
        <v>2290</v>
      </c>
      <c r="L102" s="276" t="s">
        <v>5</v>
      </c>
      <c r="M102" s="276" t="s">
        <v>3097</v>
      </c>
      <c r="N102" s="277" t="s">
        <v>4371</v>
      </c>
      <c r="O102" s="274"/>
      <c r="P102" s="278" t="s">
        <v>3156</v>
      </c>
      <c r="Q102" s="279" t="s">
        <v>4289</v>
      </c>
      <c r="R102" s="294" t="s">
        <v>3178</v>
      </c>
      <c r="S102" s="276" t="s">
        <v>3179</v>
      </c>
      <c r="T102" s="276" t="s">
        <v>1</v>
      </c>
      <c r="U102" s="276" t="s">
        <v>3116</v>
      </c>
      <c r="V102" s="276"/>
      <c r="W102" s="276"/>
      <c r="X102" s="276"/>
      <c r="Y102" s="276"/>
      <c r="Z102" s="276"/>
      <c r="AA102" s="276"/>
    </row>
    <row r="103" spans="1:27" ht="241.5" customHeight="1">
      <c r="A103" s="243">
        <v>25</v>
      </c>
      <c r="B103" s="228">
        <v>63</v>
      </c>
      <c r="C103" s="244" t="s">
        <v>1840</v>
      </c>
      <c r="D103" s="244" t="s">
        <v>97</v>
      </c>
      <c r="E103" s="260" t="s">
        <v>97</v>
      </c>
      <c r="F103" s="274" t="s">
        <v>1960</v>
      </c>
      <c r="G103" s="275" t="s">
        <v>2223</v>
      </c>
      <c r="H103" s="274" t="s">
        <v>2212</v>
      </c>
      <c r="I103" s="274" t="s">
        <v>1888</v>
      </c>
      <c r="J103" s="274" t="s">
        <v>1873</v>
      </c>
      <c r="K103" s="274" t="s">
        <v>1916</v>
      </c>
      <c r="L103" s="276" t="s">
        <v>2215</v>
      </c>
      <c r="M103" s="276" t="s">
        <v>3097</v>
      </c>
      <c r="N103" s="277" t="s">
        <v>4403</v>
      </c>
      <c r="O103" s="274"/>
      <c r="P103" s="278" t="s">
        <v>3157</v>
      </c>
      <c r="Q103" s="279" t="s">
        <v>4290</v>
      </c>
      <c r="R103" s="294" t="s">
        <v>4394</v>
      </c>
      <c r="S103" s="276" t="s">
        <v>3169</v>
      </c>
      <c r="T103" s="276" t="s">
        <v>1</v>
      </c>
      <c r="U103" s="276" t="s">
        <v>3131</v>
      </c>
      <c r="V103" s="276" t="s">
        <v>3131</v>
      </c>
      <c r="W103" s="276"/>
      <c r="X103" s="276"/>
      <c r="Y103" s="276"/>
      <c r="Z103" s="276" t="s">
        <v>3131</v>
      </c>
      <c r="AA103" s="276"/>
    </row>
    <row r="104" spans="1:27" ht="171" hidden="1">
      <c r="A104" s="250"/>
      <c r="B104" s="250"/>
      <c r="C104" s="244" t="s">
        <v>3159</v>
      </c>
      <c r="D104" s="251"/>
      <c r="E104" s="252"/>
      <c r="F104" s="245"/>
      <c r="G104" s="235"/>
      <c r="H104" s="235"/>
      <c r="I104" s="235"/>
      <c r="J104" s="235"/>
      <c r="K104" s="235"/>
      <c r="L104" s="235"/>
      <c r="M104" s="235"/>
      <c r="N104" s="248" t="s">
        <v>4254</v>
      </c>
      <c r="O104" s="247"/>
      <c r="P104" s="235"/>
      <c r="Q104" s="235"/>
      <c r="R104" s="235"/>
      <c r="S104" s="235"/>
      <c r="T104" s="235" t="s">
        <v>7</v>
      </c>
      <c r="U104" s="235"/>
      <c r="V104" s="235"/>
      <c r="W104" s="235"/>
      <c r="X104" s="235"/>
      <c r="Y104" s="235"/>
      <c r="Z104" s="235"/>
      <c r="AA104" s="235"/>
    </row>
    <row r="105" spans="1:27" ht="171" hidden="1">
      <c r="A105" s="250"/>
      <c r="B105" s="250"/>
      <c r="C105" s="244" t="s">
        <v>3160</v>
      </c>
      <c r="D105" s="251"/>
      <c r="E105" s="252"/>
      <c r="F105" s="245"/>
      <c r="G105" s="235"/>
      <c r="H105" s="235"/>
      <c r="I105" s="235"/>
      <c r="J105" s="235"/>
      <c r="K105" s="235"/>
      <c r="L105" s="235"/>
      <c r="M105" s="235"/>
      <c r="N105" s="248" t="s">
        <v>4254</v>
      </c>
      <c r="O105" s="247"/>
      <c r="P105" s="235"/>
      <c r="Q105" s="235"/>
      <c r="R105" s="235"/>
      <c r="S105" s="235"/>
      <c r="T105" s="235" t="s">
        <v>7</v>
      </c>
      <c r="U105" s="235"/>
      <c r="V105" s="235"/>
      <c r="W105" s="235"/>
      <c r="X105" s="235"/>
      <c r="Y105" s="235"/>
      <c r="Z105" s="235"/>
      <c r="AA105" s="235"/>
    </row>
    <row r="106" spans="1:27" ht="128.25" hidden="1">
      <c r="A106" s="240"/>
      <c r="B106" s="240"/>
      <c r="C106" s="236" t="s">
        <v>3430</v>
      </c>
      <c r="D106" s="239" t="s">
        <v>3431</v>
      </c>
      <c r="E106" s="292" t="s">
        <v>2279</v>
      </c>
      <c r="F106" s="230" t="s">
        <v>1639</v>
      </c>
      <c r="G106" s="233" t="s">
        <v>3432</v>
      </c>
      <c r="H106" s="233" t="s">
        <v>1928</v>
      </c>
      <c r="I106" s="233" t="s">
        <v>1888</v>
      </c>
      <c r="J106" s="233" t="s">
        <v>1873</v>
      </c>
      <c r="K106" s="233" t="s">
        <v>1880</v>
      </c>
      <c r="L106" s="233" t="s">
        <v>5</v>
      </c>
      <c r="M106" s="233" t="s">
        <v>3095</v>
      </c>
      <c r="N106" s="234" t="s">
        <v>4382</v>
      </c>
      <c r="O106" s="232"/>
      <c r="P106" s="233"/>
      <c r="Q106" s="235"/>
      <c r="R106" s="235"/>
      <c r="S106" s="235"/>
      <c r="T106" s="233"/>
      <c r="U106" s="233"/>
      <c r="V106" s="233"/>
      <c r="W106" s="233"/>
      <c r="X106" s="233" t="s">
        <v>3116</v>
      </c>
      <c r="Y106" s="233"/>
      <c r="Z106" s="233"/>
      <c r="AA106" s="233"/>
    </row>
    <row r="107" spans="1:27" ht="409.5">
      <c r="A107" s="243">
        <v>13</v>
      </c>
      <c r="B107" s="243">
        <v>64</v>
      </c>
      <c r="C107" s="244" t="s">
        <v>1995</v>
      </c>
      <c r="D107" s="244" t="s">
        <v>33</v>
      </c>
      <c r="E107" s="260" t="s">
        <v>2279</v>
      </c>
      <c r="F107" s="274" t="s">
        <v>1960</v>
      </c>
      <c r="G107" s="275" t="s">
        <v>2305</v>
      </c>
      <c r="H107" s="274" t="s">
        <v>4303</v>
      </c>
      <c r="I107" s="274" t="s">
        <v>1881</v>
      </c>
      <c r="J107" s="274" t="s">
        <v>1873</v>
      </c>
      <c r="K107" s="274" t="s">
        <v>1874</v>
      </c>
      <c r="L107" s="276" t="s">
        <v>2224</v>
      </c>
      <c r="M107" s="276" t="s">
        <v>3097</v>
      </c>
      <c r="N107" s="277" t="s">
        <v>4439</v>
      </c>
      <c r="O107" s="274" t="s">
        <v>4253</v>
      </c>
      <c r="P107" s="278" t="s">
        <v>3225</v>
      </c>
      <c r="Q107" s="279" t="s">
        <v>4344</v>
      </c>
      <c r="R107" s="294" t="s">
        <v>4423</v>
      </c>
      <c r="S107" s="276" t="s">
        <v>3169</v>
      </c>
      <c r="T107" s="276" t="s">
        <v>1</v>
      </c>
      <c r="U107" s="276" t="s">
        <v>3123</v>
      </c>
      <c r="V107" s="276" t="s">
        <v>3123</v>
      </c>
      <c r="W107" s="276"/>
      <c r="X107" s="276"/>
      <c r="Y107" s="276"/>
      <c r="Z107" s="276"/>
      <c r="AA107" s="276"/>
    </row>
  </sheetData>
  <sheetProtection formatCells="0" formatColumns="0" formatRows="0" insertColumns="0" insertRows="0" deleteRows="0" sort="0" autoFilter="0"/>
  <sortState xmlns:xlrd2="http://schemas.microsoft.com/office/spreadsheetml/2017/richdata2" ref="C2:O69">
    <sortCondition ref="C2:C69"/>
  </sortState>
  <mergeCells count="6">
    <mergeCell ref="U3:AA3"/>
    <mergeCell ref="A1:G1"/>
    <mergeCell ref="H1:L1"/>
    <mergeCell ref="A2:D2"/>
    <mergeCell ref="F2:L2"/>
    <mergeCell ref="N1:O1"/>
  </mergeCells>
  <phoneticPr fontId="83" type="noConversion"/>
  <conditionalFormatting sqref="A4 C4:D4 F4:K4 A93:B93 C6:M7 O38 N95:O96 C8:L8 C5:F5 M5 N5:N7 D5:E50 O91:P91 O10:P37 O39:P73 C51:C52 O86:P87 N97:P97 O76:P76 O82:P83 A102:A103 N94:Q94 O5:Q9 O74:Q75 O92:Q94 O88:Q90 A100:Q101 O84:Q85 O96:Q96 O6:T6 O77:Q81 A92 A95:B95 A94 A96:A99 G51:M52 C98:P99 C102:P103 C9:M50 C53:M97 A108:T1048576 A107 A104:T106 R4:T21 R39:T42 T96:T103 R23:T23 R22 T22 R25:T29 R24 T24 R31:T37 R30 T30 R45:T47 R43:R44 T43:T44 R49:T62 R48 T48 R64:T65 R63 T63 R66 T66:T94">
    <cfRule type="cellIs" dxfId="524" priority="1463" operator="equal">
      <formula>"?"</formula>
    </cfRule>
  </conditionalFormatting>
  <conditionalFormatting sqref="O25:P25">
    <cfRule type="cellIs" dxfId="523" priority="1180" operator="equal">
      <formula>"?"</formula>
    </cfRule>
  </conditionalFormatting>
  <conditionalFormatting sqref="C24 L24">
    <cfRule type="cellIs" dxfId="522" priority="1278" operator="equal">
      <formula>"?"</formula>
    </cfRule>
  </conditionalFormatting>
  <conditionalFormatting sqref="O10:P13">
    <cfRule type="cellIs" dxfId="521" priority="1101" operator="equal">
      <formula>"?"</formula>
    </cfRule>
  </conditionalFormatting>
  <conditionalFormatting sqref="O28:P28">
    <cfRule type="cellIs" dxfId="520" priority="1099" operator="equal">
      <formula>"?"</formula>
    </cfRule>
  </conditionalFormatting>
  <conditionalFormatting sqref="C29">
    <cfRule type="cellIs" dxfId="519" priority="1256" operator="equal">
      <formula>"?"</formula>
    </cfRule>
  </conditionalFormatting>
  <conditionalFormatting sqref="H24:I24">
    <cfRule type="cellIs" dxfId="518" priority="1199" operator="equal">
      <formula>"?"</formula>
    </cfRule>
  </conditionalFormatting>
  <conditionalFormatting sqref="H27:I27">
    <cfRule type="cellIs" dxfId="517" priority="1197" operator="equal">
      <formula>"?"</formula>
    </cfRule>
  </conditionalFormatting>
  <conditionalFormatting sqref="E6">
    <cfRule type="cellIs" dxfId="516" priority="1185" operator="equal">
      <formula>"?"</formula>
    </cfRule>
  </conditionalFormatting>
  <conditionalFormatting sqref="O4:P4">
    <cfRule type="cellIs" dxfId="515" priority="1193" operator="equal">
      <formula>"?"</formula>
    </cfRule>
  </conditionalFormatting>
  <conditionalFormatting sqref="L4:M4">
    <cfRule type="cellIs" dxfId="514" priority="1192" operator="equal">
      <formula>"?"</formula>
    </cfRule>
  </conditionalFormatting>
  <conditionalFormatting sqref="D85:E97">
    <cfRule type="cellIs" dxfId="513" priority="1191" operator="equal">
      <formula>"?"</formula>
    </cfRule>
  </conditionalFormatting>
  <conditionalFormatting sqref="E18">
    <cfRule type="cellIs" dxfId="512" priority="1190" operator="equal">
      <formula>"?"</formula>
    </cfRule>
  </conditionalFormatting>
  <conditionalFormatting sqref="E19">
    <cfRule type="cellIs" dxfId="511" priority="1189" operator="equal">
      <formula>"?"</formula>
    </cfRule>
  </conditionalFormatting>
  <conditionalFormatting sqref="E25">
    <cfRule type="cellIs" dxfId="510" priority="1188" operator="equal">
      <formula>"?"</formula>
    </cfRule>
  </conditionalFormatting>
  <conditionalFormatting sqref="E29">
    <cfRule type="cellIs" dxfId="509" priority="1187" operator="equal">
      <formula>"?"</formula>
    </cfRule>
  </conditionalFormatting>
  <conditionalFormatting sqref="E30">
    <cfRule type="cellIs" dxfId="508" priority="1186" operator="equal">
      <formula>"?"</formula>
    </cfRule>
  </conditionalFormatting>
  <conditionalFormatting sqref="E55:E61">
    <cfRule type="cellIs" dxfId="507" priority="1184" operator="equal">
      <formula>"?"</formula>
    </cfRule>
  </conditionalFormatting>
  <conditionalFormatting sqref="O29:P29">
    <cfRule type="cellIs" dxfId="506" priority="1179" operator="equal">
      <formula>"?"</formula>
    </cfRule>
  </conditionalFormatting>
  <conditionalFormatting sqref="O30:P30">
    <cfRule type="cellIs" dxfId="505" priority="1178" operator="equal">
      <formula>"?"</formula>
    </cfRule>
  </conditionalFormatting>
  <conditionalFormatting sqref="N4">
    <cfRule type="cellIs" dxfId="504" priority="1027" operator="equal">
      <formula>"?"</formula>
    </cfRule>
  </conditionalFormatting>
  <conditionalFormatting sqref="N9:N18 N20:N46 N48:N59 N73:N85 N88:N106 N61:N71">
    <cfRule type="cellIs" dxfId="503" priority="1026" operator="equal">
      <formula>"?"</formula>
    </cfRule>
  </conditionalFormatting>
  <conditionalFormatting sqref="N18">
    <cfRule type="cellIs" dxfId="502" priority="1025" operator="equal">
      <formula>"?"</formula>
    </cfRule>
  </conditionalFormatting>
  <conditionalFormatting sqref="N25">
    <cfRule type="cellIs" dxfId="501" priority="1024" operator="equal">
      <formula>"?"</formula>
    </cfRule>
  </conditionalFormatting>
  <conditionalFormatting sqref="N10:N13">
    <cfRule type="cellIs" dxfId="500" priority="1020" operator="equal">
      <formula>"?"</formula>
    </cfRule>
  </conditionalFormatting>
  <conditionalFormatting sqref="N28">
    <cfRule type="cellIs" dxfId="499" priority="1019" operator="equal">
      <formula>"?"</formula>
    </cfRule>
  </conditionalFormatting>
  <conditionalFormatting sqref="N20">
    <cfRule type="cellIs" dxfId="498" priority="1017" operator="equal">
      <formula>"?"</formula>
    </cfRule>
  </conditionalFormatting>
  <conditionalFormatting sqref="N21">
    <cfRule type="cellIs" dxfId="497" priority="1016" operator="equal">
      <formula>"?"</formula>
    </cfRule>
  </conditionalFormatting>
  <conditionalFormatting sqref="N23">
    <cfRule type="cellIs" dxfId="496" priority="1015" operator="equal">
      <formula>"?"</formula>
    </cfRule>
  </conditionalFormatting>
  <conditionalFormatting sqref="N29">
    <cfRule type="cellIs" dxfId="495" priority="1014" operator="equal">
      <formula>"?"</formula>
    </cfRule>
  </conditionalFormatting>
  <conditionalFormatting sqref="N30">
    <cfRule type="cellIs" dxfId="494" priority="1013" operator="equal">
      <formula>"?"</formula>
    </cfRule>
  </conditionalFormatting>
  <conditionalFormatting sqref="N31">
    <cfRule type="cellIs" dxfId="493" priority="1012" operator="equal">
      <formula>"?"</formula>
    </cfRule>
  </conditionalFormatting>
  <conditionalFormatting sqref="N65">
    <cfRule type="cellIs" dxfId="492" priority="1011" operator="equal">
      <formula>"?"</formula>
    </cfRule>
  </conditionalFormatting>
  <conditionalFormatting sqref="N79">
    <cfRule type="cellIs" dxfId="491" priority="1010" operator="equal">
      <formula>"?"</formula>
    </cfRule>
  </conditionalFormatting>
  <conditionalFormatting sqref="N81:N85 N88:N89">
    <cfRule type="cellIs" dxfId="490" priority="1009" operator="equal">
      <formula>"?"</formula>
    </cfRule>
  </conditionalFormatting>
  <conditionalFormatting sqref="B4">
    <cfRule type="cellIs" dxfId="489" priority="980" operator="equal">
      <formula>"?"</formula>
    </cfRule>
  </conditionalFormatting>
  <conditionalFormatting sqref="O18:P18">
    <cfRule type="cellIs" dxfId="488" priority="978" operator="equal">
      <formula>"?"</formula>
    </cfRule>
  </conditionalFormatting>
  <conditionalFormatting sqref="O26:P31">
    <cfRule type="cellIs" dxfId="487" priority="977" operator="equal">
      <formula>"?"</formula>
    </cfRule>
  </conditionalFormatting>
  <conditionalFormatting sqref="O31:P31">
    <cfRule type="cellIs" dxfId="486" priority="976" operator="equal">
      <formula>"?"</formula>
    </cfRule>
  </conditionalFormatting>
  <conditionalFormatting sqref="O33:P34">
    <cfRule type="cellIs" dxfId="485" priority="975" operator="equal">
      <formula>"?"</formula>
    </cfRule>
  </conditionalFormatting>
  <conditionalFormatting sqref="O34:P34">
    <cfRule type="cellIs" dxfId="484" priority="974" operator="equal">
      <formula>"?"</formula>
    </cfRule>
  </conditionalFormatting>
  <conditionalFormatting sqref="O82:P83">
    <cfRule type="cellIs" dxfId="483" priority="973" operator="equal">
      <formula>"?"</formula>
    </cfRule>
  </conditionalFormatting>
  <conditionalFormatting sqref="O55:P55">
    <cfRule type="cellIs" dxfId="482" priority="970" operator="equal">
      <formula>"?"</formula>
    </cfRule>
  </conditionalFormatting>
  <conditionalFormatting sqref="O54:P54">
    <cfRule type="cellIs" dxfId="481" priority="969" operator="equal">
      <formula>"?"</formula>
    </cfRule>
  </conditionalFormatting>
  <conditionalFormatting sqref="O53:P53">
    <cfRule type="cellIs" dxfId="480" priority="968" operator="equal">
      <formula>"?"</formula>
    </cfRule>
  </conditionalFormatting>
  <conditionalFormatting sqref="O52:P52">
    <cfRule type="cellIs" dxfId="479" priority="967" operator="equal">
      <formula>"?"</formula>
    </cfRule>
  </conditionalFormatting>
  <conditionalFormatting sqref="O51:P51">
    <cfRule type="cellIs" dxfId="478" priority="966" operator="equal">
      <formula>"?"</formula>
    </cfRule>
  </conditionalFormatting>
  <conditionalFormatting sqref="O50:P50">
    <cfRule type="cellIs" dxfId="477" priority="965" operator="equal">
      <formula>"?"</formula>
    </cfRule>
  </conditionalFormatting>
  <conditionalFormatting sqref="O48:P48">
    <cfRule type="cellIs" dxfId="476" priority="963" operator="equal">
      <formula>"?"</formula>
    </cfRule>
  </conditionalFormatting>
  <conditionalFormatting sqref="O47:P47">
    <cfRule type="cellIs" dxfId="475" priority="962" operator="equal">
      <formula>"?"</formula>
    </cfRule>
  </conditionalFormatting>
  <conditionalFormatting sqref="O39:P39">
    <cfRule type="cellIs" dxfId="474" priority="961" operator="equal">
      <formula>"?"</formula>
    </cfRule>
  </conditionalFormatting>
  <conditionalFormatting sqref="O35:P35">
    <cfRule type="cellIs" dxfId="473" priority="959" operator="equal">
      <formula>"?"</formula>
    </cfRule>
  </conditionalFormatting>
  <conditionalFormatting sqref="O49:P49">
    <cfRule type="cellIs" dxfId="472" priority="957" operator="equal">
      <formula>"?"</formula>
    </cfRule>
  </conditionalFormatting>
  <conditionalFormatting sqref="C46">
    <cfRule type="cellIs" dxfId="471" priority="919" operator="equal">
      <formula>"?"</formula>
    </cfRule>
  </conditionalFormatting>
  <conditionalFormatting sqref="C17:C19">
    <cfRule type="cellIs" dxfId="470" priority="923" operator="equal">
      <formula>"?"</formula>
    </cfRule>
  </conditionalFormatting>
  <conditionalFormatting sqref="C18">
    <cfRule type="cellIs" dxfId="469" priority="922" operator="equal">
      <formula>"?"</formula>
    </cfRule>
  </conditionalFormatting>
  <conditionalFormatting sqref="C19">
    <cfRule type="cellIs" dxfId="468" priority="921" operator="equal">
      <formula>"?"</formula>
    </cfRule>
  </conditionalFormatting>
  <conditionalFormatting sqref="C28">
    <cfRule type="cellIs" dxfId="467" priority="920" operator="equal">
      <formula>"?"</formula>
    </cfRule>
  </conditionalFormatting>
  <conditionalFormatting sqref="M31">
    <cfRule type="cellIs" dxfId="466" priority="639" operator="equal">
      <formula>"?"</formula>
    </cfRule>
  </conditionalFormatting>
  <conditionalFormatting sqref="M9">
    <cfRule type="cellIs" dxfId="465" priority="633" operator="equal">
      <formula>"?"</formula>
    </cfRule>
  </conditionalFormatting>
  <conditionalFormatting sqref="M11">
    <cfRule type="cellIs" dxfId="464" priority="632" operator="equal">
      <formula>"?"</formula>
    </cfRule>
  </conditionalFormatting>
  <conditionalFormatting sqref="M13">
    <cfRule type="cellIs" dxfId="463" priority="631" operator="equal">
      <formula>"?"</formula>
    </cfRule>
  </conditionalFormatting>
  <conditionalFormatting sqref="M14">
    <cfRule type="cellIs" dxfId="462" priority="630" operator="equal">
      <formula>"?"</formula>
    </cfRule>
  </conditionalFormatting>
  <conditionalFormatting sqref="M15">
    <cfRule type="cellIs" dxfId="461" priority="629" operator="equal">
      <formula>"?"</formula>
    </cfRule>
  </conditionalFormatting>
  <conditionalFormatting sqref="M16">
    <cfRule type="cellIs" dxfId="460" priority="628" operator="equal">
      <formula>"?"</formula>
    </cfRule>
  </conditionalFormatting>
  <conditionalFormatting sqref="M17:M19">
    <cfRule type="cellIs" dxfId="459" priority="627" operator="equal">
      <formula>"?"</formula>
    </cfRule>
  </conditionalFormatting>
  <conditionalFormatting sqref="M18">
    <cfRule type="cellIs" dxfId="458" priority="626" operator="equal">
      <formula>"?"</formula>
    </cfRule>
  </conditionalFormatting>
  <conditionalFormatting sqref="M19">
    <cfRule type="cellIs" dxfId="457" priority="625" operator="equal">
      <formula>"?"</formula>
    </cfRule>
  </conditionalFormatting>
  <conditionalFormatting sqref="M20">
    <cfRule type="cellIs" dxfId="456" priority="624" operator="equal">
      <formula>"?"</formula>
    </cfRule>
  </conditionalFormatting>
  <conditionalFormatting sqref="M21">
    <cfRule type="cellIs" dxfId="455" priority="623" operator="equal">
      <formula>"?"</formula>
    </cfRule>
  </conditionalFormatting>
  <conditionalFormatting sqref="M22:M24">
    <cfRule type="cellIs" dxfId="454" priority="622" operator="equal">
      <formula>"?"</formula>
    </cfRule>
  </conditionalFormatting>
  <conditionalFormatting sqref="M23">
    <cfRule type="cellIs" dxfId="453" priority="621" operator="equal">
      <formula>"?"</formula>
    </cfRule>
  </conditionalFormatting>
  <conditionalFormatting sqref="M24">
    <cfRule type="cellIs" dxfId="452" priority="620" operator="equal">
      <formula>"?"</formula>
    </cfRule>
  </conditionalFormatting>
  <conditionalFormatting sqref="M25">
    <cfRule type="cellIs" dxfId="451" priority="619" operator="equal">
      <formula>"?"</formula>
    </cfRule>
  </conditionalFormatting>
  <conditionalFormatting sqref="M26:M31">
    <cfRule type="cellIs" dxfId="450" priority="618" operator="equal">
      <formula>"?"</formula>
    </cfRule>
  </conditionalFormatting>
  <conditionalFormatting sqref="M27">
    <cfRule type="cellIs" dxfId="449" priority="617" operator="equal">
      <formula>"?"</formula>
    </cfRule>
  </conditionalFormatting>
  <conditionalFormatting sqref="M28">
    <cfRule type="cellIs" dxfId="448" priority="616" operator="equal">
      <formula>"?"</formula>
    </cfRule>
  </conditionalFormatting>
  <conditionalFormatting sqref="M29">
    <cfRule type="cellIs" dxfId="447" priority="615" operator="equal">
      <formula>"?"</formula>
    </cfRule>
  </conditionalFormatting>
  <conditionalFormatting sqref="M30">
    <cfRule type="cellIs" dxfId="446" priority="614" operator="equal">
      <formula>"?"</formula>
    </cfRule>
  </conditionalFormatting>
  <conditionalFormatting sqref="M32">
    <cfRule type="cellIs" dxfId="445" priority="613" operator="equal">
      <formula>"?"</formula>
    </cfRule>
  </conditionalFormatting>
  <conditionalFormatting sqref="M33:M34">
    <cfRule type="cellIs" dxfId="444" priority="612" operator="equal">
      <formula>"?"</formula>
    </cfRule>
  </conditionalFormatting>
  <conditionalFormatting sqref="M34">
    <cfRule type="cellIs" dxfId="443" priority="611" operator="equal">
      <formula>"?"</formula>
    </cfRule>
  </conditionalFormatting>
  <conditionalFormatting sqref="M35">
    <cfRule type="cellIs" dxfId="442" priority="610" operator="equal">
      <formula>"?"</formula>
    </cfRule>
  </conditionalFormatting>
  <conditionalFormatting sqref="M36:M40">
    <cfRule type="cellIs" dxfId="441" priority="609" operator="equal">
      <formula>"?"</formula>
    </cfRule>
  </conditionalFormatting>
  <conditionalFormatting sqref="M57">
    <cfRule type="cellIs" dxfId="440" priority="608" operator="equal">
      <formula>"?"</formula>
    </cfRule>
  </conditionalFormatting>
  <conditionalFormatting sqref="M58">
    <cfRule type="cellIs" dxfId="439" priority="607" operator="equal">
      <formula>"?"</formula>
    </cfRule>
  </conditionalFormatting>
  <conditionalFormatting sqref="M62">
    <cfRule type="cellIs" dxfId="438" priority="606" operator="equal">
      <formula>"?"</formula>
    </cfRule>
  </conditionalFormatting>
  <conditionalFormatting sqref="M63">
    <cfRule type="cellIs" dxfId="437" priority="605" operator="equal">
      <formula>"?"</formula>
    </cfRule>
  </conditionalFormatting>
  <conditionalFormatting sqref="M64">
    <cfRule type="cellIs" dxfId="436" priority="604" operator="equal">
      <formula>"?"</formula>
    </cfRule>
  </conditionalFormatting>
  <conditionalFormatting sqref="M65">
    <cfRule type="cellIs" dxfId="435" priority="603" operator="equal">
      <formula>"?"</formula>
    </cfRule>
  </conditionalFormatting>
  <conditionalFormatting sqref="M66:M68">
    <cfRule type="cellIs" dxfId="434" priority="602" operator="equal">
      <formula>"?"</formula>
    </cfRule>
  </conditionalFormatting>
  <conditionalFormatting sqref="M67">
    <cfRule type="cellIs" dxfId="433" priority="601" operator="equal">
      <formula>"?"</formula>
    </cfRule>
  </conditionalFormatting>
  <conditionalFormatting sqref="M68">
    <cfRule type="cellIs" dxfId="432" priority="600" operator="equal">
      <formula>"?"</formula>
    </cfRule>
  </conditionalFormatting>
  <conditionalFormatting sqref="M76">
    <cfRule type="cellIs" dxfId="431" priority="599" operator="equal">
      <formula>"?"</formula>
    </cfRule>
  </conditionalFormatting>
  <conditionalFormatting sqref="M77">
    <cfRule type="cellIs" dxfId="430" priority="598" operator="equal">
      <formula>"?"</formula>
    </cfRule>
  </conditionalFormatting>
  <conditionalFormatting sqref="M78">
    <cfRule type="cellIs" dxfId="429" priority="597" operator="equal">
      <formula>"?"</formula>
    </cfRule>
  </conditionalFormatting>
  <conditionalFormatting sqref="M79">
    <cfRule type="cellIs" dxfId="428" priority="596" operator="equal">
      <formula>"?"</formula>
    </cfRule>
  </conditionalFormatting>
  <conditionalFormatting sqref="M80">
    <cfRule type="cellIs" dxfId="427" priority="595" operator="equal">
      <formula>"?"</formula>
    </cfRule>
  </conditionalFormatting>
  <conditionalFormatting sqref="M81">
    <cfRule type="cellIs" dxfId="426" priority="594" operator="equal">
      <formula>"?"</formula>
    </cfRule>
  </conditionalFormatting>
  <conditionalFormatting sqref="M82:M83">
    <cfRule type="cellIs" dxfId="425" priority="593" operator="equal">
      <formula>"?"</formula>
    </cfRule>
  </conditionalFormatting>
  <conditionalFormatting sqref="M83">
    <cfRule type="cellIs" dxfId="424" priority="592" operator="equal">
      <formula>"?"</formula>
    </cfRule>
  </conditionalFormatting>
  <conditionalFormatting sqref="M84">
    <cfRule type="cellIs" dxfId="423" priority="591" operator="equal">
      <formula>"?"</formula>
    </cfRule>
  </conditionalFormatting>
  <conditionalFormatting sqref="M85">
    <cfRule type="cellIs" dxfId="422" priority="590" operator="equal">
      <formula>"?"</formula>
    </cfRule>
  </conditionalFormatting>
  <conditionalFormatting sqref="M86:M87">
    <cfRule type="cellIs" dxfId="421" priority="589" operator="equal">
      <formula>"?"</formula>
    </cfRule>
  </conditionalFormatting>
  <conditionalFormatting sqref="M88">
    <cfRule type="cellIs" dxfId="420" priority="588" operator="equal">
      <formula>"?"</formula>
    </cfRule>
  </conditionalFormatting>
  <conditionalFormatting sqref="M91">
    <cfRule type="cellIs" dxfId="419" priority="587" operator="equal">
      <formula>"?"</formula>
    </cfRule>
  </conditionalFormatting>
  <conditionalFormatting sqref="D24">
    <cfRule type="cellIs" dxfId="418" priority="382" operator="equal">
      <formula>"?"</formula>
    </cfRule>
  </conditionalFormatting>
  <conditionalFormatting sqref="D29">
    <cfRule type="cellIs" dxfId="417" priority="381" operator="equal">
      <formula>"?"</formula>
    </cfRule>
  </conditionalFormatting>
  <conditionalFormatting sqref="D46">
    <cfRule type="cellIs" dxfId="416" priority="376" operator="equal">
      <formula>"?"</formula>
    </cfRule>
  </conditionalFormatting>
  <conditionalFormatting sqref="D17:D19">
    <cfRule type="cellIs" dxfId="415" priority="380" operator="equal">
      <formula>"?"</formula>
    </cfRule>
  </conditionalFormatting>
  <conditionalFormatting sqref="D18">
    <cfRule type="cellIs" dxfId="414" priority="379" operator="equal">
      <formula>"?"</formula>
    </cfRule>
  </conditionalFormatting>
  <conditionalFormatting sqref="D19">
    <cfRule type="cellIs" dxfId="413" priority="378" operator="equal">
      <formula>"?"</formula>
    </cfRule>
  </conditionalFormatting>
  <conditionalFormatting sqref="D28">
    <cfRule type="cellIs" dxfId="412" priority="377" operator="equal">
      <formula>"?"</formula>
    </cfRule>
  </conditionalFormatting>
  <conditionalFormatting sqref="S33:S34">
    <cfRule type="cellIs" dxfId="411" priority="340" operator="equal">
      <formula>"?"</formula>
    </cfRule>
  </conditionalFormatting>
  <conditionalFormatting sqref="S34">
    <cfRule type="cellIs" dxfId="410" priority="339" operator="equal">
      <formula>"?"</formula>
    </cfRule>
  </conditionalFormatting>
  <conditionalFormatting sqref="S34">
    <cfRule type="cellIs" dxfId="409" priority="338" operator="equal">
      <formula>"?"</formula>
    </cfRule>
  </conditionalFormatting>
  <conditionalFormatting sqref="M8">
    <cfRule type="cellIs" dxfId="408" priority="323" operator="equal">
      <formula>"?"</formula>
    </cfRule>
  </conditionalFormatting>
  <conditionalFormatting sqref="N8">
    <cfRule type="cellIs" dxfId="407" priority="322" operator="equal">
      <formula>"?"</formula>
    </cfRule>
  </conditionalFormatting>
  <conditionalFormatting sqref="D92">
    <cfRule type="cellIs" dxfId="406" priority="321" operator="equal">
      <formula>"?"</formula>
    </cfRule>
  </conditionalFormatting>
  <conditionalFormatting sqref="Q45:S45 Q12:S17 Q61:S62 Q66:R66 Q31:S31 Q64:S64 Q47:S47 Q37:S41 Q33:S35 Q19:S21 Q67:Q71 Q23:S23 Q22:R22 Q25:S27 Q24:R24 Q49:S58 Q48:R48">
    <cfRule type="cellIs" dxfId="405" priority="320" operator="equal">
      <formula>"?"</formula>
    </cfRule>
  </conditionalFormatting>
  <conditionalFormatting sqref="Q16:S16">
    <cfRule type="cellIs" dxfId="404" priority="318" operator="equal">
      <formula>"?"</formula>
    </cfRule>
  </conditionalFormatting>
  <conditionalFormatting sqref="Q23:S23">
    <cfRule type="cellIs" dxfId="403" priority="315" operator="equal">
      <formula>"?"</formula>
    </cfRule>
  </conditionalFormatting>
  <conditionalFormatting sqref="Q24:R24">
    <cfRule type="cellIs" dxfId="402" priority="317" operator="equal">
      <formula>"?"</formula>
    </cfRule>
  </conditionalFormatting>
  <conditionalFormatting sqref="Q25:S25">
    <cfRule type="cellIs" dxfId="401" priority="316" operator="equal">
      <formula>"?"</formula>
    </cfRule>
  </conditionalFormatting>
  <conditionalFormatting sqref="Q21:S21">
    <cfRule type="cellIs" dxfId="400" priority="314" operator="equal">
      <formula>"?"</formula>
    </cfRule>
  </conditionalFormatting>
  <conditionalFormatting sqref="Q26:S29 Q31:S31 Q30:R30">
    <cfRule type="cellIs" dxfId="399" priority="313" operator="equal">
      <formula>"?"</formula>
    </cfRule>
  </conditionalFormatting>
  <conditionalFormatting sqref="Q27:S27">
    <cfRule type="cellIs" dxfId="398" priority="312" operator="equal">
      <formula>"?"</formula>
    </cfRule>
  </conditionalFormatting>
  <conditionalFormatting sqref="Q31:S31">
    <cfRule type="cellIs" dxfId="397" priority="310" operator="equal">
      <formula>"?"</formula>
    </cfRule>
  </conditionalFormatting>
  <conditionalFormatting sqref="Q41:S41">
    <cfRule type="cellIs" dxfId="396" priority="307" operator="equal">
      <formula>"?"</formula>
    </cfRule>
  </conditionalFormatting>
  <conditionalFormatting sqref="Q39:S39">
    <cfRule type="cellIs" dxfId="395" priority="306" operator="equal">
      <formula>"?"</formula>
    </cfRule>
  </conditionalFormatting>
  <conditionalFormatting sqref="Q38:S38">
    <cfRule type="cellIs" dxfId="394" priority="305" operator="equal">
      <formula>"?"</formula>
    </cfRule>
  </conditionalFormatting>
  <conditionalFormatting sqref="Q40:S40">
    <cfRule type="cellIs" dxfId="393" priority="304" operator="equal">
      <formula>"?"</formula>
    </cfRule>
  </conditionalFormatting>
  <conditionalFormatting sqref="Q17:S19">
    <cfRule type="cellIs" dxfId="392" priority="302" operator="equal">
      <formula>"?"</formula>
    </cfRule>
  </conditionalFormatting>
  <conditionalFormatting sqref="E4">
    <cfRule type="cellIs" dxfId="391" priority="301" operator="equal">
      <formula>"?"</formula>
    </cfRule>
  </conditionalFormatting>
  <conditionalFormatting sqref="Q37:S40">
    <cfRule type="cellIs" dxfId="390" priority="300" operator="equal">
      <formula>"?"</formula>
    </cfRule>
  </conditionalFormatting>
  <conditionalFormatting sqref="Q97">
    <cfRule type="cellIs" dxfId="389" priority="299" operator="equal">
      <formula>"?"</formula>
    </cfRule>
  </conditionalFormatting>
  <conditionalFormatting sqref="Q98">
    <cfRule type="cellIs" dxfId="388" priority="298" operator="equal">
      <formula>"?"</formula>
    </cfRule>
  </conditionalFormatting>
  <conditionalFormatting sqref="Q76">
    <cfRule type="cellIs" dxfId="387" priority="297" operator="equal">
      <formula>"?"</formula>
    </cfRule>
  </conditionalFormatting>
  <conditionalFormatting sqref="Q76">
    <cfRule type="cellIs" dxfId="386" priority="296" operator="equal">
      <formula>"?"</formula>
    </cfRule>
  </conditionalFormatting>
  <conditionalFormatting sqref="Q76">
    <cfRule type="cellIs" dxfId="385" priority="295" operator="equal">
      <formula>"?"</formula>
    </cfRule>
  </conditionalFormatting>
  <conditionalFormatting sqref="Q67">
    <cfRule type="cellIs" dxfId="384" priority="294" operator="equal">
      <formula>"?"</formula>
    </cfRule>
  </conditionalFormatting>
  <conditionalFormatting sqref="Q67">
    <cfRule type="cellIs" dxfId="383" priority="293" operator="equal">
      <formula>"?"</formula>
    </cfRule>
  </conditionalFormatting>
  <conditionalFormatting sqref="F51:F52">
    <cfRule type="cellIs" dxfId="382" priority="292" operator="equal">
      <formula>"?"</formula>
    </cfRule>
  </conditionalFormatting>
  <conditionalFormatting sqref="R23:S23">
    <cfRule type="cellIs" dxfId="381" priority="291" operator="equal">
      <formula>"?"</formula>
    </cfRule>
  </conditionalFormatting>
  <conditionalFormatting sqref="R33:S33">
    <cfRule type="cellIs" dxfId="380" priority="290" operator="equal">
      <formula>"?"</formula>
    </cfRule>
  </conditionalFormatting>
  <conditionalFormatting sqref="R33:S33">
    <cfRule type="cellIs" dxfId="379" priority="289" operator="equal">
      <formula>"?"</formula>
    </cfRule>
  </conditionalFormatting>
  <conditionalFormatting sqref="R59:S59">
    <cfRule type="cellIs" dxfId="378" priority="288" operator="equal">
      <formula>"?"</formula>
    </cfRule>
  </conditionalFormatting>
  <conditionalFormatting sqref="M107:P107 R107:T107">
    <cfRule type="cellIs" dxfId="377" priority="284" operator="equal">
      <formula>"?"</formula>
    </cfRule>
  </conditionalFormatting>
  <conditionalFormatting sqref="C107">
    <cfRule type="cellIs" dxfId="376" priority="283" operator="equal">
      <formula>"?"</formula>
    </cfRule>
  </conditionalFormatting>
  <conditionalFormatting sqref="D107">
    <cfRule type="cellIs" dxfId="375" priority="282" operator="equal">
      <formula>"?"</formula>
    </cfRule>
  </conditionalFormatting>
  <conditionalFormatting sqref="E107">
    <cfRule type="cellIs" dxfId="374" priority="281" operator="equal">
      <formula>"?"</formula>
    </cfRule>
  </conditionalFormatting>
  <conditionalFormatting sqref="F107">
    <cfRule type="cellIs" dxfId="373" priority="280" operator="equal">
      <formula>"?"</formula>
    </cfRule>
  </conditionalFormatting>
  <conditionalFormatting sqref="G107">
    <cfRule type="cellIs" dxfId="372" priority="279" operator="equal">
      <formula>"?"</formula>
    </cfRule>
  </conditionalFormatting>
  <conditionalFormatting sqref="H107">
    <cfRule type="cellIs" dxfId="371" priority="278" operator="equal">
      <formula>"?"</formula>
    </cfRule>
  </conditionalFormatting>
  <conditionalFormatting sqref="I107">
    <cfRule type="cellIs" dxfId="370" priority="277" operator="equal">
      <formula>"?"</formula>
    </cfRule>
  </conditionalFormatting>
  <conditionalFormatting sqref="J107">
    <cfRule type="cellIs" dxfId="369" priority="276" operator="equal">
      <formula>"?"</formula>
    </cfRule>
  </conditionalFormatting>
  <conditionalFormatting sqref="K107">
    <cfRule type="cellIs" dxfId="368" priority="275" operator="equal">
      <formula>"?"</formula>
    </cfRule>
  </conditionalFormatting>
  <conditionalFormatting sqref="L107">
    <cfRule type="cellIs" dxfId="367" priority="274" operator="equal">
      <formula>"?"</formula>
    </cfRule>
  </conditionalFormatting>
  <conditionalFormatting sqref="N107">
    <cfRule type="cellIs" dxfId="366" priority="273" operator="equal">
      <formula>"?"</formula>
    </cfRule>
  </conditionalFormatting>
  <conditionalFormatting sqref="N19">
    <cfRule type="cellIs" dxfId="365" priority="272" operator="equal">
      <formula>"?"</formula>
    </cfRule>
  </conditionalFormatting>
  <conditionalFormatting sqref="N19">
    <cfRule type="cellIs" dxfId="364" priority="271" operator="equal">
      <formula>"?"</formula>
    </cfRule>
  </conditionalFormatting>
  <conditionalFormatting sqref="N47">
    <cfRule type="cellIs" dxfId="363" priority="270" operator="equal">
      <formula>"?"</formula>
    </cfRule>
  </conditionalFormatting>
  <conditionalFormatting sqref="N72">
    <cfRule type="cellIs" dxfId="362" priority="269" operator="equal">
      <formula>"?"</formula>
    </cfRule>
  </conditionalFormatting>
  <conditionalFormatting sqref="N86">
    <cfRule type="cellIs" dxfId="361" priority="268" operator="equal">
      <formula>"?"</formula>
    </cfRule>
  </conditionalFormatting>
  <conditionalFormatting sqref="N86">
    <cfRule type="cellIs" dxfId="360" priority="267" operator="equal">
      <formula>"?"</formula>
    </cfRule>
  </conditionalFormatting>
  <conditionalFormatting sqref="N87">
    <cfRule type="cellIs" dxfId="359" priority="266" operator="equal">
      <formula>"?"</formula>
    </cfRule>
  </conditionalFormatting>
  <conditionalFormatting sqref="N87">
    <cfRule type="cellIs" dxfId="358" priority="265" operator="equal">
      <formula>"?"</formula>
    </cfRule>
  </conditionalFormatting>
  <conditionalFormatting sqref="N60">
    <cfRule type="cellIs" dxfId="357" priority="263" operator="equal">
      <formula>"?"</formula>
    </cfRule>
  </conditionalFormatting>
  <conditionalFormatting sqref="R46:S46">
    <cfRule type="cellIs" dxfId="356" priority="262" operator="equal">
      <formula>"?"</formula>
    </cfRule>
  </conditionalFormatting>
  <conditionalFormatting sqref="R46:S46">
    <cfRule type="cellIs" dxfId="355" priority="261" operator="equal">
      <formula>"?"</formula>
    </cfRule>
  </conditionalFormatting>
  <conditionalFormatting sqref="R46:S46">
    <cfRule type="cellIs" dxfId="354" priority="260" operator="equal">
      <formula>"?"</formula>
    </cfRule>
  </conditionalFormatting>
  <conditionalFormatting sqref="R43">
    <cfRule type="cellIs" dxfId="353" priority="250" operator="equal">
      <formula>"?"</formula>
    </cfRule>
  </conditionalFormatting>
  <conditionalFormatting sqref="R43">
    <cfRule type="cellIs" dxfId="352" priority="249" operator="equal">
      <formula>"?"</formula>
    </cfRule>
  </conditionalFormatting>
  <conditionalFormatting sqref="R43">
    <cfRule type="cellIs" dxfId="351" priority="248" operator="equal">
      <formula>"?"</formula>
    </cfRule>
  </conditionalFormatting>
  <conditionalFormatting sqref="R18:S18">
    <cfRule type="cellIs" dxfId="350" priority="247" operator="equal">
      <formula>"?"</formula>
    </cfRule>
  </conditionalFormatting>
  <conditionalFormatting sqref="R18:S18">
    <cfRule type="cellIs" dxfId="349" priority="246" operator="equal">
      <formula>"?"</formula>
    </cfRule>
  </conditionalFormatting>
  <conditionalFormatting sqref="R18:S18">
    <cfRule type="cellIs" dxfId="348" priority="245" operator="equal">
      <formula>"?"</formula>
    </cfRule>
  </conditionalFormatting>
  <conditionalFormatting sqref="R42:S42">
    <cfRule type="cellIs" dxfId="347" priority="244" operator="equal">
      <formula>"?"</formula>
    </cfRule>
  </conditionalFormatting>
  <conditionalFormatting sqref="R42:S42">
    <cfRule type="cellIs" dxfId="346" priority="243" operator="equal">
      <formula>"?"</formula>
    </cfRule>
  </conditionalFormatting>
  <conditionalFormatting sqref="R42:S42">
    <cfRule type="cellIs" dxfId="345" priority="242" operator="equal">
      <formula>"?"</formula>
    </cfRule>
  </conditionalFormatting>
  <conditionalFormatting sqref="S46">
    <cfRule type="cellIs" dxfId="344" priority="241" operator="equal">
      <formula>"?"</formula>
    </cfRule>
  </conditionalFormatting>
  <conditionalFormatting sqref="S46">
    <cfRule type="cellIs" dxfId="343" priority="240" operator="equal">
      <formula>"?"</formula>
    </cfRule>
  </conditionalFormatting>
  <conditionalFormatting sqref="S46">
    <cfRule type="cellIs" dxfId="342" priority="239" operator="equal">
      <formula>"?"</formula>
    </cfRule>
  </conditionalFormatting>
  <conditionalFormatting sqref="R52">
    <cfRule type="cellIs" dxfId="341" priority="238" operator="equal">
      <formula>"?"</formula>
    </cfRule>
  </conditionalFormatting>
  <conditionalFormatting sqref="R52">
    <cfRule type="cellIs" dxfId="340" priority="237" operator="equal">
      <formula>"?"</formula>
    </cfRule>
  </conditionalFormatting>
  <conditionalFormatting sqref="R52">
    <cfRule type="cellIs" dxfId="339" priority="236" operator="equal">
      <formula>"?"</formula>
    </cfRule>
  </conditionalFormatting>
  <conditionalFormatting sqref="S52">
    <cfRule type="cellIs" dxfId="338" priority="235" operator="equal">
      <formula>"?"</formula>
    </cfRule>
  </conditionalFormatting>
  <conditionalFormatting sqref="S52">
    <cfRule type="cellIs" dxfId="337" priority="234" operator="equal">
      <formula>"?"</formula>
    </cfRule>
  </conditionalFormatting>
  <conditionalFormatting sqref="S52">
    <cfRule type="cellIs" dxfId="336" priority="233" operator="equal">
      <formula>"?"</formula>
    </cfRule>
  </conditionalFormatting>
  <conditionalFormatting sqref="S52">
    <cfRule type="cellIs" dxfId="335" priority="232" operator="equal">
      <formula>"?"</formula>
    </cfRule>
  </conditionalFormatting>
  <conditionalFormatting sqref="S52">
    <cfRule type="cellIs" dxfId="334" priority="231" operator="equal">
      <formula>"?"</formula>
    </cfRule>
  </conditionalFormatting>
  <conditionalFormatting sqref="S52">
    <cfRule type="cellIs" dxfId="333" priority="230" operator="equal">
      <formula>"?"</formula>
    </cfRule>
  </conditionalFormatting>
  <conditionalFormatting sqref="S56">
    <cfRule type="cellIs" dxfId="332" priority="229" operator="equal">
      <formula>"?"</formula>
    </cfRule>
  </conditionalFormatting>
  <conditionalFormatting sqref="S56">
    <cfRule type="cellIs" dxfId="331" priority="228" operator="equal">
      <formula>"?"</formula>
    </cfRule>
  </conditionalFormatting>
  <conditionalFormatting sqref="S56">
    <cfRule type="cellIs" dxfId="330" priority="227" operator="equal">
      <formula>"?"</formula>
    </cfRule>
  </conditionalFormatting>
  <conditionalFormatting sqref="S56">
    <cfRule type="cellIs" dxfId="329" priority="226" operator="equal">
      <formula>"?"</formula>
    </cfRule>
  </conditionalFormatting>
  <conditionalFormatting sqref="S56">
    <cfRule type="cellIs" dxfId="328" priority="225" operator="equal">
      <formula>"?"</formula>
    </cfRule>
  </conditionalFormatting>
  <conditionalFormatting sqref="S56">
    <cfRule type="cellIs" dxfId="327" priority="224" operator="equal">
      <formula>"?"</formula>
    </cfRule>
  </conditionalFormatting>
  <conditionalFormatting sqref="S34">
    <cfRule type="cellIs" dxfId="326" priority="216" operator="equal">
      <formula>"?"</formula>
    </cfRule>
  </conditionalFormatting>
  <conditionalFormatting sqref="S37">
    <cfRule type="cellIs" dxfId="325" priority="215" operator="equal">
      <formula>"?"</formula>
    </cfRule>
  </conditionalFormatting>
  <conditionalFormatting sqref="S37">
    <cfRule type="cellIs" dxfId="324" priority="214" operator="equal">
      <formula>"?"</formula>
    </cfRule>
  </conditionalFormatting>
  <conditionalFormatting sqref="S37">
    <cfRule type="cellIs" dxfId="323" priority="213" operator="equal">
      <formula>"?"</formula>
    </cfRule>
  </conditionalFormatting>
  <conditionalFormatting sqref="S37">
    <cfRule type="cellIs" dxfId="322" priority="212" operator="equal">
      <formula>"?"</formula>
    </cfRule>
  </conditionalFormatting>
  <conditionalFormatting sqref="S40">
    <cfRule type="cellIs" dxfId="321" priority="211" operator="equal">
      <formula>"?"</formula>
    </cfRule>
  </conditionalFormatting>
  <conditionalFormatting sqref="S40">
    <cfRule type="cellIs" dxfId="320" priority="210" operator="equal">
      <formula>"?"</formula>
    </cfRule>
  </conditionalFormatting>
  <conditionalFormatting sqref="S40">
    <cfRule type="cellIs" dxfId="319" priority="209" operator="equal">
      <formula>"?"</formula>
    </cfRule>
  </conditionalFormatting>
  <conditionalFormatting sqref="R40">
    <cfRule type="cellIs" dxfId="318" priority="208" operator="equal">
      <formula>"?"</formula>
    </cfRule>
  </conditionalFormatting>
  <conditionalFormatting sqref="R40">
    <cfRule type="cellIs" dxfId="317" priority="207" operator="equal">
      <formula>"?"</formula>
    </cfRule>
  </conditionalFormatting>
  <conditionalFormatting sqref="R40">
    <cfRule type="cellIs" dxfId="316" priority="206" operator="equal">
      <formula>"?"</formula>
    </cfRule>
  </conditionalFormatting>
  <conditionalFormatting sqref="R38">
    <cfRule type="cellIs" dxfId="315" priority="205" operator="equal">
      <formula>"?"</formula>
    </cfRule>
  </conditionalFormatting>
  <conditionalFormatting sqref="R38">
    <cfRule type="cellIs" dxfId="314" priority="204" operator="equal">
      <formula>"?"</formula>
    </cfRule>
  </conditionalFormatting>
  <conditionalFormatting sqref="R38">
    <cfRule type="cellIs" dxfId="313" priority="203" operator="equal">
      <formula>"?"</formula>
    </cfRule>
  </conditionalFormatting>
  <conditionalFormatting sqref="R38">
    <cfRule type="cellIs" dxfId="312" priority="202" operator="equal">
      <formula>"?"</formula>
    </cfRule>
  </conditionalFormatting>
  <conditionalFormatting sqref="R38">
    <cfRule type="cellIs" dxfId="311" priority="201" operator="equal">
      <formula>"?"</formula>
    </cfRule>
  </conditionalFormatting>
  <conditionalFormatting sqref="R37">
    <cfRule type="cellIs" dxfId="310" priority="200" operator="equal">
      <formula>"?"</formula>
    </cfRule>
  </conditionalFormatting>
  <conditionalFormatting sqref="R37">
    <cfRule type="cellIs" dxfId="309" priority="199" operator="equal">
      <formula>"?"</formula>
    </cfRule>
  </conditionalFormatting>
  <conditionalFormatting sqref="R37">
    <cfRule type="cellIs" dxfId="308" priority="198" operator="equal">
      <formula>"?"</formula>
    </cfRule>
  </conditionalFormatting>
  <conditionalFormatting sqref="R37">
    <cfRule type="cellIs" dxfId="307" priority="197" operator="equal">
      <formula>"?"</formula>
    </cfRule>
  </conditionalFormatting>
  <conditionalFormatting sqref="R37">
    <cfRule type="cellIs" dxfId="306" priority="196" operator="equal">
      <formula>"?"</formula>
    </cfRule>
  </conditionalFormatting>
  <conditionalFormatting sqref="R37">
    <cfRule type="cellIs" dxfId="305" priority="195" operator="equal">
      <formula>"?"</formula>
    </cfRule>
  </conditionalFormatting>
  <conditionalFormatting sqref="R34">
    <cfRule type="cellIs" dxfId="304" priority="194" operator="equal">
      <formula>"?"</formula>
    </cfRule>
  </conditionalFormatting>
  <conditionalFormatting sqref="R34">
    <cfRule type="cellIs" dxfId="303" priority="193" operator="equal">
      <formula>"?"</formula>
    </cfRule>
  </conditionalFormatting>
  <conditionalFormatting sqref="R34">
    <cfRule type="cellIs" dxfId="302" priority="192" operator="equal">
      <formula>"?"</formula>
    </cfRule>
  </conditionalFormatting>
  <conditionalFormatting sqref="R34">
    <cfRule type="cellIs" dxfId="301" priority="191" operator="equal">
      <formula>"?"</formula>
    </cfRule>
  </conditionalFormatting>
  <conditionalFormatting sqref="R34">
    <cfRule type="cellIs" dxfId="300" priority="190" operator="equal">
      <formula>"?"</formula>
    </cfRule>
  </conditionalFormatting>
  <conditionalFormatting sqref="R34">
    <cfRule type="cellIs" dxfId="299" priority="189" operator="equal">
      <formula>"?"</formula>
    </cfRule>
  </conditionalFormatting>
  <conditionalFormatting sqref="R34">
    <cfRule type="cellIs" dxfId="298" priority="188" operator="equal">
      <formula>"?"</formula>
    </cfRule>
  </conditionalFormatting>
  <conditionalFormatting sqref="R30">
    <cfRule type="cellIs" dxfId="297" priority="187" operator="equal">
      <formula>"?"</formula>
    </cfRule>
  </conditionalFormatting>
  <conditionalFormatting sqref="R30">
    <cfRule type="cellIs" dxfId="296" priority="186" operator="equal">
      <formula>"?"</formula>
    </cfRule>
  </conditionalFormatting>
  <conditionalFormatting sqref="R30">
    <cfRule type="cellIs" dxfId="295" priority="185" operator="equal">
      <formula>"?"</formula>
    </cfRule>
  </conditionalFormatting>
  <conditionalFormatting sqref="R30">
    <cfRule type="cellIs" dxfId="294" priority="184" operator="equal">
      <formula>"?"</formula>
    </cfRule>
  </conditionalFormatting>
  <conditionalFormatting sqref="R30">
    <cfRule type="cellIs" dxfId="293" priority="183" operator="equal">
      <formula>"?"</formula>
    </cfRule>
  </conditionalFormatting>
  <conditionalFormatting sqref="R30">
    <cfRule type="cellIs" dxfId="292" priority="182" operator="equal">
      <formula>"?"</formula>
    </cfRule>
  </conditionalFormatting>
  <conditionalFormatting sqref="R30">
    <cfRule type="cellIs" dxfId="291" priority="181" operator="equal">
      <formula>"?"</formula>
    </cfRule>
  </conditionalFormatting>
  <conditionalFormatting sqref="R30">
    <cfRule type="cellIs" dxfId="290" priority="180" operator="equal">
      <formula>"?"</formula>
    </cfRule>
  </conditionalFormatting>
  <conditionalFormatting sqref="R29">
    <cfRule type="cellIs" dxfId="289" priority="179" operator="equal">
      <formula>"?"</formula>
    </cfRule>
  </conditionalFormatting>
  <conditionalFormatting sqref="R29">
    <cfRule type="cellIs" dxfId="288" priority="178" operator="equal">
      <formula>"?"</formula>
    </cfRule>
  </conditionalFormatting>
  <conditionalFormatting sqref="R29">
    <cfRule type="cellIs" dxfId="287" priority="177" operator="equal">
      <formula>"?"</formula>
    </cfRule>
  </conditionalFormatting>
  <conditionalFormatting sqref="R29">
    <cfRule type="cellIs" dxfId="286" priority="176" operator="equal">
      <formula>"?"</formula>
    </cfRule>
  </conditionalFormatting>
  <conditionalFormatting sqref="R29">
    <cfRule type="cellIs" dxfId="285" priority="175" operator="equal">
      <formula>"?"</formula>
    </cfRule>
  </conditionalFormatting>
  <conditionalFormatting sqref="R29">
    <cfRule type="cellIs" dxfId="284" priority="174" operator="equal">
      <formula>"?"</formula>
    </cfRule>
  </conditionalFormatting>
  <conditionalFormatting sqref="R29">
    <cfRule type="cellIs" dxfId="283" priority="173" operator="equal">
      <formula>"?"</formula>
    </cfRule>
  </conditionalFormatting>
  <conditionalFormatting sqref="R29">
    <cfRule type="cellIs" dxfId="282" priority="172" operator="equal">
      <formula>"?"</formula>
    </cfRule>
  </conditionalFormatting>
  <conditionalFormatting sqref="R28">
    <cfRule type="cellIs" dxfId="281" priority="171" operator="equal">
      <formula>"?"</formula>
    </cfRule>
  </conditionalFormatting>
  <conditionalFormatting sqref="R28">
    <cfRule type="cellIs" dxfId="280" priority="170" operator="equal">
      <formula>"?"</formula>
    </cfRule>
  </conditionalFormatting>
  <conditionalFormatting sqref="R28">
    <cfRule type="cellIs" dxfId="279" priority="169" operator="equal">
      <formula>"?"</formula>
    </cfRule>
  </conditionalFormatting>
  <conditionalFormatting sqref="R28">
    <cfRule type="cellIs" dxfId="278" priority="168" operator="equal">
      <formula>"?"</formula>
    </cfRule>
  </conditionalFormatting>
  <conditionalFormatting sqref="R28">
    <cfRule type="cellIs" dxfId="277" priority="167" operator="equal">
      <formula>"?"</formula>
    </cfRule>
  </conditionalFormatting>
  <conditionalFormatting sqref="R28">
    <cfRule type="cellIs" dxfId="276" priority="166" operator="equal">
      <formula>"?"</formula>
    </cfRule>
  </conditionalFormatting>
  <conditionalFormatting sqref="R28">
    <cfRule type="cellIs" dxfId="275" priority="165" operator="equal">
      <formula>"?"</formula>
    </cfRule>
  </conditionalFormatting>
  <conditionalFormatting sqref="R28">
    <cfRule type="cellIs" dxfId="274" priority="164" operator="equal">
      <formula>"?"</formula>
    </cfRule>
  </conditionalFormatting>
  <conditionalFormatting sqref="R24">
    <cfRule type="cellIs" dxfId="273" priority="163" operator="equal">
      <formula>"?"</formula>
    </cfRule>
  </conditionalFormatting>
  <conditionalFormatting sqref="R24">
    <cfRule type="cellIs" dxfId="272" priority="162" operator="equal">
      <formula>"?"</formula>
    </cfRule>
  </conditionalFormatting>
  <conditionalFormatting sqref="R24">
    <cfRule type="cellIs" dxfId="271" priority="161" operator="equal">
      <formula>"?"</formula>
    </cfRule>
  </conditionalFormatting>
  <conditionalFormatting sqref="R24">
    <cfRule type="cellIs" dxfId="270" priority="160" operator="equal">
      <formula>"?"</formula>
    </cfRule>
  </conditionalFormatting>
  <conditionalFormatting sqref="R24">
    <cfRule type="cellIs" dxfId="269" priority="159" operator="equal">
      <formula>"?"</formula>
    </cfRule>
  </conditionalFormatting>
  <conditionalFormatting sqref="R24">
    <cfRule type="cellIs" dxfId="268" priority="158" operator="equal">
      <formula>"?"</formula>
    </cfRule>
  </conditionalFormatting>
  <conditionalFormatting sqref="R24">
    <cfRule type="cellIs" dxfId="267" priority="157" operator="equal">
      <formula>"?"</formula>
    </cfRule>
  </conditionalFormatting>
  <conditionalFormatting sqref="R24">
    <cfRule type="cellIs" dxfId="266" priority="156" operator="equal">
      <formula>"?"</formula>
    </cfRule>
  </conditionalFormatting>
  <conditionalFormatting sqref="R24">
    <cfRule type="cellIs" dxfId="265" priority="155" operator="equal">
      <formula>"?"</formula>
    </cfRule>
  </conditionalFormatting>
  <conditionalFormatting sqref="R22">
    <cfRule type="cellIs" dxfId="264" priority="154" operator="equal">
      <formula>"?"</formula>
    </cfRule>
  </conditionalFormatting>
  <conditionalFormatting sqref="R22">
    <cfRule type="cellIs" dxfId="263" priority="153" operator="equal">
      <formula>"?"</formula>
    </cfRule>
  </conditionalFormatting>
  <conditionalFormatting sqref="R22">
    <cfRule type="cellIs" dxfId="262" priority="152" operator="equal">
      <formula>"?"</formula>
    </cfRule>
  </conditionalFormatting>
  <conditionalFormatting sqref="R22">
    <cfRule type="cellIs" dxfId="261" priority="151" operator="equal">
      <formula>"?"</formula>
    </cfRule>
  </conditionalFormatting>
  <conditionalFormatting sqref="R22">
    <cfRule type="cellIs" dxfId="260" priority="150" operator="equal">
      <formula>"?"</formula>
    </cfRule>
  </conditionalFormatting>
  <conditionalFormatting sqref="R22">
    <cfRule type="cellIs" dxfId="259" priority="149" operator="equal">
      <formula>"?"</formula>
    </cfRule>
  </conditionalFormatting>
  <conditionalFormatting sqref="R22">
    <cfRule type="cellIs" dxfId="258" priority="148" operator="equal">
      <formula>"?"</formula>
    </cfRule>
  </conditionalFormatting>
  <conditionalFormatting sqref="R22">
    <cfRule type="cellIs" dxfId="257" priority="147" operator="equal">
      <formula>"?"</formula>
    </cfRule>
  </conditionalFormatting>
  <conditionalFormatting sqref="R22">
    <cfRule type="cellIs" dxfId="256" priority="146" operator="equal">
      <formula>"?"</formula>
    </cfRule>
  </conditionalFormatting>
  <conditionalFormatting sqref="R22">
    <cfRule type="cellIs" dxfId="255" priority="145" operator="equal">
      <formula>"?"</formula>
    </cfRule>
  </conditionalFormatting>
  <conditionalFormatting sqref="S23 S25:S29 S31:S37">
    <cfRule type="cellIs" dxfId="254" priority="144" operator="equal">
      <formula>"?"</formula>
    </cfRule>
  </conditionalFormatting>
  <conditionalFormatting sqref="S23 S25:S29 S31:S37">
    <cfRule type="cellIs" dxfId="253" priority="143" operator="equal">
      <formula>"?"</formula>
    </cfRule>
  </conditionalFormatting>
  <conditionalFormatting sqref="S23 S25:S29 S31:S37">
    <cfRule type="cellIs" dxfId="252" priority="142" operator="equal">
      <formula>"?"</formula>
    </cfRule>
  </conditionalFormatting>
  <conditionalFormatting sqref="R43">
    <cfRule type="cellIs" dxfId="251" priority="141" operator="equal">
      <formula>"?"</formula>
    </cfRule>
  </conditionalFormatting>
  <conditionalFormatting sqref="R43">
    <cfRule type="cellIs" dxfId="250" priority="140" operator="equal">
      <formula>"?"</formula>
    </cfRule>
  </conditionalFormatting>
  <conditionalFormatting sqref="R43">
    <cfRule type="cellIs" dxfId="249" priority="139" operator="equal">
      <formula>"?"</formula>
    </cfRule>
  </conditionalFormatting>
  <conditionalFormatting sqref="R43">
    <cfRule type="cellIs" dxfId="248" priority="138" operator="equal">
      <formula>"?"</formula>
    </cfRule>
  </conditionalFormatting>
  <conditionalFormatting sqref="R43">
    <cfRule type="cellIs" dxfId="247" priority="137" operator="equal">
      <formula>"?"</formula>
    </cfRule>
  </conditionalFormatting>
  <conditionalFormatting sqref="R43">
    <cfRule type="cellIs" dxfId="246" priority="136" operator="equal">
      <formula>"?"</formula>
    </cfRule>
  </conditionalFormatting>
  <conditionalFormatting sqref="R44">
    <cfRule type="cellIs" dxfId="245" priority="135" operator="equal">
      <formula>"?"</formula>
    </cfRule>
  </conditionalFormatting>
  <conditionalFormatting sqref="R44">
    <cfRule type="cellIs" dxfId="244" priority="134" operator="equal">
      <formula>"?"</formula>
    </cfRule>
  </conditionalFormatting>
  <conditionalFormatting sqref="R44">
    <cfRule type="cellIs" dxfId="243" priority="133" operator="equal">
      <formula>"?"</formula>
    </cfRule>
  </conditionalFormatting>
  <conditionalFormatting sqref="R44">
    <cfRule type="cellIs" dxfId="242" priority="132" operator="equal">
      <formula>"?"</formula>
    </cfRule>
  </conditionalFormatting>
  <conditionalFormatting sqref="R44">
    <cfRule type="cellIs" dxfId="241" priority="131" operator="equal">
      <formula>"?"</formula>
    </cfRule>
  </conditionalFormatting>
  <conditionalFormatting sqref="R44">
    <cfRule type="cellIs" dxfId="240" priority="130" operator="equal">
      <formula>"?"</formula>
    </cfRule>
  </conditionalFormatting>
  <conditionalFormatting sqref="R44">
    <cfRule type="cellIs" dxfId="239" priority="129" operator="equal">
      <formula>"?"</formula>
    </cfRule>
  </conditionalFormatting>
  <conditionalFormatting sqref="R44">
    <cfRule type="cellIs" dxfId="238" priority="128" operator="equal">
      <formula>"?"</formula>
    </cfRule>
  </conditionalFormatting>
  <conditionalFormatting sqref="R44">
    <cfRule type="cellIs" dxfId="237" priority="127" operator="equal">
      <formula>"?"</formula>
    </cfRule>
  </conditionalFormatting>
  <conditionalFormatting sqref="R48">
    <cfRule type="cellIs" dxfId="236" priority="123" operator="equal">
      <formula>"?"</formula>
    </cfRule>
  </conditionalFormatting>
  <conditionalFormatting sqref="R48">
    <cfRule type="cellIs" dxfId="235" priority="122" operator="equal">
      <formula>"?"</formula>
    </cfRule>
  </conditionalFormatting>
  <conditionalFormatting sqref="R48">
    <cfRule type="cellIs" dxfId="234" priority="121" operator="equal">
      <formula>"?"</formula>
    </cfRule>
  </conditionalFormatting>
  <conditionalFormatting sqref="R48">
    <cfRule type="cellIs" dxfId="233" priority="120" operator="equal">
      <formula>"?"</formula>
    </cfRule>
  </conditionalFormatting>
  <conditionalFormatting sqref="R48">
    <cfRule type="cellIs" dxfId="232" priority="119" operator="equal">
      <formula>"?"</formula>
    </cfRule>
  </conditionalFormatting>
  <conditionalFormatting sqref="R48">
    <cfRule type="cellIs" dxfId="231" priority="118" operator="equal">
      <formula>"?"</formula>
    </cfRule>
  </conditionalFormatting>
  <conditionalFormatting sqref="R48">
    <cfRule type="cellIs" dxfId="230" priority="117" operator="equal">
      <formula>"?"</formula>
    </cfRule>
  </conditionalFormatting>
  <conditionalFormatting sqref="R48">
    <cfRule type="cellIs" dxfId="229" priority="116" operator="equal">
      <formula>"?"</formula>
    </cfRule>
  </conditionalFormatting>
  <conditionalFormatting sqref="R48">
    <cfRule type="cellIs" dxfId="228" priority="115" operator="equal">
      <formula>"?"</formula>
    </cfRule>
  </conditionalFormatting>
  <conditionalFormatting sqref="R63">
    <cfRule type="cellIs" dxfId="227" priority="111" operator="equal">
      <formula>"?"</formula>
    </cfRule>
  </conditionalFormatting>
  <conditionalFormatting sqref="R63">
    <cfRule type="cellIs" dxfId="226" priority="110" operator="equal">
      <formula>"?"</formula>
    </cfRule>
  </conditionalFormatting>
  <conditionalFormatting sqref="R63">
    <cfRule type="cellIs" dxfId="225" priority="109" operator="equal">
      <formula>"?"</formula>
    </cfRule>
  </conditionalFormatting>
  <conditionalFormatting sqref="R63">
    <cfRule type="cellIs" dxfId="224" priority="108" operator="equal">
      <formula>"?"</formula>
    </cfRule>
  </conditionalFormatting>
  <conditionalFormatting sqref="R63">
    <cfRule type="cellIs" dxfId="223" priority="107" operator="equal">
      <formula>"?"</formula>
    </cfRule>
  </conditionalFormatting>
  <conditionalFormatting sqref="R63">
    <cfRule type="cellIs" dxfId="222" priority="106" operator="equal">
      <formula>"?"</formula>
    </cfRule>
  </conditionalFormatting>
  <conditionalFormatting sqref="R63">
    <cfRule type="cellIs" dxfId="221" priority="105" operator="equal">
      <formula>"?"</formula>
    </cfRule>
  </conditionalFormatting>
  <conditionalFormatting sqref="R63">
    <cfRule type="cellIs" dxfId="220" priority="104" operator="equal">
      <formula>"?"</formula>
    </cfRule>
  </conditionalFormatting>
  <conditionalFormatting sqref="R63">
    <cfRule type="cellIs" dxfId="219" priority="103" operator="equal">
      <formula>"?"</formula>
    </cfRule>
  </conditionalFormatting>
  <conditionalFormatting sqref="R63">
    <cfRule type="cellIs" dxfId="218" priority="102" operator="equal">
      <formula>"?"</formula>
    </cfRule>
  </conditionalFormatting>
  <conditionalFormatting sqref="R48:R63">
    <cfRule type="cellIs" dxfId="217" priority="97" operator="equal">
      <formula>"?"</formula>
    </cfRule>
  </conditionalFormatting>
  <conditionalFormatting sqref="R48:R63">
    <cfRule type="cellIs" dxfId="216" priority="96" operator="equal">
      <formula>"?"</formula>
    </cfRule>
  </conditionalFormatting>
  <conditionalFormatting sqref="R48:R63">
    <cfRule type="cellIs" dxfId="215" priority="95" operator="equal">
      <formula>"?"</formula>
    </cfRule>
  </conditionalFormatting>
  <conditionalFormatting sqref="R48:R63">
    <cfRule type="cellIs" dxfId="214" priority="94" operator="equal">
      <formula>"?"</formula>
    </cfRule>
  </conditionalFormatting>
  <conditionalFormatting sqref="R48:R63">
    <cfRule type="cellIs" dxfId="213" priority="93" operator="equal">
      <formula>"?"</formula>
    </cfRule>
  </conditionalFormatting>
  <conditionalFormatting sqref="R48:R63">
    <cfRule type="cellIs" dxfId="212" priority="92" operator="equal">
      <formula>"?"</formula>
    </cfRule>
  </conditionalFormatting>
  <conditionalFormatting sqref="R48:R63">
    <cfRule type="cellIs" dxfId="211" priority="91" operator="equal">
      <formula>"?"</formula>
    </cfRule>
  </conditionalFormatting>
  <conditionalFormatting sqref="R48:R63">
    <cfRule type="cellIs" dxfId="210" priority="90" operator="equal">
      <formula>"?"</formula>
    </cfRule>
  </conditionalFormatting>
  <conditionalFormatting sqref="R48:R63">
    <cfRule type="cellIs" dxfId="209" priority="89" operator="equal">
      <formula>"?"</formula>
    </cfRule>
  </conditionalFormatting>
  <conditionalFormatting sqref="R66">
    <cfRule type="cellIs" dxfId="208" priority="88" operator="equal">
      <formula>"?"</formula>
    </cfRule>
  </conditionalFormatting>
  <conditionalFormatting sqref="R66">
    <cfRule type="cellIs" dxfId="207" priority="87" operator="equal">
      <formula>"?"</formula>
    </cfRule>
  </conditionalFormatting>
  <conditionalFormatting sqref="R66">
    <cfRule type="cellIs" dxfId="206" priority="86" operator="equal">
      <formula>"?"</formula>
    </cfRule>
  </conditionalFormatting>
  <conditionalFormatting sqref="R66">
    <cfRule type="cellIs" dxfId="205" priority="85" operator="equal">
      <formula>"?"</formula>
    </cfRule>
  </conditionalFormatting>
  <conditionalFormatting sqref="R66">
    <cfRule type="cellIs" dxfId="204" priority="84" operator="equal">
      <formula>"?"</formula>
    </cfRule>
  </conditionalFormatting>
  <conditionalFormatting sqref="R66">
    <cfRule type="cellIs" dxfId="203" priority="83" operator="equal">
      <formula>"?"</formula>
    </cfRule>
  </conditionalFormatting>
  <conditionalFormatting sqref="R66">
    <cfRule type="cellIs" dxfId="202" priority="82" operator="equal">
      <formula>"?"</formula>
    </cfRule>
  </conditionalFormatting>
  <conditionalFormatting sqref="R66">
    <cfRule type="cellIs" dxfId="201" priority="81" operator="equal">
      <formula>"?"</formula>
    </cfRule>
  </conditionalFormatting>
  <conditionalFormatting sqref="R66">
    <cfRule type="cellIs" dxfId="200" priority="80" operator="equal">
      <formula>"?"</formula>
    </cfRule>
  </conditionalFormatting>
  <conditionalFormatting sqref="R66">
    <cfRule type="cellIs" dxfId="199" priority="79" operator="equal">
      <formula>"?"</formula>
    </cfRule>
  </conditionalFormatting>
  <conditionalFormatting sqref="R66">
    <cfRule type="cellIs" dxfId="198" priority="78" operator="equal">
      <formula>"?"</formula>
    </cfRule>
  </conditionalFormatting>
  <conditionalFormatting sqref="R66">
    <cfRule type="cellIs" dxfId="197" priority="77" operator="equal">
      <formula>"?"</formula>
    </cfRule>
  </conditionalFormatting>
  <conditionalFormatting sqref="R66">
    <cfRule type="cellIs" dxfId="196" priority="76" operator="equal">
      <formula>"?"</formula>
    </cfRule>
  </conditionalFormatting>
  <conditionalFormatting sqref="R66">
    <cfRule type="cellIs" dxfId="195" priority="75" operator="equal">
      <formula>"?"</formula>
    </cfRule>
  </conditionalFormatting>
  <conditionalFormatting sqref="R66">
    <cfRule type="cellIs" dxfId="194" priority="74" operator="equal">
      <formula>"?"</formula>
    </cfRule>
  </conditionalFormatting>
  <conditionalFormatting sqref="R66">
    <cfRule type="cellIs" dxfId="193" priority="73" operator="equal">
      <formula>"?"</formula>
    </cfRule>
  </conditionalFormatting>
  <conditionalFormatting sqref="R66">
    <cfRule type="cellIs" dxfId="192" priority="72" operator="equal">
      <formula>"?"</formula>
    </cfRule>
  </conditionalFormatting>
  <conditionalFormatting sqref="R66">
    <cfRule type="cellIs" dxfId="191" priority="71" operator="equal">
      <formula>"?"</formula>
    </cfRule>
  </conditionalFormatting>
  <conditionalFormatting sqref="R66">
    <cfRule type="cellIs" dxfId="190" priority="70" operator="equal">
      <formula>"?"</formula>
    </cfRule>
  </conditionalFormatting>
  <conditionalFormatting sqref="S68:S103">
    <cfRule type="cellIs" dxfId="189" priority="65" operator="equal">
      <formula>"?"</formula>
    </cfRule>
  </conditionalFormatting>
  <conditionalFormatting sqref="S68:S103">
    <cfRule type="cellIs" dxfId="188" priority="64" operator="equal">
      <formula>"?"</formula>
    </cfRule>
  </conditionalFormatting>
  <conditionalFormatting sqref="S68:S103">
    <cfRule type="cellIs" dxfId="187" priority="63" operator="equal">
      <formula>"?"</formula>
    </cfRule>
  </conditionalFormatting>
  <conditionalFormatting sqref="S68:S103">
    <cfRule type="cellIs" dxfId="186" priority="62" operator="equal">
      <formula>"?"</formula>
    </cfRule>
  </conditionalFormatting>
  <conditionalFormatting sqref="R67:R103">
    <cfRule type="cellIs" dxfId="185" priority="61" operator="equal">
      <formula>"?"</formula>
    </cfRule>
  </conditionalFormatting>
  <conditionalFormatting sqref="R67:R103">
    <cfRule type="cellIs" dxfId="184" priority="60" operator="equal">
      <formula>"?"</formula>
    </cfRule>
  </conditionalFormatting>
  <conditionalFormatting sqref="R67:R103">
    <cfRule type="cellIs" dxfId="183" priority="59" operator="equal">
      <formula>"?"</formula>
    </cfRule>
  </conditionalFormatting>
  <conditionalFormatting sqref="R67:R103">
    <cfRule type="cellIs" dxfId="182" priority="58" operator="equal">
      <formula>"?"</formula>
    </cfRule>
  </conditionalFormatting>
  <conditionalFormatting sqref="R67:R103">
    <cfRule type="cellIs" dxfId="181" priority="57" operator="equal">
      <formula>"?"</formula>
    </cfRule>
  </conditionalFormatting>
  <conditionalFormatting sqref="R67:R103">
    <cfRule type="cellIs" dxfId="180" priority="56" operator="equal">
      <formula>"?"</formula>
    </cfRule>
  </conditionalFormatting>
  <conditionalFormatting sqref="R67:R103">
    <cfRule type="cellIs" dxfId="179" priority="55" operator="equal">
      <formula>"?"</formula>
    </cfRule>
  </conditionalFormatting>
  <conditionalFormatting sqref="R67:R103">
    <cfRule type="cellIs" dxfId="178" priority="54" operator="equal">
      <formula>"?"</formula>
    </cfRule>
  </conditionalFormatting>
  <conditionalFormatting sqref="R67:R103">
    <cfRule type="cellIs" dxfId="177" priority="53" operator="equal">
      <formula>"?"</formula>
    </cfRule>
  </conditionalFormatting>
  <conditionalFormatting sqref="R67:R103">
    <cfRule type="cellIs" dxfId="176" priority="52" operator="equal">
      <formula>"?"</formula>
    </cfRule>
  </conditionalFormatting>
  <conditionalFormatting sqref="R67:R103">
    <cfRule type="cellIs" dxfId="175" priority="51" operator="equal">
      <formula>"?"</formula>
    </cfRule>
  </conditionalFormatting>
  <conditionalFormatting sqref="R67:R103">
    <cfRule type="cellIs" dxfId="174" priority="50" operator="equal">
      <formula>"?"</formula>
    </cfRule>
  </conditionalFormatting>
  <conditionalFormatting sqref="R67:R103">
    <cfRule type="cellIs" dxfId="173" priority="49" operator="equal">
      <formula>"?"</formula>
    </cfRule>
  </conditionalFormatting>
  <conditionalFormatting sqref="R67:R103">
    <cfRule type="cellIs" dxfId="172" priority="48" operator="equal">
      <formula>"?"</formula>
    </cfRule>
  </conditionalFormatting>
  <conditionalFormatting sqref="R67:R103">
    <cfRule type="cellIs" dxfId="171" priority="47" operator="equal">
      <formula>"?"</formula>
    </cfRule>
  </conditionalFormatting>
  <conditionalFormatting sqref="R67:R103">
    <cfRule type="cellIs" dxfId="170" priority="46" operator="equal">
      <formula>"?"</formula>
    </cfRule>
  </conditionalFormatting>
  <conditionalFormatting sqref="R67:R103">
    <cfRule type="cellIs" dxfId="169" priority="45" operator="equal">
      <formula>"?"</formula>
    </cfRule>
  </conditionalFormatting>
  <conditionalFormatting sqref="R67:R103">
    <cfRule type="cellIs" dxfId="168" priority="44" operator="equal">
      <formula>"?"</formula>
    </cfRule>
  </conditionalFormatting>
  <conditionalFormatting sqref="R67:R103">
    <cfRule type="cellIs" dxfId="167" priority="43" operator="equal">
      <formula>"?"</formula>
    </cfRule>
  </conditionalFormatting>
  <conditionalFormatting sqref="R67:R103">
    <cfRule type="cellIs" dxfId="166" priority="42" operator="equal">
      <formula>"?"</formula>
    </cfRule>
  </conditionalFormatting>
  <conditionalFormatting sqref="R67:R103">
    <cfRule type="cellIs" dxfId="165" priority="41" operator="equal">
      <formula>"?"</formula>
    </cfRule>
  </conditionalFormatting>
  <conditionalFormatting sqref="S22">
    <cfRule type="cellIs" dxfId="164" priority="36" operator="equal">
      <formula>"?"</formula>
    </cfRule>
  </conditionalFormatting>
  <conditionalFormatting sqref="S22">
    <cfRule type="cellIs" dxfId="163" priority="35" operator="equal">
      <formula>"?"</formula>
    </cfRule>
  </conditionalFormatting>
  <conditionalFormatting sqref="S22">
    <cfRule type="cellIs" dxfId="162" priority="34" operator="equal">
      <formula>"?"</formula>
    </cfRule>
  </conditionalFormatting>
  <conditionalFormatting sqref="S22">
    <cfRule type="cellIs" dxfId="161" priority="33" operator="equal">
      <formula>"?"</formula>
    </cfRule>
  </conditionalFormatting>
  <conditionalFormatting sqref="S24">
    <cfRule type="cellIs" dxfId="160" priority="32" operator="equal">
      <formula>"?"</formula>
    </cfRule>
  </conditionalFormatting>
  <conditionalFormatting sqref="S24">
    <cfRule type="cellIs" dxfId="159" priority="31" operator="equal">
      <formula>"?"</formula>
    </cfRule>
  </conditionalFormatting>
  <conditionalFormatting sqref="S24">
    <cfRule type="cellIs" dxfId="158" priority="30" operator="equal">
      <formula>"?"</formula>
    </cfRule>
  </conditionalFormatting>
  <conditionalFormatting sqref="S24">
    <cfRule type="cellIs" dxfId="157" priority="29" operator="equal">
      <formula>"?"</formula>
    </cfRule>
  </conditionalFormatting>
  <conditionalFormatting sqref="S30">
    <cfRule type="cellIs" dxfId="156" priority="28" operator="equal">
      <formula>"?"</formula>
    </cfRule>
  </conditionalFormatting>
  <conditionalFormatting sqref="S30">
    <cfRule type="cellIs" dxfId="155" priority="27" operator="equal">
      <formula>"?"</formula>
    </cfRule>
  </conditionalFormatting>
  <conditionalFormatting sqref="S30">
    <cfRule type="cellIs" dxfId="154" priority="26" operator="equal">
      <formula>"?"</formula>
    </cfRule>
  </conditionalFormatting>
  <conditionalFormatting sqref="S30">
    <cfRule type="cellIs" dxfId="153" priority="25" operator="equal">
      <formula>"?"</formula>
    </cfRule>
  </conditionalFormatting>
  <conditionalFormatting sqref="S43">
    <cfRule type="cellIs" dxfId="152" priority="24" operator="equal">
      <formula>"?"</formula>
    </cfRule>
  </conditionalFormatting>
  <conditionalFormatting sqref="S43">
    <cfRule type="cellIs" dxfId="151" priority="23" operator="equal">
      <formula>"?"</formula>
    </cfRule>
  </conditionalFormatting>
  <conditionalFormatting sqref="S43">
    <cfRule type="cellIs" dxfId="150" priority="22" operator="equal">
      <formula>"?"</formula>
    </cfRule>
  </conditionalFormatting>
  <conditionalFormatting sqref="S43">
    <cfRule type="cellIs" dxfId="149" priority="21" operator="equal">
      <formula>"?"</formula>
    </cfRule>
  </conditionalFormatting>
  <conditionalFormatting sqref="S44">
    <cfRule type="cellIs" dxfId="148" priority="20" operator="equal">
      <formula>"?"</formula>
    </cfRule>
  </conditionalFormatting>
  <conditionalFormatting sqref="S44">
    <cfRule type="cellIs" dxfId="147" priority="19" operator="equal">
      <formula>"?"</formula>
    </cfRule>
  </conditionalFormatting>
  <conditionalFormatting sqref="S44">
    <cfRule type="cellIs" dxfId="146" priority="18" operator="equal">
      <formula>"?"</formula>
    </cfRule>
  </conditionalFormatting>
  <conditionalFormatting sqref="S44">
    <cfRule type="cellIs" dxfId="145" priority="17" operator="equal">
      <formula>"?"</formula>
    </cfRule>
  </conditionalFormatting>
  <conditionalFormatting sqref="S48">
    <cfRule type="cellIs" dxfId="144" priority="16" operator="equal">
      <formula>"?"</formula>
    </cfRule>
  </conditionalFormatting>
  <conditionalFormatting sqref="S48">
    <cfRule type="cellIs" dxfId="143" priority="15" operator="equal">
      <formula>"?"</formula>
    </cfRule>
  </conditionalFormatting>
  <conditionalFormatting sqref="S48">
    <cfRule type="cellIs" dxfId="142" priority="14" operator="equal">
      <formula>"?"</formula>
    </cfRule>
  </conditionalFormatting>
  <conditionalFormatting sqref="S48">
    <cfRule type="cellIs" dxfId="141" priority="13" operator="equal">
      <formula>"?"</formula>
    </cfRule>
  </conditionalFormatting>
  <conditionalFormatting sqref="S63">
    <cfRule type="cellIs" dxfId="140" priority="12" operator="equal">
      <formula>"?"</formula>
    </cfRule>
  </conditionalFormatting>
  <conditionalFormatting sqref="S63">
    <cfRule type="cellIs" dxfId="139" priority="11" operator="equal">
      <formula>"?"</formula>
    </cfRule>
  </conditionalFormatting>
  <conditionalFormatting sqref="S63">
    <cfRule type="cellIs" dxfId="138" priority="10" operator="equal">
      <formula>"?"</formula>
    </cfRule>
  </conditionalFormatting>
  <conditionalFormatting sqref="S63">
    <cfRule type="cellIs" dxfId="137" priority="9" operator="equal">
      <formula>"?"</formula>
    </cfRule>
  </conditionalFormatting>
  <conditionalFormatting sqref="S66">
    <cfRule type="cellIs" dxfId="136" priority="8" operator="equal">
      <formula>"?"</formula>
    </cfRule>
  </conditionalFormatting>
  <conditionalFormatting sqref="S66">
    <cfRule type="cellIs" dxfId="135" priority="7" operator="equal">
      <formula>"?"</formula>
    </cfRule>
  </conditionalFormatting>
  <conditionalFormatting sqref="S66">
    <cfRule type="cellIs" dxfId="134" priority="6" operator="equal">
      <formula>"?"</formula>
    </cfRule>
  </conditionalFormatting>
  <conditionalFormatting sqref="S66">
    <cfRule type="cellIs" dxfId="133" priority="5" operator="equal">
      <formula>"?"</formula>
    </cfRule>
  </conditionalFormatting>
  <conditionalFormatting sqref="S67">
    <cfRule type="cellIs" dxfId="132" priority="4" operator="equal">
      <formula>"?"</formula>
    </cfRule>
  </conditionalFormatting>
  <conditionalFormatting sqref="S67">
    <cfRule type="cellIs" dxfId="131" priority="3" operator="equal">
      <formula>"?"</formula>
    </cfRule>
  </conditionalFormatting>
  <conditionalFormatting sqref="S67">
    <cfRule type="cellIs" dxfId="130" priority="2" operator="equal">
      <formula>"?"</formula>
    </cfRule>
  </conditionalFormatting>
  <conditionalFormatting sqref="S67">
    <cfRule type="cellIs" dxfId="129" priority="1" operator="equal">
      <formula>"?"</formula>
    </cfRule>
  </conditionalFormatting>
  <printOptions gridLines="1"/>
  <pageMargins left="0.7" right="0.7" top="0.75" bottom="0.75" header="0.3" footer="0.3"/>
  <pageSetup scale="17" fitToHeight="100" orientation="landscape" r:id="rId1"/>
  <headerFooter>
    <oddFooter>&amp;C“This product was prepared with support provided through a grant from the Robert Wood Johnson Foundation’s State Quality and Value Strategies program.”</oddFooter>
  </headerFooter>
  <drawing r:id="rId2"/>
  <legacyDrawing r:id="rId3"/>
  <oleObjects>
    <mc:AlternateContent xmlns:mc="http://schemas.openxmlformats.org/markup-compatibility/2006">
      <mc:Choice Requires="x14">
        <oleObject progId="Acrobat Document" dvAspect="DVASPECT_ICON" shapeId="3085" r:id="rId4">
          <objectPr defaultSize="0" autoPict="0" r:id="rId5">
            <anchor moveWithCells="1">
              <from>
                <xdr:col>20</xdr:col>
                <xdr:colOff>28575</xdr:colOff>
                <xdr:row>47</xdr:row>
                <xdr:rowOff>323850</xdr:rowOff>
              </from>
              <to>
                <xdr:col>20</xdr:col>
                <xdr:colOff>971550</xdr:colOff>
                <xdr:row>48</xdr:row>
                <xdr:rowOff>742950</xdr:rowOff>
              </to>
            </anchor>
          </objectPr>
        </oleObject>
      </mc:Choice>
      <mc:Fallback>
        <oleObject progId="Acrobat Document" dvAspect="DVASPECT_ICON" shapeId="3085" r:id="rId4"/>
      </mc:Fallback>
    </mc:AlternateContent>
    <mc:AlternateContent xmlns:mc="http://schemas.openxmlformats.org/markup-compatibility/2006">
      <mc:Choice Requires="x14">
        <oleObject progId="Document" dvAspect="DVASPECT_ICON" shapeId="3086" r:id="rId6">
          <objectPr defaultSize="0" autoPict="0" r:id="rId7">
            <anchor moveWithCells="1">
              <from>
                <xdr:col>15</xdr:col>
                <xdr:colOff>476250</xdr:colOff>
                <xdr:row>49</xdr:row>
                <xdr:rowOff>304800</xdr:rowOff>
              </from>
              <to>
                <xdr:col>15</xdr:col>
                <xdr:colOff>1333500</xdr:colOff>
                <xdr:row>49</xdr:row>
                <xdr:rowOff>1428750</xdr:rowOff>
              </to>
            </anchor>
          </objectPr>
        </oleObject>
      </mc:Choice>
      <mc:Fallback>
        <oleObject progId="Document" dvAspect="DVASPECT_ICON" shapeId="3086" r:id="rId6"/>
      </mc:Fallback>
    </mc:AlternateContent>
    <mc:AlternateContent xmlns:mc="http://schemas.openxmlformats.org/markup-compatibility/2006">
      <mc:Choice Requires="x14">
        <oleObject progId="Acrobat Document" dvAspect="DVASPECT_ICON" shapeId="3087" r:id="rId8">
          <objectPr defaultSize="0" autoPict="0" r:id="rId5">
            <anchor moveWithCells="1">
              <from>
                <xdr:col>15</xdr:col>
                <xdr:colOff>885825</xdr:colOff>
                <xdr:row>65</xdr:row>
                <xdr:rowOff>447675</xdr:rowOff>
              </from>
              <to>
                <xdr:col>15</xdr:col>
                <xdr:colOff>1828800</xdr:colOff>
                <xdr:row>66</xdr:row>
                <xdr:rowOff>714375</xdr:rowOff>
              </to>
            </anchor>
          </objectPr>
        </oleObject>
      </mc:Choice>
      <mc:Fallback>
        <oleObject progId="Acrobat Document" dvAspect="DVASPECT_ICON" shapeId="3087" r:id="rId8"/>
      </mc:Fallback>
    </mc:AlternateContent>
  </oleObjects>
  <tableParts count="1">
    <tablePart r:id="rId9"/>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9" tint="-0.249977111117893"/>
    <pageSetUpPr fitToPage="1"/>
  </sheetPr>
  <dimension ref="A1:M81"/>
  <sheetViews>
    <sheetView zoomScale="60" zoomScaleNormal="60" workbookViewId="0">
      <pane ySplit="2" topLeftCell="A11" activePane="bottomLeft" state="frozen"/>
      <selection pane="bottomLeft" activeCell="B14" sqref="B14"/>
    </sheetView>
  </sheetViews>
  <sheetFormatPr defaultColWidth="8.85546875" defaultRowHeight="14.25"/>
  <cols>
    <col min="1" max="1" width="17.42578125" style="28" customWidth="1"/>
    <col min="2" max="2" width="50.140625" style="34" customWidth="1"/>
    <col min="3" max="3" width="16.85546875" style="34" customWidth="1"/>
    <col min="4" max="4" width="17.7109375" style="33" customWidth="1"/>
    <col min="5" max="5" width="20.140625" style="33" bestFit="1" customWidth="1"/>
    <col min="6" max="6" width="20.140625" style="33" customWidth="1"/>
    <col min="7" max="7" width="22.7109375" style="33" customWidth="1"/>
    <col min="8" max="8" width="22.7109375" style="34" customWidth="1"/>
    <col min="9" max="9" width="22.7109375" style="33" customWidth="1"/>
    <col min="10" max="10" width="28.140625" style="33" customWidth="1"/>
    <col min="11" max="12" width="22.7109375" style="33" customWidth="1"/>
    <col min="13" max="13" width="85.42578125" style="30" customWidth="1"/>
    <col min="14" max="16384" width="8.85546875" style="30"/>
  </cols>
  <sheetData>
    <row r="1" spans="1:13" ht="87" customHeight="1">
      <c r="A1" s="329" t="s">
        <v>580</v>
      </c>
      <c r="B1" s="330"/>
      <c r="C1" s="330"/>
      <c r="D1" s="330"/>
      <c r="E1" s="330"/>
      <c r="F1" s="330"/>
      <c r="G1" s="330"/>
      <c r="H1" s="330"/>
      <c r="I1" s="330"/>
      <c r="J1" s="330"/>
      <c r="K1" s="330"/>
      <c r="L1" s="330"/>
      <c r="M1" s="331"/>
    </row>
    <row r="2" spans="1:13" s="29" customFormat="1" ht="81" customHeight="1">
      <c r="A2" s="102" t="s">
        <v>14</v>
      </c>
      <c r="B2" s="103" t="s">
        <v>0</v>
      </c>
      <c r="C2" s="103" t="s">
        <v>25</v>
      </c>
      <c r="D2" s="100" t="s">
        <v>3</v>
      </c>
      <c r="E2" s="100" t="s">
        <v>2</v>
      </c>
      <c r="F2" s="139" t="s">
        <v>1869</v>
      </c>
      <c r="G2" s="139" t="s">
        <v>1930</v>
      </c>
      <c r="H2" s="139" t="s">
        <v>1870</v>
      </c>
      <c r="I2" s="100" t="s">
        <v>4</v>
      </c>
      <c r="J2" s="100" t="s">
        <v>21</v>
      </c>
      <c r="K2" s="104" t="s">
        <v>15</v>
      </c>
      <c r="L2" s="105" t="s">
        <v>17</v>
      </c>
      <c r="M2" s="101" t="s">
        <v>18</v>
      </c>
    </row>
    <row r="3" spans="1:13" ht="49.5" customHeight="1">
      <c r="A3" s="119" t="e">
        <f>'Crosswalk of OHIC Measure Sets'!#REF!</f>
        <v>#REF!</v>
      </c>
      <c r="B3" s="120" t="e">
        <f>IF(VLOOKUP(Table2[[#This Row],['#]],Table1[[#Headers],[#Data]],2,FALSE)=0,"",VLOOKUP(Table2[[#This Row],['#]],Table1[[#Headers],[#Data]],2,FALSE))</f>
        <v>#REF!</v>
      </c>
      <c r="C3" s="120" t="e">
        <f>IF(VLOOKUP(Table2[[#This Row],['#]],Table1[[#Headers],[#Data]],3,FALSE)=0,"",VLOOKUP(Table2[[#This Row],['#]],Table1[[#Headers],[#Data]],3,FALSE))</f>
        <v>#REF!</v>
      </c>
      <c r="D3" s="121" t="e">
        <f>IF(VLOOKUP(Table2[[#This Row],['#]],Table1[[#Headers],[#Data]],4,FALSE)=0,"",VLOOKUP(Table2[[#This Row],['#]],Table1[[#Headers],[#Data]],4,FALSE))</f>
        <v>#REF!</v>
      </c>
      <c r="E3" s="122" t="e">
        <f>IF(VLOOKUP(Table2[[#This Row],['#]],Table1[[#Headers],[#Data]],7,FALSE)=0,"",VLOOKUP(Table2[[#This Row],['#]],Table1[[#Headers],[#Data]],7,FALSE))</f>
        <v>#REF!</v>
      </c>
      <c r="F3" s="122" t="e">
        <f>IF(VLOOKUP(Table2[[#This Row],['#]],Table1[[#Headers],[#Data]],8,FALSE)=0,"",VLOOKUP(Table2[[#This Row],['#]],Table1[[#Headers],[#Data]],8,FALSE))</f>
        <v>#REF!</v>
      </c>
      <c r="G3" s="122" t="e">
        <f>IF(VLOOKUP(Table2[[#This Row],['#]],Table1[[#Headers],[#Data]],9,FALSE)=0,"",VLOOKUP(Table2[[#This Row],['#]],Table1[[#Headers],[#Data]],9,FALSE))</f>
        <v>#REF!</v>
      </c>
      <c r="H3" s="122" t="e">
        <f>IF(VLOOKUP(Table2[[#This Row],['#]],Table1[[#Headers],[#Data]],10,FALSE)=0,"",VLOOKUP(Table2[[#This Row],['#]],Table1[[#Headers],[#Data]],10,FALSE))</f>
        <v>#REF!</v>
      </c>
      <c r="I3" s="122" t="e">
        <f>IF(VLOOKUP(Table2[[#This Row],['#]],Table1[[#Headers],[#Data]],11,FALSE)=0,"",VLOOKUP(Table2[[#This Row],['#]],Table1[[#Headers],[#Data]],11,FALSE))</f>
        <v>#REF!</v>
      </c>
      <c r="J3" s="123"/>
      <c r="K3" s="124" t="e">
        <f>+IF(VLOOKUP(Table2[[#This Row],['#]],Table1[[#Headers],[#Data]],16,FALSE)=0,"",VLOOKUP(Table2[[#This Row],['#]],Table1[[#Headers],[#Data]],16,FALSE))</f>
        <v>#REF!</v>
      </c>
      <c r="L3" s="121" t="e">
        <f>+IF(VLOOKUP(Table2[[#This Row],['#]],Table1[[#Headers],[#Data]],47,FALSE)=0,"",VLOOKUP(Table2[[#This Row],['#]],Table1[[#Headers],[#Data]],47,FALSE))</f>
        <v>#REF!</v>
      </c>
      <c r="M3" s="125"/>
    </row>
    <row r="4" spans="1:13" ht="49.5" customHeight="1">
      <c r="A4" s="119">
        <f>'Crosswalk of OHIC Measure Sets'!A6</f>
        <v>0</v>
      </c>
      <c r="B4" s="120" t="e">
        <f>IF(VLOOKUP(Table2[[#This Row],['#]],Table1[[#Headers],[#Data]],2,FALSE)=0,"",VLOOKUP(Table2[[#This Row],['#]],Table1[[#Headers],[#Data]],2,FALSE))</f>
        <v>#N/A</v>
      </c>
      <c r="C4" s="120" t="e">
        <f>IF(VLOOKUP(Table2[[#This Row],['#]],Table1[[#Headers],[#Data]],3,FALSE)=0,"",VLOOKUP(Table2[[#This Row],['#]],Table1[[#Headers],[#Data]],3,FALSE))</f>
        <v>#N/A</v>
      </c>
      <c r="D4" s="121" t="e">
        <f>IF(VLOOKUP(Table2[[#This Row],['#]],Table1[[#Headers],[#Data]],4,FALSE)=0,"",VLOOKUP(Table2[[#This Row],['#]],Table1[[#Headers],[#Data]],4,FALSE))</f>
        <v>#N/A</v>
      </c>
      <c r="E4" s="122" t="e">
        <f>IF(VLOOKUP(Table2[[#This Row],['#]],Table1[[#Headers],[#Data]],7,FALSE)=0,"",VLOOKUP(Table2[[#This Row],['#]],Table1[[#Headers],[#Data]],7,FALSE))</f>
        <v>#N/A</v>
      </c>
      <c r="F4" s="122" t="e">
        <f>IF(VLOOKUP(Table2[[#This Row],['#]],Table1[[#Headers],[#Data]],8,FALSE)=0,"",VLOOKUP(Table2[[#This Row],['#]],Table1[[#Headers],[#Data]],8,FALSE))</f>
        <v>#N/A</v>
      </c>
      <c r="G4" s="122" t="e">
        <f>IF(VLOOKUP(Table2[[#This Row],['#]],Table1[[#Headers],[#Data]],9,FALSE)=0,"",VLOOKUP(Table2[[#This Row],['#]],Table1[[#Headers],[#Data]],9,FALSE))</f>
        <v>#N/A</v>
      </c>
      <c r="H4" s="122" t="e">
        <f>IF(VLOOKUP(Table2[[#This Row],['#]],Table1[[#Headers],[#Data]],10,FALSE)=0,"",VLOOKUP(Table2[[#This Row],['#]],Table1[[#Headers],[#Data]],10,FALSE))</f>
        <v>#N/A</v>
      </c>
      <c r="I4" s="122" t="e">
        <f>IF(VLOOKUP(Table2[[#This Row],['#]],Table1[[#Headers],[#Data]],11,FALSE)=0,"",VLOOKUP(Table2[[#This Row],['#]],Table1[[#Headers],[#Data]],11,FALSE))</f>
        <v>#N/A</v>
      </c>
      <c r="J4" s="123"/>
      <c r="K4" s="124" t="e">
        <f>+IF(VLOOKUP(Table2[[#This Row],['#]],Table1[[#Headers],[#Data]],16,FALSE)=0,"",VLOOKUP(Table2[[#This Row],['#]],Table1[[#Headers],[#Data]],16,FALSE))</f>
        <v>#N/A</v>
      </c>
      <c r="L4" s="121" t="e">
        <f>+IF(VLOOKUP(Table2[[#This Row],['#]],Table1[[#Headers],[#Data]],47,FALSE)=0,"",VLOOKUP(Table2[[#This Row],['#]],Table1[[#Headers],[#Data]],47,FALSE))</f>
        <v>#N/A</v>
      </c>
      <c r="M4" s="38"/>
    </row>
    <row r="5" spans="1:13" ht="49.5" customHeight="1">
      <c r="A5" s="119">
        <f>'Crosswalk of OHIC Measure Sets'!A7</f>
        <v>56</v>
      </c>
      <c r="B5" s="120" t="str">
        <f>IF(VLOOKUP(Table2[[#This Row],['#]],Table1[[#Headers],[#Data]],2,FALSE)=0,"",VLOOKUP(Table2[[#This Row],['#]],Table1[[#Headers],[#Data]],2,FALSE))</f>
        <v/>
      </c>
      <c r="C5" s="120" t="str">
        <f>IF(VLOOKUP(Table2[[#This Row],['#]],Table1[[#Headers],[#Data]],3,FALSE)=0,"",VLOOKUP(Table2[[#This Row],['#]],Table1[[#Headers],[#Data]],3,FALSE))</f>
        <v>Adolescent Well-Care Visit</v>
      </c>
      <c r="D5" s="121" t="str">
        <f>IF(VLOOKUP(Table2[[#This Row],['#]],Table1[[#Headers],[#Data]],4,FALSE)=0,"",VLOOKUP(Table2[[#This Row],['#]],Table1[[#Headers],[#Data]],4,FALSE))</f>
        <v>NA</v>
      </c>
      <c r="E5" s="122" t="str">
        <f>IF(VLOOKUP(Table2[[#This Row],['#]],Table1[[#Headers],[#Data]],7,FALSE)=0,"",VLOOKUP(Table2[[#This Row],['#]],Table1[[#Headers],[#Data]],7,FALSE))</f>
        <v>Percentage of adolescents ages 12 to 21 that had at least one comprehensive well-care visit with a PCP or an OB/GYN practitioner during the measurement year</v>
      </c>
      <c r="F5" s="122" t="str">
        <f>IF(VLOOKUP(Table2[[#This Row],['#]],Table1[[#Headers],[#Data]],8,FALSE)=0,"",VLOOKUP(Table2[[#This Row],['#]],Table1[[#Headers],[#Data]],8,FALSE))</f>
        <v>Prevention</v>
      </c>
      <c r="G5" s="122" t="str">
        <f>IF(VLOOKUP(Table2[[#This Row],['#]],Table1[[#Headers],[#Data]],9,FALSE)=0,"",VLOOKUP(Table2[[#This Row],['#]],Table1[[#Headers],[#Data]],9,FALSE))</f>
        <v>NA</v>
      </c>
      <c r="H5" s="122" t="str">
        <f>IF(VLOOKUP(Table2[[#This Row],['#]],Table1[[#Headers],[#Data]],10,FALSE)=0,"",VLOOKUP(Table2[[#This Row],['#]],Table1[[#Headers],[#Data]],10,FALSE))</f>
        <v>Process</v>
      </c>
      <c r="I5" s="122" t="str">
        <f>IF(VLOOKUP(Table2[[#This Row],['#]],Table1[[#Headers],[#Data]],11,FALSE)=0,"",VLOOKUP(Table2[[#This Row],['#]],Table1[[#Headers],[#Data]],11,FALSE))</f>
        <v>Adolescent</v>
      </c>
      <c r="J5" s="123"/>
      <c r="K5" s="124" t="str">
        <f>+IF(VLOOKUP(Table2[[#This Row],['#]],Table1[[#Headers],[#Data]],16,FALSE)=0,"",VLOOKUP(Table2[[#This Row],['#]],Table1[[#Headers],[#Data]],16,FALSE))</f>
        <v>For Contractual Reporting:
HEDIS*: AWC
For OHIC and CTC-RI Reporting
http://www.ohic.ri.gov/documents/Revised-Measure-Specifications-Adult-and-Pedi-CTC-OHIC-Dec-2018-FINAL.pdf</v>
      </c>
      <c r="L5" s="121" t="e">
        <f>+IF(VLOOKUP(Table2[[#This Row],['#]],Table1[[#Headers],[#Data]],47,FALSE)=0,"",VLOOKUP(Table2[[#This Row],['#]],Table1[[#Headers],[#Data]],47,FALSE))</f>
        <v>#REF!</v>
      </c>
      <c r="M5" s="38"/>
    </row>
    <row r="6" spans="1:13" ht="49.5" customHeight="1">
      <c r="A6" s="119">
        <f>'Crosswalk of OHIC Measure Sets'!A9</f>
        <v>8</v>
      </c>
      <c r="B6" s="120" t="str">
        <f>IF(VLOOKUP(Table2[[#This Row],['#]],Table1[[#Headers],[#Data]],2,FALSE)=0,"",VLOOKUP(Table2[[#This Row],['#]],Table1[[#Headers],[#Data]],2,FALSE))</f>
        <v/>
      </c>
      <c r="C6" s="120" t="str">
        <f>IF(VLOOKUP(Table2[[#This Row],['#]],Table1[[#Headers],[#Data]],3,FALSE)=0,"",VLOOKUP(Table2[[#This Row],['#]],Table1[[#Headers],[#Data]],3,FALSE))</f>
        <v>Adult BMI Assessment</v>
      </c>
      <c r="D6" s="121" t="str">
        <f>IF(VLOOKUP(Table2[[#This Row],['#]],Table1[[#Headers],[#Data]],4,FALSE)=0,"",VLOOKUP(Table2[[#This Row],['#]],Table1[[#Headers],[#Data]],4,FALSE))</f>
        <v>NA</v>
      </c>
      <c r="E6" s="122" t="str">
        <f>IF(VLOOKUP(Table2[[#This Row],['#]],Table1[[#Headers],[#Data]],7,FALSE)=0,"",VLOOKUP(Table2[[#This Row],['#]],Table1[[#Headers],[#Data]],7,FALSE))</f>
        <v>The percentage of members 18 to 74 years of age who had an outpatient visit and whose body mass index (BMI) was documented during the measurement year or the year prior to the measurement year.</v>
      </c>
      <c r="F6" s="122" t="str">
        <f>IF(VLOOKUP(Table2[[#This Row],['#]],Table1[[#Headers],[#Data]],8,FALSE)=0,"",VLOOKUP(Table2[[#This Row],['#]],Table1[[#Headers],[#Data]],8,FALSE))</f>
        <v>Prevention</v>
      </c>
      <c r="G6" s="122" t="str">
        <f>IF(VLOOKUP(Table2[[#This Row],['#]],Table1[[#Headers],[#Data]],9,FALSE)=0,"",VLOOKUP(Table2[[#This Row],['#]],Table1[[#Headers],[#Data]],9,FALSE))</f>
        <v>Obesity</v>
      </c>
      <c r="H6" s="122" t="str">
        <f>IF(VLOOKUP(Table2[[#This Row],['#]],Table1[[#Headers],[#Data]],10,FALSE)=0,"",VLOOKUP(Table2[[#This Row],['#]],Table1[[#Headers],[#Data]],10,FALSE))</f>
        <v>Process</v>
      </c>
      <c r="I6" s="122" t="str">
        <f>IF(VLOOKUP(Table2[[#This Row],['#]],Table1[[#Headers],[#Data]],11,FALSE)=0,"",VLOOKUP(Table2[[#This Row],['#]],Table1[[#Headers],[#Data]],11,FALSE))</f>
        <v>Adult</v>
      </c>
      <c r="J6" s="123"/>
      <c r="K6" s="124" t="str">
        <f>+IF(VLOOKUP(Table2[[#This Row],['#]],Table1[[#Headers],[#Data]],16,FALSE)=0,"",VLOOKUP(Table2[[#This Row],['#]],Table1[[#Headers],[#Data]],16,FALSE))</f>
        <v>For Contractual Use:
HEDIS*: ABA
For OHIC and CTC-RI Reporting:
http://www.ohic.ri.gov/documents/Revised-Measure-Specifications-Adult-and-Pedi-CTC-OHIC-Dec-2018-FINAL.pdf</v>
      </c>
      <c r="L6" s="121" t="e">
        <f>+IF(VLOOKUP(Table2[[#This Row],['#]],Table1[[#Headers],[#Data]],47,FALSE)=0,"",VLOOKUP(Table2[[#This Row],['#]],Table1[[#Headers],[#Data]],47,FALSE))</f>
        <v>#REF!</v>
      </c>
      <c r="M6" s="38"/>
    </row>
    <row r="7" spans="1:13" ht="50.1" customHeight="1">
      <c r="A7" s="119">
        <f>'Crosswalk of OHIC Measure Sets'!A10</f>
        <v>65</v>
      </c>
      <c r="B7" s="120">
        <f>IF(VLOOKUP(Table2[[#This Row],['#]],Table1[[#Headers],[#Data]],2,FALSE)=0,"",VLOOKUP(Table2[[#This Row],['#]],Table1[[#Headers],[#Data]],2,FALSE))</f>
        <v>1</v>
      </c>
      <c r="C7" s="120" t="str">
        <f>IF(VLOOKUP(Table2[[#This Row],['#]],Table1[[#Headers],[#Data]],3,FALSE)=0,"",VLOOKUP(Table2[[#This Row],['#]],Table1[[#Headers],[#Data]],3,FALSE))</f>
        <v>30-Day All-Cause Unplanned Readmission following Psychiatric Hospitalization in an Inpatient Psychiatric Facility (IPF)</v>
      </c>
      <c r="D7" s="121">
        <f>IF(VLOOKUP(Table2[[#This Row],['#]],Table1[[#Headers],[#Data]],4,FALSE)=0,"",VLOOKUP(Table2[[#This Row],['#]],Table1[[#Headers],[#Data]],4,FALSE))</f>
        <v>2860</v>
      </c>
      <c r="E7" s="122" t="str">
        <f>IF(VLOOKUP(Table2[[#This Row],['#]],Table1[[#Headers],[#Data]],7,FALSE)=0,"",VLOOKUP(Table2[[#This Row],['#]],Table1[[#Headers],[#Data]],7,FALSE))</f>
        <v>For members 18 years of age and older, the number of acute inpatient psychiatric stays during the measurement year that were followed by an acute readmission for a psychiatric diagnosis within 30 days</v>
      </c>
      <c r="F7" s="122" t="str">
        <f>IF(VLOOKUP(Table2[[#This Row],['#]],Table1[[#Headers],[#Data]],8,FALSE)=0,"",VLOOKUP(Table2[[#This Row],['#]],Table1[[#Headers],[#Data]],8,FALSE))</f>
        <v>Population Health</v>
      </c>
      <c r="G7" s="122" t="str">
        <f>IF(VLOOKUP(Table2[[#This Row],['#]],Table1[[#Headers],[#Data]],9,FALSE)=0,"",VLOOKUP(Table2[[#This Row],['#]],Table1[[#Headers],[#Data]],9,FALSE))</f>
        <v>Patient Safety</v>
      </c>
      <c r="H7" s="122" t="str">
        <f>IF(VLOOKUP(Table2[[#This Row],['#]],Table1[[#Headers],[#Data]],10,FALSE)=0,"",VLOOKUP(Table2[[#This Row],['#]],Table1[[#Headers],[#Data]],10,FALSE))</f>
        <v>Outcome</v>
      </c>
      <c r="I7" s="122" t="str">
        <f>IF(VLOOKUP(Table2[[#This Row],['#]],Table1[[#Headers],[#Data]],11,FALSE)=0,"",VLOOKUP(Table2[[#This Row],['#]],Table1[[#Headers],[#Data]],11,FALSE))</f>
        <v>Adult</v>
      </c>
      <c r="J7" s="123"/>
      <c r="K7" s="124" t="str">
        <f>+IF(VLOOKUP(Table2[[#This Row],['#]],Table1[[#Headers],[#Data]],16,FALSE)=0,"",VLOOKUP(Table2[[#This Row],['#]],Table1[[#Headers],[#Data]],16,FALSE))</f>
        <v>For Contractual Use:
CMS:
https://cmit.cms.gov/CMIT_public/ReportMeasure?measureId=2800</v>
      </c>
      <c r="L7" s="121" t="e">
        <f>+IF(VLOOKUP(Table2[[#This Row],['#]],Table1[[#Headers],[#Data]],47,FALSE)=0,"",VLOOKUP(Table2[[#This Row],['#]],Table1[[#Headers],[#Data]],47,FALSE))</f>
        <v>#REF!</v>
      </c>
      <c r="M7" s="38"/>
    </row>
    <row r="8" spans="1:13" ht="50.1" customHeight="1">
      <c r="A8" s="119">
        <f>'Crosswalk of OHIC Measure Sets'!A11</f>
        <v>15</v>
      </c>
      <c r="B8" s="120">
        <f>IF(VLOOKUP(Table2[[#This Row],['#]],Table1[[#Headers],[#Data]],2,FALSE)=0,"",VLOOKUP(Table2[[#This Row],['#]],Table1[[#Headers],[#Data]],2,FALSE))</f>
        <v>2</v>
      </c>
      <c r="C8" s="120" t="str">
        <f>IF(VLOOKUP(Table2[[#This Row],['#]],Table1[[#Headers],[#Data]],3,FALSE)=0,"",VLOOKUP(Table2[[#This Row],['#]],Table1[[#Headers],[#Data]],3,FALSE))</f>
        <v>Adult Major Depressive Disorder (MDD): Coordination of Care of Patients with Specific Comorbid Conditions</v>
      </c>
      <c r="D8" s="121" t="str">
        <f>IF(VLOOKUP(Table2[[#This Row],['#]],Table1[[#Headers],[#Data]],4,FALSE)=0,"",VLOOKUP(Table2[[#This Row],['#]],Table1[[#Headers],[#Data]],4,FALSE))</f>
        <v>NA</v>
      </c>
      <c r="E8" s="122" t="str">
        <f>IF(VLOOKUP(Table2[[#This Row],['#]],Table1[[#Headers],[#Data]],7,FALSE)=0,"",VLOOKUP(Table2[[#This Row],['#]],Table1[[#Headers],[#Data]],7,FALSE))</f>
        <v>Percentage of medical records of patients aged 18 years and older with a diagnosis of major depressive disorder (MDD) and a specific diagnosed comorbid condition (diabetes, coronary artery disease, ischemic stroke, intracranial hemorrhage, chronic kidney disease [stages 4 or 5], End Stage Renal Disease [ESRD] or congestive heart failure) being treated by another clinician with communication to the clinician treating the comorbid condition</v>
      </c>
      <c r="F8" s="122" t="str">
        <f>IF(VLOOKUP(Table2[[#This Row],['#]],Table1[[#Headers],[#Data]],8,FALSE)=0,"",VLOOKUP(Table2[[#This Row],['#]],Table1[[#Headers],[#Data]],8,FALSE))</f>
        <v>Acute Care</v>
      </c>
      <c r="G8" s="122" t="str">
        <f>IF(VLOOKUP(Table2[[#This Row],['#]],Table1[[#Headers],[#Data]],9,FALSE)=0,"",VLOOKUP(Table2[[#This Row],['#]],Table1[[#Headers],[#Data]],9,FALSE))</f>
        <v>Mental Health</v>
      </c>
      <c r="H8" s="122" t="str">
        <f>IF(VLOOKUP(Table2[[#This Row],['#]],Table1[[#Headers],[#Data]],10,FALSE)=0,"",VLOOKUP(Table2[[#This Row],['#]],Table1[[#Headers],[#Data]],10,FALSE))</f>
        <v>Process</v>
      </c>
      <c r="I8" s="122" t="str">
        <f>IF(VLOOKUP(Table2[[#This Row],['#]],Table1[[#Headers],[#Data]],11,FALSE)=0,"",VLOOKUP(Table2[[#This Row],['#]],Table1[[#Headers],[#Data]],11,FALSE))</f>
        <v>Adult</v>
      </c>
      <c r="J8" s="123"/>
      <c r="K8" s="124" t="str">
        <f>+IF(VLOOKUP(Table2[[#This Row],['#]],Table1[[#Headers],[#Data]],16,FALSE)=0,"",VLOOKUP(Table2[[#This Row],['#]],Table1[[#Headers],[#Data]],16,FALSE))</f>
        <v>For Contractual Use:
CMS MIPS: #325
https://qpp.cms.gov/mips/explore-measures/quality-measures?py=2019#measures</v>
      </c>
      <c r="L8" s="121" t="e">
        <f>+IF(VLOOKUP(Table2[[#This Row],['#]],Table1[[#Headers],[#Data]],47,FALSE)=0,"",VLOOKUP(Table2[[#This Row],['#]],Table1[[#Headers],[#Data]],47,FALSE))</f>
        <v>#REF!</v>
      </c>
      <c r="M8" s="38"/>
    </row>
    <row r="9" spans="1:13" ht="50.1" customHeight="1">
      <c r="A9" s="119">
        <f>'Crosswalk of OHIC Measure Sets'!A13</f>
        <v>0</v>
      </c>
      <c r="B9" s="120" t="e">
        <f>IF(VLOOKUP(Table2[[#This Row],['#]],Table1[[#Headers],[#Data]],2,FALSE)=0,"",VLOOKUP(Table2[[#This Row],['#]],Table1[[#Headers],[#Data]],2,FALSE))</f>
        <v>#N/A</v>
      </c>
      <c r="C9" s="120" t="e">
        <f>IF(VLOOKUP(Table2[[#This Row],['#]],Table1[[#Headers],[#Data]],3,FALSE)=0,"",VLOOKUP(Table2[[#This Row],['#]],Table1[[#Headers],[#Data]],3,FALSE))</f>
        <v>#N/A</v>
      </c>
      <c r="D9" s="121" t="e">
        <f>IF(VLOOKUP(Table2[[#This Row],['#]],Table1[[#Headers],[#Data]],4,FALSE)=0,"",VLOOKUP(Table2[[#This Row],['#]],Table1[[#Headers],[#Data]],4,FALSE))</f>
        <v>#N/A</v>
      </c>
      <c r="E9" s="122" t="e">
        <f>IF(VLOOKUP(Table2[[#This Row],['#]],Table1[[#Headers],[#Data]],7,FALSE)=0,"",VLOOKUP(Table2[[#This Row],['#]],Table1[[#Headers],[#Data]],7,FALSE))</f>
        <v>#N/A</v>
      </c>
      <c r="F9" s="122" t="e">
        <f>IF(VLOOKUP(Table2[[#This Row],['#]],Table1[[#Headers],[#Data]],8,FALSE)=0,"",VLOOKUP(Table2[[#This Row],['#]],Table1[[#Headers],[#Data]],8,FALSE))</f>
        <v>#N/A</v>
      </c>
      <c r="G9" s="122" t="e">
        <f>IF(VLOOKUP(Table2[[#This Row],['#]],Table1[[#Headers],[#Data]],9,FALSE)=0,"",VLOOKUP(Table2[[#This Row],['#]],Table1[[#Headers],[#Data]],9,FALSE))</f>
        <v>#N/A</v>
      </c>
      <c r="H9" s="122" t="e">
        <f>IF(VLOOKUP(Table2[[#This Row],['#]],Table1[[#Headers],[#Data]],10,FALSE)=0,"",VLOOKUP(Table2[[#This Row],['#]],Table1[[#Headers],[#Data]],10,FALSE))</f>
        <v>#N/A</v>
      </c>
      <c r="I9" s="122" t="e">
        <f>IF(VLOOKUP(Table2[[#This Row],['#]],Table1[[#Headers],[#Data]],11,FALSE)=0,"",VLOOKUP(Table2[[#This Row],['#]],Table1[[#Headers],[#Data]],11,FALSE))</f>
        <v>#N/A</v>
      </c>
      <c r="J9" s="123"/>
      <c r="K9" s="124" t="e">
        <f>+IF(VLOOKUP(Table2[[#This Row],['#]],Table1[[#Headers],[#Data]],16,FALSE)=0,"",VLOOKUP(Table2[[#This Row],['#]],Table1[[#Headers],[#Data]],16,FALSE))</f>
        <v>#N/A</v>
      </c>
      <c r="L9" s="121" t="e">
        <f>+IF(VLOOKUP(Table2[[#This Row],['#]],Table1[[#Headers],[#Data]],47,FALSE)=0,"",VLOOKUP(Table2[[#This Row],['#]],Table1[[#Headers],[#Data]],47,FALSE))</f>
        <v>#N/A</v>
      </c>
      <c r="M9" s="38"/>
    </row>
    <row r="10" spans="1:13" ht="50.1" customHeight="1">
      <c r="A10" s="119">
        <f>'Crosswalk of OHIC Measure Sets'!A14</f>
        <v>0</v>
      </c>
      <c r="B10" s="120" t="e">
        <f>IF(VLOOKUP(Table2[[#This Row],['#]],Table1[[#Headers],[#Data]],2,FALSE)=0,"",VLOOKUP(Table2[[#This Row],['#]],Table1[[#Headers],[#Data]],2,FALSE))</f>
        <v>#N/A</v>
      </c>
      <c r="C10" s="120" t="e">
        <f>IF(VLOOKUP(Table2[[#This Row],['#]],Table1[[#Headers],[#Data]],3,FALSE)=0,"",VLOOKUP(Table2[[#This Row],['#]],Table1[[#Headers],[#Data]],3,FALSE))</f>
        <v>#N/A</v>
      </c>
      <c r="D10" s="121" t="e">
        <f>IF(VLOOKUP(Table2[[#This Row],['#]],Table1[[#Headers],[#Data]],4,FALSE)=0,"",VLOOKUP(Table2[[#This Row],['#]],Table1[[#Headers],[#Data]],4,FALSE))</f>
        <v>#N/A</v>
      </c>
      <c r="E10" s="122" t="e">
        <f>IF(VLOOKUP(Table2[[#This Row],['#]],Table1[[#Headers],[#Data]],7,FALSE)=0,"",VLOOKUP(Table2[[#This Row],['#]],Table1[[#Headers],[#Data]],7,FALSE))</f>
        <v>#N/A</v>
      </c>
      <c r="F10" s="122" t="e">
        <f>IF(VLOOKUP(Table2[[#This Row],['#]],Table1[[#Headers],[#Data]],8,FALSE)=0,"",VLOOKUP(Table2[[#This Row],['#]],Table1[[#Headers],[#Data]],8,FALSE))</f>
        <v>#N/A</v>
      </c>
      <c r="G10" s="122" t="e">
        <f>IF(VLOOKUP(Table2[[#This Row],['#]],Table1[[#Headers],[#Data]],9,FALSE)=0,"",VLOOKUP(Table2[[#This Row],['#]],Table1[[#Headers],[#Data]],9,FALSE))</f>
        <v>#N/A</v>
      </c>
      <c r="H10" s="122" t="e">
        <f>IF(VLOOKUP(Table2[[#This Row],['#]],Table1[[#Headers],[#Data]],10,FALSE)=0,"",VLOOKUP(Table2[[#This Row],['#]],Table1[[#Headers],[#Data]],10,FALSE))</f>
        <v>#N/A</v>
      </c>
      <c r="I10" s="122" t="e">
        <f>IF(VLOOKUP(Table2[[#This Row],['#]],Table1[[#Headers],[#Data]],11,FALSE)=0,"",VLOOKUP(Table2[[#This Row],['#]],Table1[[#Headers],[#Data]],11,FALSE))</f>
        <v>#N/A</v>
      </c>
      <c r="J10" s="123"/>
      <c r="K10" s="124" t="e">
        <f>+IF(VLOOKUP(Table2[[#This Row],['#]],Table1[[#Headers],[#Data]],16,FALSE)=0,"",VLOOKUP(Table2[[#This Row],['#]],Table1[[#Headers],[#Data]],16,FALSE))</f>
        <v>#N/A</v>
      </c>
      <c r="L10" s="121" t="e">
        <f>+IF(VLOOKUP(Table2[[#This Row],['#]],Table1[[#Headers],[#Data]],47,FALSE)=0,"",VLOOKUP(Table2[[#This Row],['#]],Table1[[#Headers],[#Data]],47,FALSE))</f>
        <v>#N/A</v>
      </c>
      <c r="M10" s="38"/>
    </row>
    <row r="11" spans="1:13" ht="50.1" customHeight="1">
      <c r="A11" s="119">
        <f>'Crosswalk of OHIC Measure Sets'!A15</f>
        <v>48</v>
      </c>
      <c r="B11" s="120">
        <f>IF(VLOOKUP(Table2[[#This Row],['#]],Table1[[#Headers],[#Data]],2,FALSE)=0,"",VLOOKUP(Table2[[#This Row],['#]],Table1[[#Headers],[#Data]],2,FALSE))</f>
        <v>5</v>
      </c>
      <c r="C11" s="120" t="str">
        <f>IF(VLOOKUP(Table2[[#This Row],['#]],Table1[[#Headers],[#Data]],3,FALSE)=0,"",VLOOKUP(Table2[[#This Row],['#]],Table1[[#Headers],[#Data]],3,FALSE))</f>
        <v xml:space="preserve">
Alcohol &amp; Other Drug Use Disorder Treatment at Discharge (SUB-3a)</v>
      </c>
      <c r="D11" s="121" t="str">
        <f>IF(VLOOKUP(Table2[[#This Row],['#]],Table1[[#Headers],[#Data]],4,FALSE)=0,"",VLOOKUP(Table2[[#This Row],['#]],Table1[[#Headers],[#Data]],4,FALSE))</f>
        <v>1664</v>
      </c>
      <c r="E11" s="122" t="str">
        <f>IF(VLOOKUP(Table2[[#This Row],['#]],Table1[[#Headers],[#Data]],7,FALSE)=0,"",VLOOKUP(Table2[[#This Row],['#]],Table1[[#Headers],[#Data]],7,FALSE))</f>
        <v>The measure is reported as an overall rate which includes all hospitalized patients 18 years of age and older to whom alcohol or drug use disorder treatment was provided, or offered and refused, at the time of hospital discharge, and a second rate, a subset of the first, which includes only those patients who received alcohol or drug use disorder treatment at discharge. The Provided or Offered rate (SUB-3) describes patients who are identified with alcohol or drug use disorder who receive or refuse at discharge a prescription for FDA-approved medications for alcohol or drug use disorder, OR who receive or refuse a referral for addictions treatment. The Alcohol and Other Drug Disorder Treatment at Discharge (SUB-3a) rate describes only those who receive a prescription for FDA-approved medications for alcohol or drug use disorder OR a referral for addictions treatment. Those who refused are not included.</v>
      </c>
      <c r="F11" s="122" t="str">
        <f>IF(VLOOKUP(Table2[[#This Row],['#]],Table1[[#Headers],[#Data]],8,FALSE)=0,"",VLOOKUP(Table2[[#This Row],['#]],Table1[[#Headers],[#Data]],8,FALSE))</f>
        <v>Hospital</v>
      </c>
      <c r="G11" s="122" t="str">
        <f>IF(VLOOKUP(Table2[[#This Row],['#]],Table1[[#Headers],[#Data]],9,FALSE)=0,"",VLOOKUP(Table2[[#This Row],['#]],Table1[[#Headers],[#Data]],9,FALSE))</f>
        <v>Substance Abuse</v>
      </c>
      <c r="H11" s="122" t="str">
        <f>IF(VLOOKUP(Table2[[#This Row],['#]],Table1[[#Headers],[#Data]],10,FALSE)=0,"",VLOOKUP(Table2[[#This Row],['#]],Table1[[#Headers],[#Data]],10,FALSE))</f>
        <v>Process</v>
      </c>
      <c r="I11" s="122" t="str">
        <f>IF(VLOOKUP(Table2[[#This Row],['#]],Table1[[#Headers],[#Data]],11,FALSE)=0,"",VLOOKUP(Table2[[#This Row],['#]],Table1[[#Headers],[#Data]],11,FALSE))</f>
        <v>Adult</v>
      </c>
      <c r="J11" s="123"/>
      <c r="K11" s="124" t="str">
        <f>+IF(VLOOKUP(Table2[[#This Row],['#]],Table1[[#Headers],[#Data]],16,FALSE)=0,"",VLOOKUP(Table2[[#This Row],['#]],Table1[[#Headers],[#Data]],16,FALSE))</f>
        <v>For Contractual Use:
TJC: SUB3
https://manual.jointcommission.org/releases/TJC2021A/SubstanceUseMeasures.html</v>
      </c>
      <c r="L11" s="121" t="e">
        <f>+IF(VLOOKUP(Table2[[#This Row],['#]],Table1[[#Headers],[#Data]],47,FALSE)=0,"",VLOOKUP(Table2[[#This Row],['#]],Table1[[#Headers],[#Data]],47,FALSE))</f>
        <v>#REF!</v>
      </c>
      <c r="M11" s="38"/>
    </row>
    <row r="12" spans="1:13" ht="50.1" customHeight="1">
      <c r="A12" s="119">
        <f>'Crosswalk of OHIC Measure Sets'!A16</f>
        <v>83</v>
      </c>
      <c r="B12" s="120" t="str">
        <f>IF(VLOOKUP(Table2[[#This Row],['#]],Table1[[#Headers],[#Data]],2,FALSE)=0,"",VLOOKUP(Table2[[#This Row],['#]],Table1[[#Headers],[#Data]],2,FALSE))</f>
        <v/>
      </c>
      <c r="C12" s="120" t="str">
        <f>IF(VLOOKUP(Table2[[#This Row],['#]],Table1[[#Headers],[#Data]],3,FALSE)=0,"",VLOOKUP(Table2[[#This Row],['#]],Table1[[#Headers],[#Data]],3,FALSE))</f>
        <v>Annual Dental Visits</v>
      </c>
      <c r="D12" s="121" t="str">
        <f>IF(VLOOKUP(Table2[[#This Row],['#]],Table1[[#Headers],[#Data]],4,FALSE)=0,"",VLOOKUP(Table2[[#This Row],['#]],Table1[[#Headers],[#Data]],4,FALSE))</f>
        <v>1388</v>
      </c>
      <c r="E12" s="122" t="str">
        <f>IF(VLOOKUP(Table2[[#This Row],['#]],Table1[[#Headers],[#Data]],7,FALSE)=0,"",VLOOKUP(Table2[[#This Row],['#]],Table1[[#Headers],[#Data]],7,FALSE))</f>
        <v>Percentage of patients 2-21 years of age who had at least one dental visit during the measurement year. This measure applies only if dental care is a covered benefit in the organization’s Medicaid contract</v>
      </c>
      <c r="F12" s="122" t="str">
        <f>IF(VLOOKUP(Table2[[#This Row],['#]],Table1[[#Headers],[#Data]],8,FALSE)=0,"",VLOOKUP(Table2[[#This Row],['#]],Table1[[#Headers],[#Data]],8,FALSE))</f>
        <v>Prevention/Early Detection</v>
      </c>
      <c r="G12" s="122" t="str">
        <f>IF(VLOOKUP(Table2[[#This Row],['#]],Table1[[#Headers],[#Data]],9,FALSE)=0,"",VLOOKUP(Table2[[#This Row],['#]],Table1[[#Headers],[#Data]],9,FALSE))</f>
        <v>Dental</v>
      </c>
      <c r="H12" s="122" t="str">
        <f>IF(VLOOKUP(Table2[[#This Row],['#]],Table1[[#Headers],[#Data]],10,FALSE)=0,"",VLOOKUP(Table2[[#This Row],['#]],Table1[[#Headers],[#Data]],10,FALSE))</f>
        <v>Process</v>
      </c>
      <c r="I12" s="122" t="str">
        <f>IF(VLOOKUP(Table2[[#This Row],['#]],Table1[[#Headers],[#Data]],11,FALSE)=0,"",VLOOKUP(Table2[[#This Row],['#]],Table1[[#Headers],[#Data]],11,FALSE))</f>
        <v>Adolescent and Pediatric</v>
      </c>
      <c r="J12" s="123"/>
      <c r="K12" s="124" t="str">
        <f>+IF(VLOOKUP(Table2[[#This Row],['#]],Table1[[#Headers],[#Data]],16,FALSE)=0,"",VLOOKUP(Table2[[#This Row],['#]],Table1[[#Headers],[#Data]],16,FALSE))</f>
        <v/>
      </c>
      <c r="L12" s="121" t="e">
        <f>+IF(VLOOKUP(Table2[[#This Row],['#]],Table1[[#Headers],[#Data]],47,FALSE)=0,"",VLOOKUP(Table2[[#This Row],['#]],Table1[[#Headers],[#Data]],47,FALSE))</f>
        <v>#REF!</v>
      </c>
      <c r="M12" s="38"/>
    </row>
    <row r="13" spans="1:13" ht="50.1" customHeight="1">
      <c r="A13" s="119">
        <f>'Crosswalk of OHIC Measure Sets'!A17</f>
        <v>33</v>
      </c>
      <c r="B13" s="120">
        <f>IF(VLOOKUP(Table2[[#This Row],['#]],Table1[[#Headers],[#Data]],2,FALSE)=0,"",VLOOKUP(Table2[[#This Row],['#]],Table1[[#Headers],[#Data]],2,FALSE))</f>
        <v>6</v>
      </c>
      <c r="C13" s="120" t="str">
        <f>IF(VLOOKUP(Table2[[#This Row],['#]],Table1[[#Headers],[#Data]],3,FALSE)=0,"",VLOOKUP(Table2[[#This Row],['#]],Table1[[#Headers],[#Data]],3,FALSE))</f>
        <v>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v>
      </c>
      <c r="D13" s="121">
        <f>IF(VLOOKUP(Table2[[#This Row],['#]],Table1[[#Headers],[#Data]],4,FALSE)=0,"",VLOOKUP(Table2[[#This Row],['#]],Table1[[#Headers],[#Data]],4,FALSE))</f>
        <v>753</v>
      </c>
      <c r="E13" s="122" t="str">
        <f>IF(VLOOKUP(Table2[[#This Row],['#]],Table1[[#Headers],[#Data]],7,FALSE)=0,"",VLOOKUP(Table2[[#This Row],['#]],Table1[[#Headers],[#Data]],7,FALSE))</f>
        <v>Prototype measure for the facility adjusted Standardized Infection Ratio (SIR) of deep incisional and organ/space Surgical Site Infections (SSI) at the primary incision site among adult patients aged &gt;= 18 years as reported through the ACS National Surgical Quality Improvement Program (ACS-NSQIP) or CDC National Health and Safety Network (NHSN). Prototype also includes a systematic, retrospective sampling of operative procedures in healthcare facilities. This prototype measure is intended for time-limited use and is proposed as a first step toward a more comprehensive SSI measure or set of SSI measures that include additional surgical procedure categories and expanded SSI risk-adjustment by procedure type. This single prototype measure is applied to two operative procedures, colon surgeries and abdominal hysterectomies, and the measure yields separate SIRs for each procedure.</v>
      </c>
      <c r="F13" s="122" t="str">
        <f>IF(VLOOKUP(Table2[[#This Row],['#]],Table1[[#Headers],[#Data]],8,FALSE)=0,"",VLOOKUP(Table2[[#This Row],['#]],Table1[[#Headers],[#Data]],8,FALSE))</f>
        <v>Hospital</v>
      </c>
      <c r="G13" s="122" t="str">
        <f>IF(VLOOKUP(Table2[[#This Row],['#]],Table1[[#Headers],[#Data]],9,FALSE)=0,"",VLOOKUP(Table2[[#This Row],['#]],Table1[[#Headers],[#Data]],9,FALSE))</f>
        <v>Patient Safety</v>
      </c>
      <c r="H13" s="122" t="str">
        <f>IF(VLOOKUP(Table2[[#This Row],['#]],Table1[[#Headers],[#Data]],10,FALSE)=0,"",VLOOKUP(Table2[[#This Row],['#]],Table1[[#Headers],[#Data]],10,FALSE))</f>
        <v>Outcome</v>
      </c>
      <c r="I13" s="122" t="str">
        <f>IF(VLOOKUP(Table2[[#This Row],['#]],Table1[[#Headers],[#Data]],11,FALSE)=0,"",VLOOKUP(Table2[[#This Row],['#]],Table1[[#Headers],[#Data]],11,FALSE))</f>
        <v>Adult</v>
      </c>
      <c r="J13" s="123"/>
      <c r="K13" s="124" t="str">
        <f>+IF(VLOOKUP(Table2[[#This Row],['#]],Table1[[#Headers],[#Data]],16,FALSE)=0,"",VLOOKUP(Table2[[#This Row],['#]],Table1[[#Headers],[#Data]],16,FALSE))</f>
        <v>For Contractual Use:
CDC: https://www.cdc.gov/nhsn/acute-care-hospital/ssi/index.html</v>
      </c>
      <c r="L13" s="121" t="e">
        <f>+IF(VLOOKUP(Table2[[#This Row],['#]],Table1[[#Headers],[#Data]],47,FALSE)=0,"",VLOOKUP(Table2[[#This Row],['#]],Table1[[#Headers],[#Data]],47,FALSE))</f>
        <v>#REF!</v>
      </c>
      <c r="M13" s="38"/>
    </row>
    <row r="14" spans="1:13" ht="50.1" customHeight="1">
      <c r="A14" s="119">
        <f>'Crosswalk of OHIC Measure Sets'!A18</f>
        <v>75</v>
      </c>
      <c r="B14" s="120">
        <f>IF(VLOOKUP(Table2[[#This Row],['#]],Table1[[#Headers],[#Data]],2,FALSE)=0,"",VLOOKUP(Table2[[#This Row],['#]],Table1[[#Headers],[#Data]],2,FALSE))</f>
        <v>7</v>
      </c>
      <c r="C14" s="120" t="str">
        <f>IF(VLOOKUP(Table2[[#This Row],['#]],Table1[[#Headers],[#Data]],3,FALSE)=0,"",VLOOKUP(Table2[[#This Row],['#]],Table1[[#Headers],[#Data]],3,FALSE))</f>
        <v>Antidepressant Medication Management</v>
      </c>
      <c r="D14" s="121" t="str">
        <f>IF(VLOOKUP(Table2[[#This Row],['#]],Table1[[#Headers],[#Data]],4,FALSE)=0,"",VLOOKUP(Table2[[#This Row],['#]],Table1[[#Headers],[#Data]],4,FALSE))</f>
        <v>0105</v>
      </c>
      <c r="E14" s="122" t="str">
        <f>IF(VLOOKUP(Table2[[#This Row],['#]],Table1[[#Headers],[#Data]],7,FALSE)=0,"",VLOOKUP(Table2[[#This Row],['#]],Table1[[#Headers],[#Data]],7,FALSE))</f>
        <v>Percentage of members 18 years of age and older who were treated with antidepressant medication, had a diagnosis of major depression and who remained on an antidepressant medication treatment. Two rates are reported.
1. Effective Acute Phase Treatment. The percentage of members who remained on an antidepressant medication for at least 84 days (12 weeks).
2. Effective Continuation Phase Treatment. The percentage of members who remained on an antidepressant medication for at least 180 days (6 months).</v>
      </c>
      <c r="F14" s="122" t="str">
        <f>IF(VLOOKUP(Table2[[#This Row],['#]],Table1[[#Headers],[#Data]],8,FALSE)=0,"",VLOOKUP(Table2[[#This Row],['#]],Table1[[#Headers],[#Data]],8,FALSE))</f>
        <v>Medication Management</v>
      </c>
      <c r="G14" s="122" t="str">
        <f>IF(VLOOKUP(Table2[[#This Row],['#]],Table1[[#Headers],[#Data]],9,FALSE)=0,"",VLOOKUP(Table2[[#This Row],['#]],Table1[[#Headers],[#Data]],9,FALSE))</f>
        <v>Mental Health</v>
      </c>
      <c r="H14" s="122" t="str">
        <f>IF(VLOOKUP(Table2[[#This Row],['#]],Table1[[#Headers],[#Data]],10,FALSE)=0,"",VLOOKUP(Table2[[#This Row],['#]],Table1[[#Headers],[#Data]],10,FALSE))</f>
        <v>Process</v>
      </c>
      <c r="I14" s="122" t="str">
        <f>IF(VLOOKUP(Table2[[#This Row],['#]],Table1[[#Headers],[#Data]],11,FALSE)=0,"",VLOOKUP(Table2[[#This Row],['#]],Table1[[#Headers],[#Data]],11,FALSE))</f>
        <v>Adult</v>
      </c>
      <c r="J14" s="123"/>
      <c r="K14" s="124" t="str">
        <f>+IF(VLOOKUP(Table2[[#This Row],['#]],Table1[[#Headers],[#Data]],16,FALSE)=0,"",VLOOKUP(Table2[[#This Row],['#]],Table1[[#Headers],[#Data]],16,FALSE))</f>
        <v>For Contractual Use:
HEDIS*: AMM</v>
      </c>
      <c r="L14" s="121" t="e">
        <f>+IF(VLOOKUP(Table2[[#This Row],['#]],Table1[[#Headers],[#Data]],47,FALSE)=0,"",VLOOKUP(Table2[[#This Row],['#]],Table1[[#Headers],[#Data]],47,FALSE))</f>
        <v>#REF!</v>
      </c>
      <c r="M14" s="38"/>
    </row>
    <row r="15" spans="1:13" ht="50.1" customHeight="1">
      <c r="A15" s="119">
        <f>'Crosswalk of OHIC Measure Sets'!A19</f>
        <v>50</v>
      </c>
      <c r="B15" s="120">
        <f>IF(VLOOKUP(Table2[[#This Row],['#]],Table1[[#Headers],[#Data]],2,FALSE)=0,"",VLOOKUP(Table2[[#This Row],['#]],Table1[[#Headers],[#Data]],2,FALSE))</f>
        <v>8</v>
      </c>
      <c r="C15" s="120" t="str">
        <f>IF(VLOOKUP(Table2[[#This Row],['#]],Table1[[#Headers],[#Data]],3,FALSE)=0,"",VLOOKUP(Table2[[#This Row],['#]],Table1[[#Headers],[#Data]],3,FALSE))</f>
        <v>Behavioral Health Risk Assessment Screenings</v>
      </c>
      <c r="D15" s="121" t="str">
        <f>IF(VLOOKUP(Table2[[#This Row],['#]],Table1[[#Headers],[#Data]],4,FALSE)=0,"",VLOOKUP(Table2[[#This Row],['#]],Table1[[#Headers],[#Data]],4,FALSE))</f>
        <v>NA</v>
      </c>
      <c r="E15" s="122" t="str">
        <f>IF(VLOOKUP(Table2[[#This Row],['#]],Table1[[#Headers],[#Data]],7,FALSE)=0,"",VLOOKUP(Table2[[#This Row],['#]],Table1[[#Headers],[#Data]],7,FALSE))</f>
        <v>Percentage of patients, regardless of age, who gave birth during a 12-month period seen at least once for prenatal care who received a behavioral health screening risk assessment that includes the following screenings at the first prenatal visit: screening for depression, alcohol use, tobacco use, drug use, and intimate partner violence.</v>
      </c>
      <c r="F15" s="122" t="str">
        <f>IF(VLOOKUP(Table2[[#This Row],['#]],Table1[[#Headers],[#Data]],8,FALSE)=0,"",VLOOKUP(Table2[[#This Row],['#]],Table1[[#Headers],[#Data]],8,FALSE))</f>
        <v>Prevention/ Early Detection</v>
      </c>
      <c r="G15" s="122" t="str">
        <f>IF(VLOOKUP(Table2[[#This Row],['#]],Table1[[#Headers],[#Data]],9,FALSE)=0,"",VLOOKUP(Table2[[#This Row],['#]],Table1[[#Headers],[#Data]],9,FALSE))</f>
        <v>Mental Health</v>
      </c>
      <c r="H15" s="122" t="str">
        <f>IF(VLOOKUP(Table2[[#This Row],['#]],Table1[[#Headers],[#Data]],10,FALSE)=0,"",VLOOKUP(Table2[[#This Row],['#]],Table1[[#Headers],[#Data]],10,FALSE))</f>
        <v>Process</v>
      </c>
      <c r="I15" s="122" t="str">
        <f>IF(VLOOKUP(Table2[[#This Row],['#]],Table1[[#Headers],[#Data]],11,FALSE)=0,"",VLOOKUP(Table2[[#This Row],['#]],Table1[[#Headers],[#Data]],11,FALSE))</f>
        <v>Adult</v>
      </c>
      <c r="J15" s="123"/>
      <c r="K15" s="124" t="str">
        <f>+IF(VLOOKUP(Table2[[#This Row],['#]],Table1[[#Headers],[#Data]],16,FALSE)=0,"",VLOOKUP(Table2[[#This Row],['#]],Table1[[#Headers],[#Data]],16,FALSE))</f>
        <v>For Contractual Use:
AHRQ: https://tinyurl.com/AHRQ-BHRAS</v>
      </c>
      <c r="L15" s="121" t="e">
        <f>+IF(VLOOKUP(Table2[[#This Row],['#]],Table1[[#Headers],[#Data]],47,FALSE)=0,"",VLOOKUP(Table2[[#This Row],['#]],Table1[[#Headers],[#Data]],47,FALSE))</f>
        <v>#REF!</v>
      </c>
      <c r="M15" s="38"/>
    </row>
    <row r="16" spans="1:13" ht="50.1" customHeight="1">
      <c r="A16" s="119">
        <f>'Crosswalk of OHIC Measure Sets'!A20</f>
        <v>6</v>
      </c>
      <c r="B16" s="120" t="str">
        <f>IF(VLOOKUP(Table2[[#This Row],['#]],Table1[[#Headers],[#Data]],2,FALSE)=0,"",VLOOKUP(Table2[[#This Row],['#]],Table1[[#Headers],[#Data]],2,FALSE))</f>
        <v/>
      </c>
      <c r="C16" s="120" t="str">
        <f>IF(VLOOKUP(Table2[[#This Row],['#]],Table1[[#Headers],[#Data]],3,FALSE)=0,"",VLOOKUP(Table2[[#This Row],['#]],Table1[[#Headers],[#Data]],3,FALSE))</f>
        <v>CAHPS® Clinician/Group Surveys - (Adult Primary Care, Pediatric Care, and Specialist Care Surveys)</v>
      </c>
      <c r="D16" s="121" t="str">
        <f>IF(VLOOKUP(Table2[[#This Row],['#]],Table1[[#Headers],[#Data]],4,FALSE)=0,"",VLOOKUP(Table2[[#This Row],['#]],Table1[[#Headers],[#Data]],4,FALSE))</f>
        <v>0005</v>
      </c>
      <c r="E16" s="122" t="str">
        <f>IF(VLOOKUP(Table2[[#This Row],['#]],Table1[[#Headers],[#Data]],7,FALSE)=0,"",VLOOKUP(Table2[[#This Row],['#]],Table1[[#Headers],[#Data]],7,FALSE))</f>
        <v>• Adult Primary Care Survey: 37 core and 64 supplemental question survey of adult outpatient primary care patients.
• Pediatric Care Survey: 36 core and 16 supplemental question survey of outpatient pediatric care patients.
• Specialist Care Survey: 37 core and 20 supplemental question survey of adult outpatients specialist care patients. Level of analysis for each of the 3 surveys: group practices, sites of care, and/or individual clinicians</v>
      </c>
      <c r="F16" s="122" t="str">
        <f>IF(VLOOKUP(Table2[[#This Row],['#]],Table1[[#Headers],[#Data]],8,FALSE)=0,"",VLOOKUP(Table2[[#This Row],['#]],Table1[[#Headers],[#Data]],8,FALSE))</f>
        <v>Other</v>
      </c>
      <c r="G16" s="122" t="str">
        <f>IF(VLOOKUP(Table2[[#This Row],['#]],Table1[[#Headers],[#Data]],9,FALSE)=0,"",VLOOKUP(Table2[[#This Row],['#]],Table1[[#Headers],[#Data]],9,FALSE))</f>
        <v>NA</v>
      </c>
      <c r="H16" s="122" t="str">
        <f>IF(VLOOKUP(Table2[[#This Row],['#]],Table1[[#Headers],[#Data]],10,FALSE)=0,"",VLOOKUP(Table2[[#This Row],['#]],Table1[[#Headers],[#Data]],10,FALSE))</f>
        <v>Patient Experience</v>
      </c>
      <c r="I16" s="122" t="str">
        <f>IF(VLOOKUP(Table2[[#This Row],['#]],Table1[[#Headers],[#Data]],11,FALSE)=0,"",VLOOKUP(Table2[[#This Row],['#]],Table1[[#Headers],[#Data]],11,FALSE))</f>
        <v>Adult and Pediatric</v>
      </c>
      <c r="J16" s="123"/>
      <c r="K16" s="124" t="str">
        <f>+IF(VLOOKUP(Table2[[#This Row],['#]],Table1[[#Headers],[#Data]],16,FALSE)=0,"",VLOOKUP(Table2[[#This Row],['#]],Table1[[#Headers],[#Data]],16,FALSE))</f>
        <v/>
      </c>
      <c r="L16" s="121" t="e">
        <f>+IF(VLOOKUP(Table2[[#This Row],['#]],Table1[[#Headers],[#Data]],47,FALSE)=0,"",VLOOKUP(Table2[[#This Row],['#]],Table1[[#Headers],[#Data]],47,FALSE))</f>
        <v>#REF!</v>
      </c>
      <c r="M16" s="38"/>
    </row>
    <row r="17" spans="1:13" ht="50.1" customHeight="1">
      <c r="A17" s="119">
        <f>'Crosswalk of OHIC Measure Sets'!A21</f>
        <v>5</v>
      </c>
      <c r="B17" s="120" t="str">
        <f>IF(VLOOKUP(Table2[[#This Row],['#]],Table1[[#Headers],[#Data]],2,FALSE)=0,"",VLOOKUP(Table2[[#This Row],['#]],Table1[[#Headers],[#Data]],2,FALSE))</f>
        <v/>
      </c>
      <c r="C17" s="120" t="str">
        <f>IF(VLOOKUP(Table2[[#This Row],['#]],Table1[[#Headers],[#Data]],3,FALSE)=0,"",VLOOKUP(Table2[[#This Row],['#]],Table1[[#Headers],[#Data]],3,FALSE))</f>
        <v>CAHPS® Survey for Accountable Care Organizations (ACOs) Participating in Medicare Initiatives</v>
      </c>
      <c r="D17" s="121" t="str">
        <f>IF(VLOOKUP(Table2[[#This Row],['#]],Table1[[#Headers],[#Data]],4,FALSE)=0,"",VLOOKUP(Table2[[#This Row],['#]],Table1[[#Headers],[#Data]],4,FALSE))</f>
        <v>NA</v>
      </c>
      <c r="E17" s="122" t="str">
        <f>IF(VLOOKUP(Table2[[#This Row],['#]],Table1[[#Headers],[#Data]],7,FALSE)=0,"",VLOOKUP(Table2[[#This Row],['#]],Table1[[#Headers],[#Data]],7,FALSE))</f>
        <v>The Consumer Assessment of Healthcare Providers and Systems (CAHPS) for ACOs measures experience of care for ACOs participating in Medicare initiatives. It is based on the Clinician and Group (CG CAHPS) survey and includes additional program specific survey questions.</v>
      </c>
      <c r="F17" s="122" t="str">
        <f>IF(VLOOKUP(Table2[[#This Row],['#]],Table1[[#Headers],[#Data]],8,FALSE)=0,"",VLOOKUP(Table2[[#This Row],['#]],Table1[[#Headers],[#Data]],8,FALSE))</f>
        <v>NA</v>
      </c>
      <c r="G17" s="122" t="str">
        <f>IF(VLOOKUP(Table2[[#This Row],['#]],Table1[[#Headers],[#Data]],9,FALSE)=0,"",VLOOKUP(Table2[[#This Row],['#]],Table1[[#Headers],[#Data]],9,FALSE))</f>
        <v>NA</v>
      </c>
      <c r="H17" s="122" t="str">
        <f>IF(VLOOKUP(Table2[[#This Row],['#]],Table1[[#Headers],[#Data]],10,FALSE)=0,"",VLOOKUP(Table2[[#This Row],['#]],Table1[[#Headers],[#Data]],10,FALSE))</f>
        <v>Patient Experience</v>
      </c>
      <c r="I17" s="122" t="str">
        <f>IF(VLOOKUP(Table2[[#This Row],['#]],Table1[[#Headers],[#Data]],11,FALSE)=0,"",VLOOKUP(Table2[[#This Row],['#]],Table1[[#Headers],[#Data]],11,FALSE))</f>
        <v>NA</v>
      </c>
      <c r="J17" s="123"/>
      <c r="K17" s="124" t="str">
        <f>+IF(VLOOKUP(Table2[[#This Row],['#]],Table1[[#Headers],[#Data]],16,FALSE)=0,"",VLOOKUP(Table2[[#This Row],['#]],Table1[[#Headers],[#Data]],16,FALSE))</f>
        <v/>
      </c>
      <c r="L17" s="121" t="e">
        <f>+IF(VLOOKUP(Table2[[#This Row],['#]],Table1[[#Headers],[#Data]],47,FALSE)=0,"",VLOOKUP(Table2[[#This Row],['#]],Table1[[#Headers],[#Data]],47,FALSE))</f>
        <v>#REF!</v>
      </c>
      <c r="M17" s="38"/>
    </row>
    <row r="18" spans="1:13" ht="50.1" customHeight="1">
      <c r="A18" s="119">
        <f>'Crosswalk of OHIC Measure Sets'!A22</f>
        <v>9</v>
      </c>
      <c r="B18" s="120">
        <f>IF(VLOOKUP(Table2[[#This Row],['#]],Table1[[#Headers],[#Data]],2,FALSE)=0,"",VLOOKUP(Table2[[#This Row],['#]],Table1[[#Headers],[#Data]],2,FALSE))</f>
        <v>9</v>
      </c>
      <c r="C18" s="120" t="str">
        <f>IF(VLOOKUP(Table2[[#This Row],['#]],Table1[[#Headers],[#Data]],3,FALSE)=0,"",VLOOKUP(Table2[[#This Row],['#]],Table1[[#Headers],[#Data]],3,FALSE))</f>
        <v>Breast Cancer Screening</v>
      </c>
      <c r="D18" s="121" t="str">
        <f>IF(VLOOKUP(Table2[[#This Row],['#]],Table1[[#Headers],[#Data]],4,FALSE)=0,"",VLOOKUP(Table2[[#This Row],['#]],Table1[[#Headers],[#Data]],4,FALSE))</f>
        <v>2372</v>
      </c>
      <c r="E18" s="122" t="str">
        <f>IF(VLOOKUP(Table2[[#This Row],['#]],Table1[[#Headers],[#Data]],7,FALSE)=0,"",VLOOKUP(Table2[[#This Row],['#]],Table1[[#Headers],[#Data]],7,FALSE))</f>
        <v>Percentage of women 50-74 years of age who had a mammogram to screen for breast cancer</v>
      </c>
      <c r="F18" s="122" t="str">
        <f>IF(VLOOKUP(Table2[[#This Row],['#]],Table1[[#Headers],[#Data]],8,FALSE)=0,"",VLOOKUP(Table2[[#This Row],['#]],Table1[[#Headers],[#Data]],8,FALSE))</f>
        <v>Prevention/ Early Detection</v>
      </c>
      <c r="G18" s="122" t="str">
        <f>IF(VLOOKUP(Table2[[#This Row],['#]],Table1[[#Headers],[#Data]],9,FALSE)=0,"",VLOOKUP(Table2[[#This Row],['#]],Table1[[#Headers],[#Data]],9,FALSE))</f>
        <v>Cancer</v>
      </c>
      <c r="H18" s="122" t="str">
        <f>IF(VLOOKUP(Table2[[#This Row],['#]],Table1[[#Headers],[#Data]],10,FALSE)=0,"",VLOOKUP(Table2[[#This Row],['#]],Table1[[#Headers],[#Data]],10,FALSE))</f>
        <v>Process</v>
      </c>
      <c r="I18" s="122" t="str">
        <f>IF(VLOOKUP(Table2[[#This Row],['#]],Table1[[#Headers],[#Data]],11,FALSE)=0,"",VLOOKUP(Table2[[#This Row],['#]],Table1[[#Headers],[#Data]],11,FALSE))</f>
        <v>Adult and Older Adult</v>
      </c>
      <c r="J18" s="123"/>
      <c r="K18" s="124" t="str">
        <f>+IF(VLOOKUP(Table2[[#This Row],['#]],Table1[[#Headers],[#Data]],16,FALSE)=0,"",VLOOKUP(Table2[[#This Row],['#]],Table1[[#Headers],[#Data]],16,FALSE))</f>
        <v>For Contractual Use:
HEDIS*: BCS</v>
      </c>
      <c r="L18" s="121" t="e">
        <f>+IF(VLOOKUP(Table2[[#This Row],['#]],Table1[[#Headers],[#Data]],47,FALSE)=0,"",VLOOKUP(Table2[[#This Row],['#]],Table1[[#Headers],[#Data]],47,FALSE))</f>
        <v>#REF!</v>
      </c>
      <c r="M18" s="38"/>
    </row>
    <row r="19" spans="1:13" ht="50.1" customHeight="1">
      <c r="A19" s="119">
        <f>'Crosswalk of OHIC Measure Sets'!A23</f>
        <v>37</v>
      </c>
      <c r="B19" s="120">
        <f>IF(VLOOKUP(Table2[[#This Row],['#]],Table1[[#Headers],[#Data]],2,FALSE)=0,"",VLOOKUP(Table2[[#This Row],['#]],Table1[[#Headers],[#Data]],2,FALSE))</f>
        <v>10</v>
      </c>
      <c r="C19" s="120" t="str">
        <f>IF(VLOOKUP(Table2[[#This Row],['#]],Table1[[#Headers],[#Data]],3,FALSE)=0,"",VLOOKUP(Table2[[#This Row],['#]],Table1[[#Headers],[#Data]],3,FALSE))</f>
        <v>CAUTI: Cather-Associated Urinary Tract Infection (HAI-2)</v>
      </c>
      <c r="D19" s="121" t="str">
        <f>IF(VLOOKUP(Table2[[#This Row],['#]],Table1[[#Headers],[#Data]],4,FALSE)=0,"",VLOOKUP(Table2[[#This Row],['#]],Table1[[#Headers],[#Data]],4,FALSE))</f>
        <v>0138</v>
      </c>
      <c r="E19" s="122" t="str">
        <f>IF(VLOOKUP(Table2[[#This Row],['#]],Table1[[#Headers],[#Data]],7,FALSE)=0,"",VLOOKUP(Table2[[#This Row],['#]],Table1[[#Headers],[#Data]],7,FALSE))</f>
        <v>Standardized Infection Ratio (SIR) of healthcare-associated, catheter-associated urinary tract infections (CAUTI) will be calculated among patients in the following patient care locations:
• Intensive Care Units (ICUs) (excluding patients in neonatal ICUs [NICUs: Level II/III and Level III nurseries])
• Specialty Care Areas (SCAs) - adult and pediatric: long term acute care, bone marrow transplant, acute dialysis, hematology/oncology, and solid organ transplant locations
• other inpatient locations (excluding Level I and Level II nurseries).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v>
      </c>
      <c r="F19" s="122" t="str">
        <f>IF(VLOOKUP(Table2[[#This Row],['#]],Table1[[#Headers],[#Data]],8,FALSE)=0,"",VLOOKUP(Table2[[#This Row],['#]],Table1[[#Headers],[#Data]],8,FALSE))</f>
        <v>Hospital</v>
      </c>
      <c r="G19" s="122" t="str">
        <f>IF(VLOOKUP(Table2[[#This Row],['#]],Table1[[#Headers],[#Data]],9,FALSE)=0,"",VLOOKUP(Table2[[#This Row],['#]],Table1[[#Headers],[#Data]],9,FALSE))</f>
        <v>Patient Safety</v>
      </c>
      <c r="H19" s="122" t="str">
        <f>IF(VLOOKUP(Table2[[#This Row],['#]],Table1[[#Headers],[#Data]],10,FALSE)=0,"",VLOOKUP(Table2[[#This Row],['#]],Table1[[#Headers],[#Data]],10,FALSE))</f>
        <v>Outcome</v>
      </c>
      <c r="I19" s="122" t="str">
        <f>IF(VLOOKUP(Table2[[#This Row],['#]],Table1[[#Headers],[#Data]],11,FALSE)=0,"",VLOOKUP(Table2[[#This Row],['#]],Table1[[#Headers],[#Data]],11,FALSE))</f>
        <v>All Ages</v>
      </c>
      <c r="J19" s="123"/>
      <c r="K19" s="124" t="str">
        <f>+IF(VLOOKUP(Table2[[#This Row],['#]],Table1[[#Headers],[#Data]],16,FALSE)=0,"",VLOOKUP(Table2[[#This Row],['#]],Table1[[#Headers],[#Data]],16,FALSE))</f>
        <v>For Contractual Use:
CDC: https://www.cdc.gov/nhsn/acute-care-hospital/cauti/index.html</v>
      </c>
      <c r="L19" s="121" t="e">
        <f>+IF(VLOOKUP(Table2[[#This Row],['#]],Table1[[#Headers],[#Data]],47,FALSE)=0,"",VLOOKUP(Table2[[#This Row],['#]],Table1[[#Headers],[#Data]],47,FALSE))</f>
        <v>#REF!</v>
      </c>
      <c r="M19" s="38"/>
    </row>
    <row r="20" spans="1:13" ht="50.1" customHeight="1">
      <c r="A20" s="119">
        <f>'Crosswalk of OHIC Measure Sets'!A24</f>
        <v>57</v>
      </c>
      <c r="B20" s="120">
        <f>IF(VLOOKUP(Table2[[#This Row],['#]],Table1[[#Headers],[#Data]],2,FALSE)=0,"",VLOOKUP(Table2[[#This Row],['#]],Table1[[#Headers],[#Data]],2,FALSE))</f>
        <v>11</v>
      </c>
      <c r="C20" s="120" t="str">
        <f>IF(VLOOKUP(Table2[[#This Row],['#]],Table1[[#Headers],[#Data]],3,FALSE)=0,"",VLOOKUP(Table2[[#This Row],['#]],Table1[[#Headers],[#Data]],3,FALSE))</f>
        <v>Cervical Cancer Screening</v>
      </c>
      <c r="D20" s="121" t="str">
        <f>IF(VLOOKUP(Table2[[#This Row],['#]],Table1[[#Headers],[#Data]],4,FALSE)=0,"",VLOOKUP(Table2[[#This Row],['#]],Table1[[#Headers],[#Data]],4,FALSE))</f>
        <v>0032</v>
      </c>
      <c r="E20" s="122" t="str">
        <f>IF(VLOOKUP(Table2[[#This Row],['#]],Table1[[#Headers],[#Data]],7,FALSE)=0,"",VLOOKUP(Table2[[#This Row],['#]],Table1[[#Headers],[#Data]],7,FALSE))</f>
        <v>Percentage of women 21–64 years of age who were screened for cervical cancer using either of the following criteria:
• Women 21–64 years of age who had cervical cytology performed every 3 years.
• Women 30–64 years of age who had cervical cytology/human papillomavirus (HPV) co-testing performed every 5 years.</v>
      </c>
      <c r="F20" s="122" t="str">
        <f>IF(VLOOKUP(Table2[[#This Row],['#]],Table1[[#Headers],[#Data]],8,FALSE)=0,"",VLOOKUP(Table2[[#This Row],['#]],Table1[[#Headers],[#Data]],8,FALSE))</f>
        <v>Prevention/ Early Detection</v>
      </c>
      <c r="G20" s="122" t="str">
        <f>IF(VLOOKUP(Table2[[#This Row],['#]],Table1[[#Headers],[#Data]],9,FALSE)=0,"",VLOOKUP(Table2[[#This Row],['#]],Table1[[#Headers],[#Data]],9,FALSE))</f>
        <v>Cancer</v>
      </c>
      <c r="H20" s="122" t="str">
        <f>IF(VLOOKUP(Table2[[#This Row],['#]],Table1[[#Headers],[#Data]],10,FALSE)=0,"",VLOOKUP(Table2[[#This Row],['#]],Table1[[#Headers],[#Data]],10,FALSE))</f>
        <v>Process</v>
      </c>
      <c r="I20" s="122" t="str">
        <f>IF(VLOOKUP(Table2[[#This Row],['#]],Table1[[#Headers],[#Data]],11,FALSE)=0,"",VLOOKUP(Table2[[#This Row],['#]],Table1[[#Headers],[#Data]],11,FALSE))</f>
        <v>Adult</v>
      </c>
      <c r="J20" s="123"/>
      <c r="K20" s="124" t="str">
        <f>+IF(VLOOKUP(Table2[[#This Row],['#]],Table1[[#Headers],[#Data]],16,FALSE)=0,"",VLOOKUP(Table2[[#This Row],['#]],Table1[[#Headers],[#Data]],16,FALSE))</f>
        <v>For Contractual Use:
HEDIS*: CCS</v>
      </c>
      <c r="L20" s="121" t="e">
        <f>+IF(VLOOKUP(Table2[[#This Row],['#]],Table1[[#Headers],[#Data]],47,FALSE)=0,"",VLOOKUP(Table2[[#This Row],['#]],Table1[[#Headers],[#Data]],47,FALSE))</f>
        <v>#REF!</v>
      </c>
      <c r="M20" s="38"/>
    </row>
    <row r="21" spans="1:13" ht="50.1" customHeight="1">
      <c r="A21" s="119">
        <f>'Crosswalk of OHIC Measure Sets'!A25</f>
        <v>67</v>
      </c>
      <c r="B21" s="120" t="str">
        <f>IF(VLOOKUP(Table2[[#This Row],['#]],Table1[[#Headers],[#Data]],2,FALSE)=0,"",VLOOKUP(Table2[[#This Row],['#]],Table1[[#Headers],[#Data]],2,FALSE))</f>
        <v/>
      </c>
      <c r="C21" s="120" t="str">
        <f>IF(VLOOKUP(Table2[[#This Row],['#]],Table1[[#Headers],[#Data]],3,FALSE)=0,"",VLOOKUP(Table2[[#This Row],['#]],Table1[[#Headers],[#Data]],3,FALSE))</f>
        <v>Cesarean Section Delivery Rate</v>
      </c>
      <c r="D21" s="121" t="str">
        <f>IF(VLOOKUP(Table2[[#This Row],['#]],Table1[[#Headers],[#Data]],4,FALSE)=0,"",VLOOKUP(Table2[[#This Row],['#]],Table1[[#Headers],[#Data]],4,FALSE))</f>
        <v>NA</v>
      </c>
      <c r="E21" s="122" t="str">
        <f>IF(VLOOKUP(Table2[[#This Row],['#]],Table1[[#Headers],[#Data]],7,FALSE)=0,"",VLOOKUP(Table2[[#This Row],['#]],Table1[[#Headers],[#Data]],7,FALSE))</f>
        <v>Percentage of births by cesarean delivery (calendar year)</v>
      </c>
      <c r="F21" s="122" t="str">
        <f>IF(VLOOKUP(Table2[[#This Row],['#]],Table1[[#Headers],[#Data]],8,FALSE)=0,"",VLOOKUP(Table2[[#This Row],['#]],Table1[[#Headers],[#Data]],8,FALSE))</f>
        <v>Acute Care</v>
      </c>
      <c r="G21" s="122" t="str">
        <f>IF(VLOOKUP(Table2[[#This Row],['#]],Table1[[#Headers],[#Data]],9,FALSE)=0,"",VLOOKUP(Table2[[#This Row],['#]],Table1[[#Headers],[#Data]],9,FALSE))</f>
        <v>Pregnancy</v>
      </c>
      <c r="H21" s="122" t="str">
        <f>IF(VLOOKUP(Table2[[#This Row],['#]],Table1[[#Headers],[#Data]],10,FALSE)=0,"",VLOOKUP(Table2[[#This Row],['#]],Table1[[#Headers],[#Data]],10,FALSE))</f>
        <v>Outcome</v>
      </c>
      <c r="I21" s="122" t="str">
        <f>IF(VLOOKUP(Table2[[#This Row],['#]],Table1[[#Headers],[#Data]],11,FALSE)=0,"",VLOOKUP(Table2[[#This Row],['#]],Table1[[#Headers],[#Data]],11,FALSE))</f>
        <v>Adult</v>
      </c>
      <c r="J21" s="123"/>
      <c r="K21" s="124" t="str">
        <f>+IF(VLOOKUP(Table2[[#This Row],['#]],Table1[[#Headers],[#Data]],16,FALSE)=0,"",VLOOKUP(Table2[[#This Row],['#]],Table1[[#Headers],[#Data]],16,FALSE))</f>
        <v/>
      </c>
      <c r="L21" s="121" t="e">
        <f>+IF(VLOOKUP(Table2[[#This Row],['#]],Table1[[#Headers],[#Data]],47,FALSE)=0,"",VLOOKUP(Table2[[#This Row],['#]],Table1[[#Headers],[#Data]],47,FALSE))</f>
        <v>#REF!</v>
      </c>
      <c r="M21" s="38"/>
    </row>
    <row r="22" spans="1:13" ht="50.1" customHeight="1">
      <c r="A22" s="119">
        <f>'Crosswalk of OHIC Measure Sets'!A26</f>
        <v>41</v>
      </c>
      <c r="B22" s="120">
        <f>IF(VLOOKUP(Table2[[#This Row],['#]],Table1[[#Headers],[#Data]],2,FALSE)=0,"",VLOOKUP(Table2[[#This Row],['#]],Table1[[#Headers],[#Data]],2,FALSE))</f>
        <v>12</v>
      </c>
      <c r="C22" s="120" t="str">
        <f>IF(VLOOKUP(Table2[[#This Row],['#]],Table1[[#Headers],[#Data]],3,FALSE)=0,"",VLOOKUP(Table2[[#This Row],['#]],Table1[[#Headers],[#Data]],3,FALSE))</f>
        <v>Cesarean Rate for Nulliparous Singleton Vertex (PC-02)</v>
      </c>
      <c r="D22" s="121" t="str">
        <f>IF(VLOOKUP(Table2[[#This Row],['#]],Table1[[#Headers],[#Data]],4,FALSE)=0,"",VLOOKUP(Table2[[#This Row],['#]],Table1[[#Headers],[#Data]],4,FALSE))</f>
        <v>0471</v>
      </c>
      <c r="E22" s="122" t="str">
        <f>IF(VLOOKUP(Table2[[#This Row],['#]],Table1[[#Headers],[#Data]],7,FALSE)=0,"",VLOOKUP(Table2[[#This Row],['#]],Table1[[#Headers],[#Data]],7,FALSE))</f>
        <v>This measure assesses the number of nulliparous women with a term, singleton baby in a vertex position delivered by cesarean section. This measure is part of a set of five nationally implemented measures that address perinatal care (PC-01: Elective Delivery, PC-03: Antenatal Steroids, PC-04: Health Care-Associated Bloodstream Infections in Newborns, PC-05: Exclusive Breast Milk Feeding).</v>
      </c>
      <c r="F22" s="122" t="str">
        <f>IF(VLOOKUP(Table2[[#This Row],['#]],Table1[[#Headers],[#Data]],8,FALSE)=0,"",VLOOKUP(Table2[[#This Row],['#]],Table1[[#Headers],[#Data]],8,FALSE))</f>
        <v>Hospital</v>
      </c>
      <c r="G22" s="122" t="str">
        <f>IF(VLOOKUP(Table2[[#This Row],['#]],Table1[[#Headers],[#Data]],9,FALSE)=0,"",VLOOKUP(Table2[[#This Row],['#]],Table1[[#Headers],[#Data]],9,FALSE))</f>
        <v>Pregnancy</v>
      </c>
      <c r="H22" s="122" t="str">
        <f>IF(VLOOKUP(Table2[[#This Row],['#]],Table1[[#Headers],[#Data]],10,FALSE)=0,"",VLOOKUP(Table2[[#This Row],['#]],Table1[[#Headers],[#Data]],10,FALSE))</f>
        <v>Outcome</v>
      </c>
      <c r="I22" s="122" t="str">
        <f>IF(VLOOKUP(Table2[[#This Row],['#]],Table1[[#Headers],[#Data]],11,FALSE)=0,"",VLOOKUP(Table2[[#This Row],['#]],Table1[[#Headers],[#Data]],11,FALSE))</f>
        <v>Adolescent and Adult</v>
      </c>
      <c r="J22" s="123"/>
      <c r="K22" s="124" t="str">
        <f>+IF(VLOOKUP(Table2[[#This Row],['#]],Table1[[#Headers],[#Data]],16,FALSE)=0,"",VLOOKUP(Table2[[#This Row],['#]],Table1[[#Headers],[#Data]],16,FALSE))</f>
        <v>For Contractual Use:
TJC: PC-02 https://manual.jointcommission.org/releases/TJC2021A/PerinatalCare.html</v>
      </c>
      <c r="L22" s="121" t="e">
        <f>+IF(VLOOKUP(Table2[[#This Row],['#]],Table1[[#Headers],[#Data]],47,FALSE)=0,"",VLOOKUP(Table2[[#This Row],['#]],Table1[[#Headers],[#Data]],47,FALSE))</f>
        <v>#REF!</v>
      </c>
      <c r="M22" s="38"/>
    </row>
    <row r="23" spans="1:13" ht="50.1" customHeight="1">
      <c r="A23" s="119">
        <f>'Crosswalk of OHIC Measure Sets'!A27</f>
        <v>17</v>
      </c>
      <c r="B23" s="120">
        <f>IF(VLOOKUP(Table2[[#This Row],['#]],Table1[[#Headers],[#Data]],2,FALSE)=0,"",VLOOKUP(Table2[[#This Row],['#]],Table1[[#Headers],[#Data]],2,FALSE))</f>
        <v>13</v>
      </c>
      <c r="C23" s="120" t="str">
        <f>IF(VLOOKUP(Table2[[#This Row],['#]],Table1[[#Headers],[#Data]],3,FALSE)=0,"",VLOOKUP(Table2[[#This Row],['#]],Table1[[#Headers],[#Data]],3,FALSE))</f>
        <v>Child and Adolescent Major Depressive Disorder: Suicide Risk Assessment</v>
      </c>
      <c r="D23" s="121" t="str">
        <f>IF(VLOOKUP(Table2[[#This Row],['#]],Table1[[#Headers],[#Data]],4,FALSE)=0,"",VLOOKUP(Table2[[#This Row],['#]],Table1[[#Headers],[#Data]],4,FALSE))</f>
        <v>1365</v>
      </c>
      <c r="E23" s="122" t="str">
        <f>IF(VLOOKUP(Table2[[#This Row],['#]],Table1[[#Headers],[#Data]],7,FALSE)=0,"",VLOOKUP(Table2[[#This Row],['#]],Table1[[#Headers],[#Data]],7,FALSE))</f>
        <v>Percentage of patient visits for those patients aged 6 through 17 years with a diagnosis of major depressive disorder with an assessment for suicide risk</v>
      </c>
      <c r="F23" s="122" t="str">
        <f>IF(VLOOKUP(Table2[[#This Row],['#]],Table1[[#Headers],[#Data]],8,FALSE)=0,"",VLOOKUP(Table2[[#This Row],['#]],Table1[[#Headers],[#Data]],8,FALSE))</f>
        <v>Prevention/ Early Detection</v>
      </c>
      <c r="G23" s="122" t="str">
        <f>IF(VLOOKUP(Table2[[#This Row],['#]],Table1[[#Headers],[#Data]],9,FALSE)=0,"",VLOOKUP(Table2[[#This Row],['#]],Table1[[#Headers],[#Data]],9,FALSE))</f>
        <v>Mental Health</v>
      </c>
      <c r="H23" s="122" t="str">
        <f>IF(VLOOKUP(Table2[[#This Row],['#]],Table1[[#Headers],[#Data]],10,FALSE)=0,"",VLOOKUP(Table2[[#This Row],['#]],Table1[[#Headers],[#Data]],10,FALSE))</f>
        <v>Process</v>
      </c>
      <c r="I23" s="122" t="str">
        <f>IF(VLOOKUP(Table2[[#This Row],['#]],Table1[[#Headers],[#Data]],11,FALSE)=0,"",VLOOKUP(Table2[[#This Row],['#]],Table1[[#Headers],[#Data]],11,FALSE))</f>
        <v>Pediatric</v>
      </c>
      <c r="J23" s="123"/>
      <c r="K23" s="124" t="str">
        <f>+IF(VLOOKUP(Table2[[#This Row],['#]],Table1[[#Headers],[#Data]],16,FALSE)=0,"",VLOOKUP(Table2[[#This Row],['#]],Table1[[#Headers],[#Data]],16,FALSE))</f>
        <v>For Contractual Use:
CMS eCQM: #177
https://ecqi.healthit.gov/ep-ec?qt-tabs_ep=1</v>
      </c>
      <c r="L23" s="121" t="e">
        <f>+IF(VLOOKUP(Table2[[#This Row],['#]],Table1[[#Headers],[#Data]],47,FALSE)=0,"",VLOOKUP(Table2[[#This Row],['#]],Table1[[#Headers],[#Data]],47,FALSE))</f>
        <v>#REF!</v>
      </c>
      <c r="M23" s="38"/>
    </row>
    <row r="24" spans="1:13" ht="50.1" customHeight="1">
      <c r="A24" s="119">
        <f>'Crosswalk of OHIC Measure Sets'!A28</f>
        <v>0</v>
      </c>
      <c r="B24" s="120" t="e">
        <f>IF(VLOOKUP(Table2[[#This Row],['#]],Table1[[#Headers],[#Data]],2,FALSE)=0,"",VLOOKUP(Table2[[#This Row],['#]],Table1[[#Headers],[#Data]],2,FALSE))</f>
        <v>#N/A</v>
      </c>
      <c r="C24" s="120" t="e">
        <f>IF(VLOOKUP(Table2[[#This Row],['#]],Table1[[#Headers],[#Data]],3,FALSE)=0,"",VLOOKUP(Table2[[#This Row],['#]],Table1[[#Headers],[#Data]],3,FALSE))</f>
        <v>#N/A</v>
      </c>
      <c r="D24" s="121" t="e">
        <f>IF(VLOOKUP(Table2[[#This Row],['#]],Table1[[#Headers],[#Data]],4,FALSE)=0,"",VLOOKUP(Table2[[#This Row],['#]],Table1[[#Headers],[#Data]],4,FALSE))</f>
        <v>#N/A</v>
      </c>
      <c r="E24" s="122" t="e">
        <f>IF(VLOOKUP(Table2[[#This Row],['#]],Table1[[#Headers],[#Data]],7,FALSE)=0,"",VLOOKUP(Table2[[#This Row],['#]],Table1[[#Headers],[#Data]],7,FALSE))</f>
        <v>#N/A</v>
      </c>
      <c r="F24" s="122" t="e">
        <f>IF(VLOOKUP(Table2[[#This Row],['#]],Table1[[#Headers],[#Data]],8,FALSE)=0,"",VLOOKUP(Table2[[#This Row],['#]],Table1[[#Headers],[#Data]],8,FALSE))</f>
        <v>#N/A</v>
      </c>
      <c r="G24" s="122" t="e">
        <f>IF(VLOOKUP(Table2[[#This Row],['#]],Table1[[#Headers],[#Data]],9,FALSE)=0,"",VLOOKUP(Table2[[#This Row],['#]],Table1[[#Headers],[#Data]],9,FALSE))</f>
        <v>#N/A</v>
      </c>
      <c r="H24" s="122" t="e">
        <f>IF(VLOOKUP(Table2[[#This Row],['#]],Table1[[#Headers],[#Data]],10,FALSE)=0,"",VLOOKUP(Table2[[#This Row],['#]],Table1[[#Headers],[#Data]],10,FALSE))</f>
        <v>#N/A</v>
      </c>
      <c r="I24" s="122" t="e">
        <f>IF(VLOOKUP(Table2[[#This Row],['#]],Table1[[#Headers],[#Data]],11,FALSE)=0,"",VLOOKUP(Table2[[#This Row],['#]],Table1[[#Headers],[#Data]],11,FALSE))</f>
        <v>#N/A</v>
      </c>
      <c r="J24" s="123"/>
      <c r="K24" s="124" t="e">
        <f>+IF(VLOOKUP(Table2[[#This Row],['#]],Table1[[#Headers],[#Data]],16,FALSE)=0,"",VLOOKUP(Table2[[#This Row],['#]],Table1[[#Headers],[#Data]],16,FALSE))</f>
        <v>#N/A</v>
      </c>
      <c r="L24" s="121" t="e">
        <f>+IF(VLOOKUP(Table2[[#This Row],['#]],Table1[[#Headers],[#Data]],47,FALSE)=0,"",VLOOKUP(Table2[[#This Row],['#]],Table1[[#Headers],[#Data]],47,FALSE))</f>
        <v>#N/A</v>
      </c>
      <c r="M24" s="38"/>
    </row>
    <row r="25" spans="1:13" ht="50.1" customHeight="1">
      <c r="A25" s="119">
        <f>'Crosswalk of OHIC Measure Sets'!A29</f>
        <v>58</v>
      </c>
      <c r="B25" s="120">
        <f>IF(VLOOKUP(Table2[[#This Row],['#]],Table1[[#Headers],[#Data]],2,FALSE)=0,"",VLOOKUP(Table2[[#This Row],['#]],Table1[[#Headers],[#Data]],2,FALSE))</f>
        <v>15</v>
      </c>
      <c r="C25" s="120" t="str">
        <f>IF(VLOOKUP(Table2[[#This Row],['#]],Table1[[#Headers],[#Data]],3,FALSE)=0,"",VLOOKUP(Table2[[#This Row],['#]],Table1[[#Headers],[#Data]],3,FALSE))</f>
        <v>Childhood Immunization Status (Combo 10)</v>
      </c>
      <c r="D25" s="121" t="str">
        <f>IF(VLOOKUP(Table2[[#This Row],['#]],Table1[[#Headers],[#Data]],4,FALSE)=0,"",VLOOKUP(Table2[[#This Row],['#]],Table1[[#Headers],[#Data]],4,FALSE))</f>
        <v>0038</v>
      </c>
      <c r="E25" s="122" t="str">
        <f>IF(VLOOKUP(Table2[[#This Row],['#]],Table1[[#Headers],[#Data]],7,FALSE)=0,"",VLOOKUP(Table2[[#This Row],['#]],Table1[[#Headers],[#Data]],7,FALSE))</f>
        <v>Percentage of children 2 years of age who had four diphtheria, tetanus and acellular pertussis (DTaP); three polio (IPV); one measles, mumps and rubella (MMR); three haemophilus influenza type B (HiB); three hepatitis B (HepB), one chicken pox (VZV); four pneumococcal conjugate (PCV); one hepatitis A (HepA); two or three rotavirus (RV); and two influenza (flu) vaccines by their second birthday. The measure calculates a rate for each vaccine and nine separate combination rates.</v>
      </c>
      <c r="F25" s="122" t="str">
        <f>IF(VLOOKUP(Table2[[#This Row],['#]],Table1[[#Headers],[#Data]],8,FALSE)=0,"",VLOOKUP(Table2[[#This Row],['#]],Table1[[#Headers],[#Data]],8,FALSE))</f>
        <v>Prevention/ Early Detection</v>
      </c>
      <c r="G25" s="122" t="str">
        <f>IF(VLOOKUP(Table2[[#This Row],['#]],Table1[[#Headers],[#Data]],9,FALSE)=0,"",VLOOKUP(Table2[[#This Row],['#]],Table1[[#Headers],[#Data]],9,FALSE))</f>
        <v>Infectious Disease</v>
      </c>
      <c r="H25" s="122" t="str">
        <f>IF(VLOOKUP(Table2[[#This Row],['#]],Table1[[#Headers],[#Data]],10,FALSE)=0,"",VLOOKUP(Table2[[#This Row],['#]],Table1[[#Headers],[#Data]],10,FALSE))</f>
        <v>Process</v>
      </c>
      <c r="I25" s="122" t="str">
        <f>IF(VLOOKUP(Table2[[#This Row],['#]],Table1[[#Headers],[#Data]],11,FALSE)=0,"",VLOOKUP(Table2[[#This Row],['#]],Table1[[#Headers],[#Data]],11,FALSE))</f>
        <v>Pediatric</v>
      </c>
      <c r="J25" s="123"/>
      <c r="K25" s="124" t="str">
        <f>+IF(VLOOKUP(Table2[[#This Row],['#]],Table1[[#Headers],[#Data]],16,FALSE)=0,"",VLOOKUP(Table2[[#This Row],['#]],Table1[[#Headers],[#Data]],16,FALSE))</f>
        <v>For Contractual Use:
HEDIS*: CIS (Combo 10 rate)</v>
      </c>
      <c r="L25" s="121" t="e">
        <f>+IF(VLOOKUP(Table2[[#This Row],['#]],Table1[[#Headers],[#Data]],47,FALSE)=0,"",VLOOKUP(Table2[[#This Row],['#]],Table1[[#Headers],[#Data]],47,FALSE))</f>
        <v>#REF!</v>
      </c>
      <c r="M25" s="38"/>
    </row>
    <row r="26" spans="1:13" ht="50.1" customHeight="1">
      <c r="A26" s="119">
        <f>'Crosswalk of OHIC Measure Sets'!A30</f>
        <v>59</v>
      </c>
      <c r="B26" s="120">
        <f>IF(VLOOKUP(Table2[[#This Row],['#]],Table1[[#Headers],[#Data]],2,FALSE)=0,"",VLOOKUP(Table2[[#This Row],['#]],Table1[[#Headers],[#Data]],2,FALSE))</f>
        <v>16</v>
      </c>
      <c r="C26" s="120" t="str">
        <f>IF(VLOOKUP(Table2[[#This Row],['#]],Table1[[#Headers],[#Data]],3,FALSE)=0,"",VLOOKUP(Table2[[#This Row],['#]],Table1[[#Headers],[#Data]],3,FALSE))</f>
        <v>Chlamydia Screening</v>
      </c>
      <c r="D26" s="121" t="str">
        <f>IF(VLOOKUP(Table2[[#This Row],['#]],Table1[[#Headers],[#Data]],4,FALSE)=0,"",VLOOKUP(Table2[[#This Row],['#]],Table1[[#Headers],[#Data]],4,FALSE))</f>
        <v>0033</v>
      </c>
      <c r="E26" s="122" t="str">
        <f>IF(VLOOKUP(Table2[[#This Row],['#]],Table1[[#Headers],[#Data]],7,FALSE)=0,"",VLOOKUP(Table2[[#This Row],['#]],Table1[[#Headers],[#Data]],7,FALSE))</f>
        <v xml:space="preserve">Percentage of women ages 16 to 24 that were identified as sexually active and had at least one test for chlamydia during the measurement year </v>
      </c>
      <c r="F26" s="122" t="str">
        <f>IF(VLOOKUP(Table2[[#This Row],['#]],Table1[[#Headers],[#Data]],8,FALSE)=0,"",VLOOKUP(Table2[[#This Row],['#]],Table1[[#Headers],[#Data]],8,FALSE))</f>
        <v>Prevention/ Early Detection</v>
      </c>
      <c r="G26" s="122" t="str">
        <f>IF(VLOOKUP(Table2[[#This Row],['#]],Table1[[#Headers],[#Data]],9,FALSE)=0,"",VLOOKUP(Table2[[#This Row],['#]],Table1[[#Headers],[#Data]],9,FALSE))</f>
        <v>Infectious Disease</v>
      </c>
      <c r="H26" s="122" t="str">
        <f>IF(VLOOKUP(Table2[[#This Row],['#]],Table1[[#Headers],[#Data]],10,FALSE)=0,"",VLOOKUP(Table2[[#This Row],['#]],Table1[[#Headers],[#Data]],10,FALSE))</f>
        <v>Process</v>
      </c>
      <c r="I26" s="122" t="str">
        <f>IF(VLOOKUP(Table2[[#This Row],['#]],Table1[[#Headers],[#Data]],11,FALSE)=0,"",VLOOKUP(Table2[[#This Row],['#]],Table1[[#Headers],[#Data]],11,FALSE))</f>
        <v>Adolescent and Adult</v>
      </c>
      <c r="J26" s="123"/>
      <c r="K26" s="124" t="str">
        <f>+IF(VLOOKUP(Table2[[#This Row],['#]],Table1[[#Headers],[#Data]],16,FALSE)=0,"",VLOOKUP(Table2[[#This Row],['#]],Table1[[#Headers],[#Data]],16,FALSE))</f>
        <v>For Contractual Use:
HEDIS*: CHL</v>
      </c>
      <c r="L26" s="121" t="e">
        <f>+IF(VLOOKUP(Table2[[#This Row],['#]],Table1[[#Headers],[#Data]],47,FALSE)=0,"",VLOOKUP(Table2[[#This Row],['#]],Table1[[#Headers],[#Data]],47,FALSE))</f>
        <v>#REF!</v>
      </c>
      <c r="M26" s="38"/>
    </row>
    <row r="27" spans="1:13" ht="50.1" customHeight="1">
      <c r="A27" s="119">
        <f>'Crosswalk of OHIC Measure Sets'!A31</f>
        <v>36</v>
      </c>
      <c r="B27" s="120">
        <f>IF(VLOOKUP(Table2[[#This Row],['#]],Table1[[#Headers],[#Data]],2,FALSE)=0,"",VLOOKUP(Table2[[#This Row],['#]],Table1[[#Headers],[#Data]],2,FALSE))</f>
        <v>17</v>
      </c>
      <c r="C27" s="120" t="str">
        <f>IF(VLOOKUP(Table2[[#This Row],['#]],Table1[[#Headers],[#Data]],3,FALSE)=0,"",VLOOKUP(Table2[[#This Row],['#]],Table1[[#Headers],[#Data]],3,FALSE))</f>
        <v>CLABSI: Central Line-Associated Blood Stream Infection (HAI-1)</v>
      </c>
      <c r="D27" s="121" t="str">
        <f>IF(VLOOKUP(Table2[[#This Row],['#]],Table1[[#Headers],[#Data]],4,FALSE)=0,"",VLOOKUP(Table2[[#This Row],['#]],Table1[[#Headers],[#Data]],4,FALSE))</f>
        <v>0139</v>
      </c>
      <c r="E27" s="122" t="str">
        <f>IF(VLOOKUP(Table2[[#This Row],['#]],Table1[[#Headers],[#Data]],7,FALSE)=0,"",VLOOKUP(Table2[[#This Row],['#]],Table1[[#Headers],[#Data]],7,FALSE))</f>
        <v>Standardized Infection Ratio (SIR) of healthcare-associated, central line-associated bloodstream infections (CLABSI) will be calculated among patients in the following patient care locations:
• Intensive Care Units (ICUs) 
• Specialty Care Areas (SCAs) - adult and pediatric: long term acute care, bone marrow transplant, acute dialysis, hematology/oncology, and solid organ transplant locations
• other inpatient locations.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v>
      </c>
      <c r="F27" s="122" t="str">
        <f>IF(VLOOKUP(Table2[[#This Row],['#]],Table1[[#Headers],[#Data]],8,FALSE)=0,"",VLOOKUP(Table2[[#This Row],['#]],Table1[[#Headers],[#Data]],8,FALSE))</f>
        <v>Hospital</v>
      </c>
      <c r="G27" s="122" t="str">
        <f>IF(VLOOKUP(Table2[[#This Row],['#]],Table1[[#Headers],[#Data]],9,FALSE)=0,"",VLOOKUP(Table2[[#This Row],['#]],Table1[[#Headers],[#Data]],9,FALSE))</f>
        <v>Patient Safety</v>
      </c>
      <c r="H27" s="122" t="str">
        <f>IF(VLOOKUP(Table2[[#This Row],['#]],Table1[[#Headers],[#Data]],10,FALSE)=0,"",VLOOKUP(Table2[[#This Row],['#]],Table1[[#Headers],[#Data]],10,FALSE))</f>
        <v>Outcome</v>
      </c>
      <c r="I27" s="122" t="str">
        <f>IF(VLOOKUP(Table2[[#This Row],['#]],Table1[[#Headers],[#Data]],11,FALSE)=0,"",VLOOKUP(Table2[[#This Row],['#]],Table1[[#Headers],[#Data]],11,FALSE))</f>
        <v>All Ages</v>
      </c>
      <c r="J27" s="123"/>
      <c r="K27" s="124" t="str">
        <f>+IF(VLOOKUP(Table2[[#This Row],['#]],Table1[[#Headers],[#Data]],16,FALSE)=0,"",VLOOKUP(Table2[[#This Row],['#]],Table1[[#Headers],[#Data]],16,FALSE))</f>
        <v>For Contractual Use:
CDC: https://www.cdc.gov/nhsn/acute-care-hospital/clabsi/index.html</v>
      </c>
      <c r="L27" s="121" t="e">
        <f>+IF(VLOOKUP(Table2[[#This Row],['#]],Table1[[#Headers],[#Data]],47,FALSE)=0,"",VLOOKUP(Table2[[#This Row],['#]],Table1[[#Headers],[#Data]],47,FALSE))</f>
        <v>#REF!</v>
      </c>
      <c r="M27" s="38"/>
    </row>
    <row r="28" spans="1:13" ht="50.1" customHeight="1">
      <c r="A28" s="119">
        <f>'Crosswalk of OHIC Measure Sets'!A32</f>
        <v>80</v>
      </c>
      <c r="B28" s="120" t="str">
        <f>IF(VLOOKUP(Table2[[#This Row],['#]],Table1[[#Headers],[#Data]],2,FALSE)=0,"",VLOOKUP(Table2[[#This Row],['#]],Table1[[#Headers],[#Data]],2,FALSE))</f>
        <v/>
      </c>
      <c r="C28" s="120" t="str">
        <f>IF(VLOOKUP(Table2[[#This Row],['#]],Table1[[#Headers],[#Data]],3,FALSE)=0,"",VLOOKUP(Table2[[#This Row],['#]],Table1[[#Headers],[#Data]],3,FALSE))</f>
        <v>Comprehensive Diabetes Care: Blood Pressure Control (&lt;140/90 mm Hg)</v>
      </c>
      <c r="D28" s="121" t="str">
        <f>IF(VLOOKUP(Table2[[#This Row],['#]],Table1[[#Headers],[#Data]],4,FALSE)=0,"",VLOOKUP(Table2[[#This Row],['#]],Table1[[#Headers],[#Data]],4,FALSE))</f>
        <v>0061</v>
      </c>
      <c r="E28" s="122" t="str">
        <f>IF(VLOOKUP(Table2[[#This Row],['#]],Table1[[#Headers],[#Data]],7,FALSE)=0,"",VLOOKUP(Table2[[#This Row],['#]],Table1[[#Headers],[#Data]],7,FALSE))</f>
        <v>Percentage of members 18-75 years of age with diabetes (type 1 and type 2) whose most recent blood pressure (BP) reading is &lt;140/90 mm Hg during the measurement year</v>
      </c>
      <c r="F28" s="122" t="str">
        <f>IF(VLOOKUP(Table2[[#This Row],['#]],Table1[[#Headers],[#Data]],8,FALSE)=0,"",VLOOKUP(Table2[[#This Row],['#]],Table1[[#Headers],[#Data]],8,FALSE))</f>
        <v>Chronic Illness Care</v>
      </c>
      <c r="G28" s="122" t="str">
        <f>IF(VLOOKUP(Table2[[#This Row],['#]],Table1[[#Headers],[#Data]],9,FALSE)=0,"",VLOOKUP(Table2[[#This Row],['#]],Table1[[#Headers],[#Data]],9,FALSE))</f>
        <v>Diabetes</v>
      </c>
      <c r="H28" s="122" t="str">
        <f>IF(VLOOKUP(Table2[[#This Row],['#]],Table1[[#Headers],[#Data]],10,FALSE)=0,"",VLOOKUP(Table2[[#This Row],['#]],Table1[[#Headers],[#Data]],10,FALSE))</f>
        <v>Outcome</v>
      </c>
      <c r="I28" s="122" t="str">
        <f>IF(VLOOKUP(Table2[[#This Row],['#]],Table1[[#Headers],[#Data]],11,FALSE)=0,"",VLOOKUP(Table2[[#This Row],['#]],Table1[[#Headers],[#Data]],11,FALSE))</f>
        <v>Adult and Older Adult</v>
      </c>
      <c r="J28" s="123"/>
      <c r="K28" s="124" t="str">
        <f>+IF(VLOOKUP(Table2[[#This Row],['#]],Table1[[#Headers],[#Data]],16,FALSE)=0,"",VLOOKUP(Table2[[#This Row],['#]],Table1[[#Headers],[#Data]],16,FALSE))</f>
        <v/>
      </c>
      <c r="L28" s="121" t="e">
        <f>+IF(VLOOKUP(Table2[[#This Row],['#]],Table1[[#Headers],[#Data]],47,FALSE)=0,"",VLOOKUP(Table2[[#This Row],['#]],Table1[[#Headers],[#Data]],47,FALSE))</f>
        <v>#REF!</v>
      </c>
      <c r="M28" s="38"/>
    </row>
    <row r="29" spans="1:13" ht="50.1" customHeight="1">
      <c r="A29" s="119">
        <f>'Crosswalk of OHIC Measure Sets'!A33</f>
        <v>39</v>
      </c>
      <c r="B29" s="120">
        <f>IF(VLOOKUP(Table2[[#This Row],['#]],Table1[[#Headers],[#Data]],2,FALSE)=0,"",VLOOKUP(Table2[[#This Row],['#]],Table1[[#Headers],[#Data]],2,FALSE))</f>
        <v>18</v>
      </c>
      <c r="C29" s="120" t="str">
        <f>IF(VLOOKUP(Table2[[#This Row],['#]],Table1[[#Headers],[#Data]],3,FALSE)=0,"",VLOOKUP(Table2[[#This Row],['#]],Table1[[#Headers],[#Data]],3,FALSE))</f>
        <v>Clostridium Difficile (C.diff.) Infections (HAI-6)</v>
      </c>
      <c r="D29" s="121" t="str">
        <f>IF(VLOOKUP(Table2[[#This Row],['#]],Table1[[#Headers],[#Data]],4,FALSE)=0,"",VLOOKUP(Table2[[#This Row],['#]],Table1[[#Headers],[#Data]],4,FALSE))</f>
        <v>1717</v>
      </c>
      <c r="E29" s="122" t="str">
        <f>IF(VLOOKUP(Table2[[#This Row],['#]],Table1[[#Headers],[#Data]],7,FALSE)=0,"",VLOOKUP(Table2[[#This Row],['#]],Table1[[#Headers],[#Data]],7,FALSE))</f>
        <v>Standardized infection ratio (SIR) of hospital-onset CDI Laboratory-identified events (LabID events) among all inpatients in the facility, excluding well-baby nurseries and neonatal intensive care units (NICUs)</v>
      </c>
      <c r="F29" s="122" t="str">
        <f>IF(VLOOKUP(Table2[[#This Row],['#]],Table1[[#Headers],[#Data]],8,FALSE)=0,"",VLOOKUP(Table2[[#This Row],['#]],Table1[[#Headers],[#Data]],8,FALSE))</f>
        <v>Hospital</v>
      </c>
      <c r="G29" s="122" t="str">
        <f>IF(VLOOKUP(Table2[[#This Row],['#]],Table1[[#Headers],[#Data]],9,FALSE)=0,"",VLOOKUP(Table2[[#This Row],['#]],Table1[[#Headers],[#Data]],9,FALSE))</f>
        <v>Patient Safety</v>
      </c>
      <c r="H29" s="122" t="str">
        <f>IF(VLOOKUP(Table2[[#This Row],['#]],Table1[[#Headers],[#Data]],10,FALSE)=0,"",VLOOKUP(Table2[[#This Row],['#]],Table1[[#Headers],[#Data]],10,FALSE))</f>
        <v>Outcome</v>
      </c>
      <c r="I29" s="122" t="str">
        <f>IF(VLOOKUP(Table2[[#This Row],['#]],Table1[[#Headers],[#Data]],11,FALSE)=0,"",VLOOKUP(Table2[[#This Row],['#]],Table1[[#Headers],[#Data]],11,FALSE))</f>
        <v>All Ages</v>
      </c>
      <c r="J29" s="123"/>
      <c r="K29" s="124" t="str">
        <f>+IF(VLOOKUP(Table2[[#This Row],['#]],Table1[[#Headers],[#Data]],16,FALSE)=0,"",VLOOKUP(Table2[[#This Row],['#]],Table1[[#Headers],[#Data]],16,FALSE))</f>
        <v>For Contractual Use:
CDC: https://www.cdc.gov/nhsn/acute-care-hospital/cdiff-mrsa/index.html</v>
      </c>
      <c r="L29" s="121" t="e">
        <f>+IF(VLOOKUP(Table2[[#This Row],['#]],Table1[[#Headers],[#Data]],47,FALSE)=0,"",VLOOKUP(Table2[[#This Row],['#]],Table1[[#Headers],[#Data]],47,FALSE))</f>
        <v>#REF!</v>
      </c>
      <c r="M29" s="38"/>
    </row>
    <row r="30" spans="1:13" ht="50.1" customHeight="1">
      <c r="A30" s="119">
        <f>'Crosswalk of OHIC Measure Sets'!A34</f>
        <v>10</v>
      </c>
      <c r="B30" s="120">
        <f>IF(VLOOKUP(Table2[[#This Row],['#]],Table1[[#Headers],[#Data]],2,FALSE)=0,"",VLOOKUP(Table2[[#This Row],['#]],Table1[[#Headers],[#Data]],2,FALSE))</f>
        <v>19</v>
      </c>
      <c r="C30" s="120" t="str">
        <f>IF(VLOOKUP(Table2[[#This Row],['#]],Table1[[#Headers],[#Data]],3,FALSE)=0,"",VLOOKUP(Table2[[#This Row],['#]],Table1[[#Headers],[#Data]],3,FALSE))</f>
        <v>Colorectal Cancer Screening</v>
      </c>
      <c r="D30" s="121" t="str">
        <f>IF(VLOOKUP(Table2[[#This Row],['#]],Table1[[#Headers],[#Data]],4,FALSE)=0,"",VLOOKUP(Table2[[#This Row],['#]],Table1[[#Headers],[#Data]],4,FALSE))</f>
        <v>0034</v>
      </c>
      <c r="E30" s="122" t="str">
        <f>IF(VLOOKUP(Table2[[#This Row],['#]],Table1[[#Headers],[#Data]],7,FALSE)=0,"",VLOOKUP(Table2[[#This Row],['#]],Table1[[#Headers],[#Data]],7,FALSE))</f>
        <v>Percentage of adults 50-75 years of age who had appropriate screening for colorectal cancer</v>
      </c>
      <c r="F30" s="122" t="str">
        <f>IF(VLOOKUP(Table2[[#This Row],['#]],Table1[[#Headers],[#Data]],8,FALSE)=0,"",VLOOKUP(Table2[[#This Row],['#]],Table1[[#Headers],[#Data]],8,FALSE))</f>
        <v>Prevention/ Early Detection</v>
      </c>
      <c r="G30" s="122" t="str">
        <f>IF(VLOOKUP(Table2[[#This Row],['#]],Table1[[#Headers],[#Data]],9,FALSE)=0,"",VLOOKUP(Table2[[#This Row],['#]],Table1[[#Headers],[#Data]],9,FALSE))</f>
        <v>Cancer</v>
      </c>
      <c r="H30" s="122" t="str">
        <f>IF(VLOOKUP(Table2[[#This Row],['#]],Table1[[#Headers],[#Data]],10,FALSE)=0,"",VLOOKUP(Table2[[#This Row],['#]],Table1[[#Headers],[#Data]],10,FALSE))</f>
        <v>Process</v>
      </c>
      <c r="I30" s="122" t="str">
        <f>IF(VLOOKUP(Table2[[#This Row],['#]],Table1[[#Headers],[#Data]],11,FALSE)=0,"",VLOOKUP(Table2[[#This Row],['#]],Table1[[#Headers],[#Data]],11,FALSE))</f>
        <v>Adult and Older Adult</v>
      </c>
      <c r="J30" s="123"/>
      <c r="K30" s="124" t="str">
        <f>+IF(VLOOKUP(Table2[[#This Row],['#]],Table1[[#Headers],[#Data]],16,FALSE)=0,"",VLOOKUP(Table2[[#This Row],['#]],Table1[[#Headers],[#Data]],16,FALSE))</f>
        <v>For Contractual Use:
HEDIS*: COL
For OHIC and CTC-RI Reporting:
http://www.ohic.ri.gov/ohic-reformandpolicy-pcmhinfo.php</v>
      </c>
      <c r="L30" s="121" t="e">
        <f>+IF(VLOOKUP(Table2[[#This Row],['#]],Table1[[#Headers],[#Data]],47,FALSE)=0,"",VLOOKUP(Table2[[#This Row],['#]],Table1[[#Headers],[#Data]],47,FALSE))</f>
        <v>#REF!</v>
      </c>
      <c r="M30" s="38"/>
    </row>
    <row r="31" spans="1:13" ht="50.1" customHeight="1">
      <c r="A31" s="119">
        <f>'Crosswalk of OHIC Measure Sets'!A35</f>
        <v>29</v>
      </c>
      <c r="B31" s="120" t="str">
        <f>IF(VLOOKUP(Table2[[#This Row],['#]],Table1[[#Headers],[#Data]],2,FALSE)=0,"",VLOOKUP(Table2[[#This Row],['#]],Table1[[#Headers],[#Data]],2,FALSE))</f>
        <v/>
      </c>
      <c r="C31" s="120" t="str">
        <f>IF(VLOOKUP(Table2[[#This Row],['#]],Table1[[#Headers],[#Data]],3,FALSE)=0,"",VLOOKUP(Table2[[#This Row],['#]],Table1[[#Headers],[#Data]],3,FALSE))</f>
        <v>Comprehensive Diabetes Care: HbA1c Poor Control (&gt;9.0%)</v>
      </c>
      <c r="D31" s="121" t="str">
        <f>IF(VLOOKUP(Table2[[#This Row],['#]],Table1[[#Headers],[#Data]],4,FALSE)=0,"",VLOOKUP(Table2[[#This Row],['#]],Table1[[#Headers],[#Data]],4,FALSE))</f>
        <v>0059</v>
      </c>
      <c r="E31" s="122" t="str">
        <f>IF(VLOOKUP(Table2[[#This Row],['#]],Table1[[#Headers],[#Data]],7,FALSE)=0,"",VLOOKUP(Table2[[#This Row],['#]],Table1[[#Headers],[#Data]],7,FALSE))</f>
        <v>Percentage of patients 18-75 years of age with diabetes who had hemoglobin A1c &gt; 9.0% during the measurement period</v>
      </c>
      <c r="F31" s="122" t="str">
        <f>IF(VLOOKUP(Table2[[#This Row],['#]],Table1[[#Headers],[#Data]],8,FALSE)=0,"",VLOOKUP(Table2[[#This Row],['#]],Table1[[#Headers],[#Data]],8,FALSE))</f>
        <v>Chronic Illness Care</v>
      </c>
      <c r="G31" s="122" t="str">
        <f>IF(VLOOKUP(Table2[[#This Row],['#]],Table1[[#Headers],[#Data]],9,FALSE)=0,"",VLOOKUP(Table2[[#This Row],['#]],Table1[[#Headers],[#Data]],9,FALSE))</f>
        <v>Diabetes</v>
      </c>
      <c r="H31" s="122" t="str">
        <f>IF(VLOOKUP(Table2[[#This Row],['#]],Table1[[#Headers],[#Data]],10,FALSE)=0,"",VLOOKUP(Table2[[#This Row],['#]],Table1[[#Headers],[#Data]],10,FALSE))</f>
        <v>Outcome</v>
      </c>
      <c r="I31" s="122" t="str">
        <f>IF(VLOOKUP(Table2[[#This Row],['#]],Table1[[#Headers],[#Data]],11,FALSE)=0,"",VLOOKUP(Table2[[#This Row],['#]],Table1[[#Headers],[#Data]],11,FALSE))</f>
        <v>Adult</v>
      </c>
      <c r="J31" s="123"/>
      <c r="K31" s="124" t="str">
        <f>+IF(VLOOKUP(Table2[[#This Row],['#]],Table1[[#Headers],[#Data]],16,FALSE)=0,"",VLOOKUP(Table2[[#This Row],['#]],Table1[[#Headers],[#Data]],16,FALSE))</f>
        <v/>
      </c>
      <c r="L31" s="121" t="e">
        <f>+IF(VLOOKUP(Table2[[#This Row],['#]],Table1[[#Headers],[#Data]],47,FALSE)=0,"",VLOOKUP(Table2[[#This Row],['#]],Table1[[#Headers],[#Data]],47,FALSE))</f>
        <v>#REF!</v>
      </c>
      <c r="M31" s="38"/>
    </row>
    <row r="32" spans="1:13" ht="50.1" customHeight="1">
      <c r="A32" s="119">
        <f>'Crosswalk of OHIC Measure Sets'!A36</f>
        <v>30</v>
      </c>
      <c r="B32" s="120" t="str">
        <f>IF(VLOOKUP(Table2[[#This Row],['#]],Table1[[#Headers],[#Data]],2,FALSE)=0,"",VLOOKUP(Table2[[#This Row],['#]],Table1[[#Headers],[#Data]],2,FALSE))</f>
        <v/>
      </c>
      <c r="C32" s="120" t="str">
        <f>IF(VLOOKUP(Table2[[#This Row],['#]],Table1[[#Headers],[#Data]],3,FALSE)=0,"",VLOOKUP(Table2[[#This Row],['#]],Table1[[#Headers],[#Data]],3,FALSE))</f>
        <v>Comprehensive Diabetes Care: Medical Attention for Nephropathy</v>
      </c>
      <c r="D32" s="121" t="str">
        <f>IF(VLOOKUP(Table2[[#This Row],['#]],Table1[[#Headers],[#Data]],4,FALSE)=0,"",VLOOKUP(Table2[[#This Row],['#]],Table1[[#Headers],[#Data]],4,FALSE))</f>
        <v>0062</v>
      </c>
      <c r="E32" s="122" t="str">
        <f>IF(VLOOKUP(Table2[[#This Row],['#]],Table1[[#Headers],[#Data]],7,FALSE)=0,"",VLOOKUP(Table2[[#This Row],['#]],Table1[[#Headers],[#Data]],7,FALSE))</f>
        <v>Percentage of patients 18-75 years of age with diabetes who had a nephropathy screening test or evidence of nephropathy during the measurement period</v>
      </c>
      <c r="F32" s="122" t="str">
        <f>IF(VLOOKUP(Table2[[#This Row],['#]],Table1[[#Headers],[#Data]],8,FALSE)=0,"",VLOOKUP(Table2[[#This Row],['#]],Table1[[#Headers],[#Data]],8,FALSE))</f>
        <v>Chronic Illness Care</v>
      </c>
      <c r="G32" s="122" t="str">
        <f>IF(VLOOKUP(Table2[[#This Row],['#]],Table1[[#Headers],[#Data]],9,FALSE)=0,"",VLOOKUP(Table2[[#This Row],['#]],Table1[[#Headers],[#Data]],9,FALSE))</f>
        <v>Diabetes</v>
      </c>
      <c r="H32" s="122" t="str">
        <f>IF(VLOOKUP(Table2[[#This Row],['#]],Table1[[#Headers],[#Data]],10,FALSE)=0,"",VLOOKUP(Table2[[#This Row],['#]],Table1[[#Headers],[#Data]],10,FALSE))</f>
        <v>Process</v>
      </c>
      <c r="I32" s="122" t="str">
        <f>IF(VLOOKUP(Table2[[#This Row],['#]],Table1[[#Headers],[#Data]],11,FALSE)=0,"",VLOOKUP(Table2[[#This Row],['#]],Table1[[#Headers],[#Data]],11,FALSE))</f>
        <v>Adult and Older Adult</v>
      </c>
      <c r="J32" s="123"/>
      <c r="K32" s="124" t="str">
        <f>+IF(VLOOKUP(Table2[[#This Row],['#]],Table1[[#Headers],[#Data]],16,FALSE)=0,"",VLOOKUP(Table2[[#This Row],['#]],Table1[[#Headers],[#Data]],16,FALSE))</f>
        <v>For Contractual Use:
HEDIS*: CDC (Medical Attention for Nephropathy rate)</v>
      </c>
      <c r="L32" s="121" t="e">
        <f>+IF(VLOOKUP(Table2[[#This Row],['#]],Table1[[#Headers],[#Data]],47,FALSE)=0,"",VLOOKUP(Table2[[#This Row],['#]],Table1[[#Headers],[#Data]],47,FALSE))</f>
        <v>#REF!</v>
      </c>
      <c r="M32" s="38"/>
    </row>
    <row r="33" spans="1:13" ht="50.1" customHeight="1">
      <c r="A33" s="119">
        <f>'Crosswalk of OHIC Measure Sets'!A38</f>
        <v>3</v>
      </c>
      <c r="B33" s="120">
        <f>IF(VLOOKUP(Table2[[#This Row],['#]],Table1[[#Headers],[#Data]],2,FALSE)=0,"",VLOOKUP(Table2[[#This Row],['#]],Table1[[#Headers],[#Data]],2,FALSE))</f>
        <v>21</v>
      </c>
      <c r="C33" s="120" t="str">
        <f>IF(VLOOKUP(Table2[[#This Row],['#]],Table1[[#Headers],[#Data]],3,FALSE)=0,"",VLOOKUP(Table2[[#This Row],['#]],Table1[[#Headers],[#Data]],3,FALSE))</f>
        <v>Comprehensive Diabetes Care: HbA1c Control (&lt;8.0%)</v>
      </c>
      <c r="D33" s="121" t="str">
        <f>IF(VLOOKUP(Table2[[#This Row],['#]],Table1[[#Headers],[#Data]],4,FALSE)=0,"",VLOOKUP(Table2[[#This Row],['#]],Table1[[#Headers],[#Data]],4,FALSE))</f>
        <v>0575</v>
      </c>
      <c r="E33" s="122" t="str">
        <f>IF(VLOOKUP(Table2[[#This Row],['#]],Table1[[#Headers],[#Data]],7,FALSE)=0,"",VLOOKUP(Table2[[#This Row],['#]],Table1[[#Headers],[#Data]],7,FALSE))</f>
        <v>Percentage of members 18 - 75 years of age with diabetes (type 1 and type 2) whose most recent HbA1c level is &lt;8.0% during the measurement year.</v>
      </c>
      <c r="F33" s="122" t="str">
        <f>IF(VLOOKUP(Table2[[#This Row],['#]],Table1[[#Headers],[#Data]],8,FALSE)=0,"",VLOOKUP(Table2[[#This Row],['#]],Table1[[#Headers],[#Data]],8,FALSE))</f>
        <v>Chronic Illness Care</v>
      </c>
      <c r="G33" s="122" t="str">
        <f>IF(VLOOKUP(Table2[[#This Row],['#]],Table1[[#Headers],[#Data]],9,FALSE)=0,"",VLOOKUP(Table2[[#This Row],['#]],Table1[[#Headers],[#Data]],9,FALSE))</f>
        <v>Diabetes</v>
      </c>
      <c r="H33" s="122" t="str">
        <f>IF(VLOOKUP(Table2[[#This Row],['#]],Table1[[#Headers],[#Data]],10,FALSE)=0,"",VLOOKUP(Table2[[#This Row],['#]],Table1[[#Headers],[#Data]],10,FALSE))</f>
        <v>Outcome</v>
      </c>
      <c r="I33" s="122" t="str">
        <f>IF(VLOOKUP(Table2[[#This Row],['#]],Table1[[#Headers],[#Data]],11,FALSE)=0,"",VLOOKUP(Table2[[#This Row],['#]],Table1[[#Headers],[#Data]],11,FALSE))</f>
        <v>Adult and Older Adult</v>
      </c>
      <c r="J33" s="123"/>
      <c r="K33" s="124" t="str">
        <f>+IF(VLOOKUP(Table2[[#This Row],['#]],Table1[[#Headers],[#Data]],16,FALSE)=0,"",VLOOKUP(Table2[[#This Row],['#]],Table1[[#Headers],[#Data]],16,FALSE))</f>
        <v>For Contractual Use:
HEDIS*: CDC (&lt;8% rate)
For OHIC and CTC-RI Reporting: http://www.ohic.ri.gov/ohic-reformandpolicy-pcmhinfo.php</v>
      </c>
      <c r="L33" s="121" t="e">
        <f>+IF(VLOOKUP(Table2[[#This Row],['#]],Table1[[#Headers],[#Data]],47,FALSE)=0,"",VLOOKUP(Table2[[#This Row],['#]],Table1[[#Headers],[#Data]],47,FALSE))</f>
        <v>#REF!</v>
      </c>
      <c r="M33" s="38"/>
    </row>
    <row r="34" spans="1:13" ht="50.1" customHeight="1">
      <c r="A34" s="119">
        <f>'Crosswalk of OHIC Measure Sets'!A39</f>
        <v>18</v>
      </c>
      <c r="B34" s="120">
        <f>IF(VLOOKUP(Table2[[#This Row],['#]],Table1[[#Headers],[#Data]],2,FALSE)=0,"",VLOOKUP(Table2[[#This Row],['#]],Table1[[#Headers],[#Data]],2,FALSE))</f>
        <v>22</v>
      </c>
      <c r="C34" s="120" t="str">
        <f>IF(VLOOKUP(Table2[[#This Row],['#]],Table1[[#Headers],[#Data]],3,FALSE)=0,"",VLOOKUP(Table2[[#This Row],['#]],Table1[[#Headers],[#Data]],3,FALSE))</f>
        <v>Concurrent Use of Opioids and Benzodiazepines</v>
      </c>
      <c r="D34" s="121">
        <f>IF(VLOOKUP(Table2[[#This Row],['#]],Table1[[#Headers],[#Data]],4,FALSE)=0,"",VLOOKUP(Table2[[#This Row],['#]],Table1[[#Headers],[#Data]],4,FALSE))</f>
        <v>3389</v>
      </c>
      <c r="E34" s="122" t="str">
        <f>IF(VLOOKUP(Table2[[#This Row],['#]],Table1[[#Headers],[#Data]],7,FALSE)=0,"",VLOOKUP(Table2[[#This Row],['#]],Table1[[#Headers],[#Data]],7,FALSE))</f>
        <v>This measure examines the percentage of individuals 18 years and older with concurrent use of prescription opioids and benzodiazepines.
The denominator includes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The numerator includes individuals from the denominator with 2 or more prescription claims for benzodiazepines filled on 2 or more separate days, and concurrent use of opioids and benzodiazepines for 30 or more cumulative days.</v>
      </c>
      <c r="F34" s="122" t="str">
        <f>IF(VLOOKUP(Table2[[#This Row],['#]],Table1[[#Headers],[#Data]],8,FALSE)=0,"",VLOOKUP(Table2[[#This Row],['#]],Table1[[#Headers],[#Data]],8,FALSE))</f>
        <v>Behavioral Health</v>
      </c>
      <c r="G34" s="122" t="str">
        <f>IF(VLOOKUP(Table2[[#This Row],['#]],Table1[[#Headers],[#Data]],9,FALSE)=0,"",VLOOKUP(Table2[[#This Row],['#]],Table1[[#Headers],[#Data]],9,FALSE))</f>
        <v>Substance Abuse</v>
      </c>
      <c r="H34" s="122" t="str">
        <f>IF(VLOOKUP(Table2[[#This Row],['#]],Table1[[#Headers],[#Data]],10,FALSE)=0,"",VLOOKUP(Table2[[#This Row],['#]],Table1[[#Headers],[#Data]],10,FALSE))</f>
        <v>Process</v>
      </c>
      <c r="I34" s="122" t="str">
        <f>IF(VLOOKUP(Table2[[#This Row],['#]],Table1[[#Headers],[#Data]],11,FALSE)=0,"",VLOOKUP(Table2[[#This Row],['#]],Table1[[#Headers],[#Data]],11,FALSE))</f>
        <v>Adult</v>
      </c>
      <c r="J34" s="123"/>
      <c r="K34" s="124" t="str">
        <f>+IF(VLOOKUP(Table2[[#This Row],['#]],Table1[[#Headers],[#Data]],16,FALSE)=0,"",VLOOKUP(Table2[[#This Row],['#]],Table1[[#Headers],[#Data]],16,FALSE))</f>
        <v>For Contractual Use:
PQA: https://tinyurl.com/PQA-opioid-benzo-concurrent</v>
      </c>
      <c r="L34" s="121" t="e">
        <f>+IF(VLOOKUP(Table2[[#This Row],['#]],Table1[[#Headers],[#Data]],47,FALSE)=0,"",VLOOKUP(Table2[[#This Row],['#]],Table1[[#Headers],[#Data]],47,FALSE))</f>
        <v>#REF!</v>
      </c>
      <c r="M34" s="38"/>
    </row>
    <row r="35" spans="1:13" ht="50.1" customHeight="1">
      <c r="A35" s="119">
        <f>'Crosswalk of OHIC Measure Sets'!A40</f>
        <v>4</v>
      </c>
      <c r="B35" s="120">
        <f>IF(VLOOKUP(Table2[[#This Row],['#]],Table1[[#Headers],[#Data]],2,FALSE)=0,"",VLOOKUP(Table2[[#This Row],['#]],Table1[[#Headers],[#Data]],2,FALSE))</f>
        <v>23</v>
      </c>
      <c r="C35" s="120" t="str">
        <f>IF(VLOOKUP(Table2[[#This Row],['#]],Table1[[#Headers],[#Data]],3,FALSE)=0,"",VLOOKUP(Table2[[#This Row],['#]],Table1[[#Headers],[#Data]],3,FALSE))</f>
        <v>Controlling High Blood Pressure</v>
      </c>
      <c r="D35" s="121" t="str">
        <f>IF(VLOOKUP(Table2[[#This Row],['#]],Table1[[#Headers],[#Data]],4,FALSE)=0,"",VLOOKUP(Table2[[#This Row],['#]],Table1[[#Headers],[#Data]],4,FALSE))</f>
        <v>0018</v>
      </c>
      <c r="E35" s="122" t="str">
        <f>IF(VLOOKUP(Table2[[#This Row],['#]],Table1[[#Headers],[#Data]],7,FALSE)=0,"",VLOOKUP(Table2[[#This Row],['#]],Table1[[#Headers],[#Data]],7,FALSE))</f>
        <v>Percentage of patients 18 to 85 years of age who had a diagnosis of hypertension (HTN) and whose blood pressure (BP) was adequately controlled (&lt;140/90) during the measurement year</v>
      </c>
      <c r="F35" s="122" t="str">
        <f>IF(VLOOKUP(Table2[[#This Row],['#]],Table1[[#Headers],[#Data]],8,FALSE)=0,"",VLOOKUP(Table2[[#This Row],['#]],Table1[[#Headers],[#Data]],8,FALSE))</f>
        <v>Chronic Illness Care</v>
      </c>
      <c r="G35" s="122" t="str">
        <f>IF(VLOOKUP(Table2[[#This Row],['#]],Table1[[#Headers],[#Data]],9,FALSE)=0,"",VLOOKUP(Table2[[#This Row],['#]],Table1[[#Headers],[#Data]],9,FALSE))</f>
        <v>Cardiovascular</v>
      </c>
      <c r="H35" s="122" t="str">
        <f>IF(VLOOKUP(Table2[[#This Row],['#]],Table1[[#Headers],[#Data]],10,FALSE)=0,"",VLOOKUP(Table2[[#This Row],['#]],Table1[[#Headers],[#Data]],10,FALSE))</f>
        <v>Outcome</v>
      </c>
      <c r="I35" s="122" t="str">
        <f>IF(VLOOKUP(Table2[[#This Row],['#]],Table1[[#Headers],[#Data]],11,FALSE)=0,"",VLOOKUP(Table2[[#This Row],['#]],Table1[[#Headers],[#Data]],11,FALSE))</f>
        <v>Adult and Older Adult</v>
      </c>
      <c r="J35" s="123"/>
      <c r="K35" s="124" t="str">
        <f>+IF(VLOOKUP(Table2[[#This Row],['#]],Table1[[#Headers],[#Data]],16,FALSE)=0,"",VLOOKUP(Table2[[#This Row],['#]],Table1[[#Headers],[#Data]],16,FALSE))</f>
        <v>For Contractual Use:
HEDIS*: CBP
For OHIC and CTC-RI Reporting: http://www.ohic.ri.gov/ohic-reformandpolicy-pcmhinfo.php</v>
      </c>
      <c r="L35" s="121" t="e">
        <f>+IF(VLOOKUP(Table2[[#This Row],['#]],Table1[[#Headers],[#Data]],47,FALSE)=0,"",VLOOKUP(Table2[[#This Row],['#]],Table1[[#Headers],[#Data]],47,FALSE))</f>
        <v>#REF!</v>
      </c>
      <c r="M35" s="38"/>
    </row>
    <row r="36" spans="1:13" ht="50.1" customHeight="1">
      <c r="A36" s="119">
        <f>'Crosswalk of OHIC Measure Sets'!A41</f>
        <v>71</v>
      </c>
      <c r="B36" s="120" t="str">
        <f>IF(VLOOKUP(Table2[[#This Row],['#]],Table1[[#Headers],[#Data]],2,FALSE)=0,"",VLOOKUP(Table2[[#This Row],['#]],Table1[[#Headers],[#Data]],2,FALSE))</f>
        <v/>
      </c>
      <c r="C36" s="120" t="str">
        <f>IF(VLOOKUP(Table2[[#This Row],['#]],Table1[[#Headers],[#Data]],3,FALSE)=0,"",VLOOKUP(Table2[[#This Row],['#]],Table1[[#Headers],[#Data]],3,FALSE))</f>
        <v>Depression Screening (Postpartum Care)</v>
      </c>
      <c r="D36" s="121" t="str">
        <f>IF(VLOOKUP(Table2[[#This Row],['#]],Table1[[#Headers],[#Data]],4,FALSE)=0,"",VLOOKUP(Table2[[#This Row],['#]],Table1[[#Headers],[#Data]],4,FALSE))</f>
        <v>NA</v>
      </c>
      <c r="E36" s="122" t="str">
        <f>IF(VLOOKUP(Table2[[#This Row],['#]],Table1[[#Headers],[#Data]],7,FALSE)=0,"",VLOOKUP(Table2[[#This Row],['#]],Table1[[#Headers],[#Data]],7,FALSE))</f>
        <v>Percentage of postpartum patients who have a depression screen using the Edinburgh tool (at 6 weeks postpartum visit)</v>
      </c>
      <c r="F36" s="122" t="str">
        <f>IF(VLOOKUP(Table2[[#This Row],['#]],Table1[[#Headers],[#Data]],8,FALSE)=0,"",VLOOKUP(Table2[[#This Row],['#]],Table1[[#Headers],[#Data]],8,FALSE))</f>
        <v>Prevention</v>
      </c>
      <c r="G36" s="122" t="str">
        <f>IF(VLOOKUP(Table2[[#This Row],['#]],Table1[[#Headers],[#Data]],9,FALSE)=0,"",VLOOKUP(Table2[[#This Row],['#]],Table1[[#Headers],[#Data]],9,FALSE))</f>
        <v>Pregnancy</v>
      </c>
      <c r="H36" s="122" t="str">
        <f>IF(VLOOKUP(Table2[[#This Row],['#]],Table1[[#Headers],[#Data]],10,FALSE)=0,"",VLOOKUP(Table2[[#This Row],['#]],Table1[[#Headers],[#Data]],10,FALSE))</f>
        <v>Process</v>
      </c>
      <c r="I36" s="122" t="str">
        <f>IF(VLOOKUP(Table2[[#This Row],['#]],Table1[[#Headers],[#Data]],11,FALSE)=0,"",VLOOKUP(Table2[[#This Row],['#]],Table1[[#Headers],[#Data]],11,FALSE))</f>
        <v>Adult</v>
      </c>
      <c r="J36" s="123"/>
      <c r="K36" s="124" t="str">
        <f>+IF(VLOOKUP(Table2[[#This Row],['#]],Table1[[#Headers],[#Data]],16,FALSE)=0,"",VLOOKUP(Table2[[#This Row],['#]],Table1[[#Headers],[#Data]],16,FALSE))</f>
        <v/>
      </c>
      <c r="L36" s="121" t="e">
        <f>+IF(VLOOKUP(Table2[[#This Row],['#]],Table1[[#Headers],[#Data]],47,FALSE)=0,"",VLOOKUP(Table2[[#This Row],['#]],Table1[[#Headers],[#Data]],47,FALSE))</f>
        <v>#REF!</v>
      </c>
      <c r="M36" s="38"/>
    </row>
    <row r="37" spans="1:13" ht="50.1" customHeight="1">
      <c r="A37" s="119">
        <f>'Crosswalk of OHIC Measure Sets'!A43</f>
        <v>19</v>
      </c>
      <c r="B37" s="120">
        <f>IF(VLOOKUP(Table2[[#This Row],['#]],Table1[[#Headers],[#Data]],2,FALSE)=0,"",VLOOKUP(Table2[[#This Row],['#]],Table1[[#Headers],[#Data]],2,FALSE))</f>
        <v>25</v>
      </c>
      <c r="C37" s="120" t="str">
        <f>IF(VLOOKUP(Table2[[#This Row],['#]],Table1[[#Headers],[#Data]],3,FALSE)=0,"",VLOOKUP(Table2[[#This Row],['#]],Table1[[#Headers],[#Data]],3,FALSE))</f>
        <v>Depression Remission or Response for Adolescents and Adults</v>
      </c>
      <c r="D37" s="121" t="str">
        <f>IF(VLOOKUP(Table2[[#This Row],['#]],Table1[[#Headers],[#Data]],4,FALSE)=0,"",VLOOKUP(Table2[[#This Row],['#]],Table1[[#Headers],[#Data]],4,FALSE))</f>
        <v>NA</v>
      </c>
      <c r="E37" s="122" t="str">
        <f>IF(VLOOKUP(Table2[[#This Row],['#]],Table1[[#Headers],[#Data]],7,FALSE)=0,"",VLOOKUP(Table2[[#This Row],['#]],Table1[[#Headers],[#Data]],7,FALSE))</f>
        <v xml:space="preserve">The 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 </v>
      </c>
      <c r="F37" s="122" t="str">
        <f>IF(VLOOKUP(Table2[[#This Row],['#]],Table1[[#Headers],[#Data]],8,FALSE)=0,"",VLOOKUP(Table2[[#This Row],['#]],Table1[[#Headers],[#Data]],8,FALSE))</f>
        <v>Acute Care</v>
      </c>
      <c r="G37" s="122" t="str">
        <f>IF(VLOOKUP(Table2[[#This Row],['#]],Table1[[#Headers],[#Data]],9,FALSE)=0,"",VLOOKUP(Table2[[#This Row],['#]],Table1[[#Headers],[#Data]],9,FALSE))</f>
        <v>Mental Health</v>
      </c>
      <c r="H37" s="122" t="str">
        <f>IF(VLOOKUP(Table2[[#This Row],['#]],Table1[[#Headers],[#Data]],10,FALSE)=0,"",VLOOKUP(Table2[[#This Row],['#]],Table1[[#Headers],[#Data]],10,FALSE))</f>
        <v>Outcome</v>
      </c>
      <c r="I37" s="122" t="str">
        <f>IF(VLOOKUP(Table2[[#This Row],['#]],Table1[[#Headers],[#Data]],11,FALSE)=0,"",VLOOKUP(Table2[[#This Row],['#]],Table1[[#Headers],[#Data]],11,FALSE))</f>
        <v>All Ages</v>
      </c>
      <c r="J37" s="123"/>
      <c r="K37" s="124" t="str">
        <f>+IF(VLOOKUP(Table2[[#This Row],['#]],Table1[[#Headers],[#Data]],16,FALSE)=0,"",VLOOKUP(Table2[[#This Row],['#]],Table1[[#Headers],[#Data]],16,FALSE))</f>
        <v>For Contractual Use:
HEDIS*: DRR</v>
      </c>
      <c r="L37" s="121" t="e">
        <f>+IF(VLOOKUP(Table2[[#This Row],['#]],Table1[[#Headers],[#Data]],47,FALSE)=0,"",VLOOKUP(Table2[[#This Row],['#]],Table1[[#Headers],[#Data]],47,FALSE))</f>
        <v>#REF!</v>
      </c>
      <c r="M37" s="38"/>
    </row>
    <row r="38" spans="1:13" ht="50.1" customHeight="1">
      <c r="A38" s="119">
        <f>'Crosswalk of OHIC Measure Sets'!A44</f>
        <v>76</v>
      </c>
      <c r="B38" s="120">
        <f>IF(VLOOKUP(Table2[[#This Row],['#]],Table1[[#Headers],[#Data]],2,FALSE)=0,"",VLOOKUP(Table2[[#This Row],['#]],Table1[[#Headers],[#Data]],2,FALSE))</f>
        <v>26</v>
      </c>
      <c r="C38" s="120" t="str">
        <f>IF(VLOOKUP(Table2[[#This Row],['#]],Table1[[#Headers],[#Data]],3,FALSE)=0,"",VLOOKUP(Table2[[#This Row],['#]],Table1[[#Headers],[#Data]],3,FALSE))</f>
        <v>Depression Screening and Follow-Up for Adolescents and Adults</v>
      </c>
      <c r="D38" s="121" t="str">
        <f>IF(VLOOKUP(Table2[[#This Row],['#]],Table1[[#Headers],[#Data]],4,FALSE)=0,"",VLOOKUP(Table2[[#This Row],['#]],Table1[[#Headers],[#Data]],4,FALSE))</f>
        <v>NA</v>
      </c>
      <c r="E38" s="122" t="str">
        <f>IF(VLOOKUP(Table2[[#This Row],['#]],Table1[[#Headers],[#Data]],7,FALSE)=0,"",VLOOKUP(Table2[[#This Row],['#]],Table1[[#Headers],[#Data]],7,FALSE))</f>
        <v>Percentage of members 12 years of age and older who were screened for clinical depression using a standardized tool and, if screened positive, who received follow-up care.
• Depression Screening. The percentage of members who were screened for clinical depression using a standardized tool.
• Follow-Up on Positive Screen. The percentage of members who screened positive for depression and received follow-up care within 30 days.</v>
      </c>
      <c r="F38" s="122" t="str">
        <f>IF(VLOOKUP(Table2[[#This Row],['#]],Table1[[#Headers],[#Data]],8,FALSE)=0,"",VLOOKUP(Table2[[#This Row],['#]],Table1[[#Headers],[#Data]],8,FALSE))</f>
        <v>Prevention/ Early Detection</v>
      </c>
      <c r="G38" s="122" t="str">
        <f>IF(VLOOKUP(Table2[[#This Row],['#]],Table1[[#Headers],[#Data]],9,FALSE)=0,"",VLOOKUP(Table2[[#This Row],['#]],Table1[[#Headers],[#Data]],9,FALSE))</f>
        <v>Mental Health</v>
      </c>
      <c r="H38" s="122" t="str">
        <f>IF(VLOOKUP(Table2[[#This Row],['#]],Table1[[#Headers],[#Data]],10,FALSE)=0,"",VLOOKUP(Table2[[#This Row],['#]],Table1[[#Headers],[#Data]],10,FALSE))</f>
        <v>Process</v>
      </c>
      <c r="I38" s="122" t="str">
        <f>IF(VLOOKUP(Table2[[#This Row],['#]],Table1[[#Headers],[#Data]],11,FALSE)=0,"",VLOOKUP(Table2[[#This Row],['#]],Table1[[#Headers],[#Data]],11,FALSE))</f>
        <v>Adolescent and Adult</v>
      </c>
      <c r="J38" s="123"/>
      <c r="K38" s="124" t="str">
        <f>+IF(VLOOKUP(Table2[[#This Row],['#]],Table1[[#Headers],[#Data]],16,FALSE)=0,"",VLOOKUP(Table2[[#This Row],['#]],Table1[[#Headers],[#Data]],16,FALSE))</f>
        <v>For Developmental Work:
HEDIS*: DSF</v>
      </c>
      <c r="L38" s="121" t="e">
        <f>+IF(VLOOKUP(Table2[[#This Row],['#]],Table1[[#Headers],[#Data]],47,FALSE)=0,"",VLOOKUP(Table2[[#This Row],['#]],Table1[[#Headers],[#Data]],47,FALSE))</f>
        <v>#REF!</v>
      </c>
      <c r="M38" s="38"/>
    </row>
    <row r="39" spans="1:13" ht="50.1" customHeight="1">
      <c r="A39" s="119">
        <f>'Crosswalk of OHIC Measure Sets'!A45</f>
        <v>11</v>
      </c>
      <c r="B39" s="120">
        <f>IF(VLOOKUP(Table2[[#This Row],['#]],Table1[[#Headers],[#Data]],2,FALSE)=0,"",VLOOKUP(Table2[[#This Row],['#]],Table1[[#Headers],[#Data]],2,FALSE))</f>
        <v>27</v>
      </c>
      <c r="C39" s="120" t="str">
        <f>IF(VLOOKUP(Table2[[#This Row],['#]],Table1[[#Headers],[#Data]],3,FALSE)=0,"",VLOOKUP(Table2[[#This Row],['#]],Table1[[#Headers],[#Data]],3,FALSE))</f>
        <v>Developmental Screening in the First Three Years of Life</v>
      </c>
      <c r="D39" s="121" t="str">
        <f>IF(VLOOKUP(Table2[[#This Row],['#]],Table1[[#Headers],[#Data]],4,FALSE)=0,"",VLOOKUP(Table2[[#This Row],['#]],Table1[[#Headers],[#Data]],4,FALSE))</f>
        <v>1448</v>
      </c>
      <c r="E39" s="122" t="str">
        <f>IF(VLOOKUP(Table2[[#This Row],['#]],Table1[[#Headers],[#Data]],7,FALSE)=0,"",VLOOKUP(Table2[[#This Row],['#]],Table1[[#Headers],[#Data]],7,FALSE))</f>
        <v>Percentage of children screened for risk of developmental, behavioral and social delays using a standardized screening tool in the first three years of life. This is a measure of screening in the first three years of life that includes three, age-specific indicators assessing whether children are screened by 12 months of age, by 24 months of age and by 36 months of age</v>
      </c>
      <c r="F39" s="122" t="str">
        <f>IF(VLOOKUP(Table2[[#This Row],['#]],Table1[[#Headers],[#Data]],8,FALSE)=0,"",VLOOKUP(Table2[[#This Row],['#]],Table1[[#Headers],[#Data]],8,FALSE))</f>
        <v>Prevention/ Early Detection</v>
      </c>
      <c r="G39" s="122" t="str">
        <f>IF(VLOOKUP(Table2[[#This Row],['#]],Table1[[#Headers],[#Data]],9,FALSE)=0,"",VLOOKUP(Table2[[#This Row],['#]],Table1[[#Headers],[#Data]],9,FALSE))</f>
        <v>NA</v>
      </c>
      <c r="H39" s="122" t="str">
        <f>IF(VLOOKUP(Table2[[#This Row],['#]],Table1[[#Headers],[#Data]],10,FALSE)=0,"",VLOOKUP(Table2[[#This Row],['#]],Table1[[#Headers],[#Data]],10,FALSE))</f>
        <v>Process</v>
      </c>
      <c r="I39" s="122" t="str">
        <f>IF(VLOOKUP(Table2[[#This Row],['#]],Table1[[#Headers],[#Data]],11,FALSE)=0,"",VLOOKUP(Table2[[#This Row],['#]],Table1[[#Headers],[#Data]],11,FALSE))</f>
        <v>Pediatric</v>
      </c>
      <c r="J39" s="123"/>
      <c r="K39" s="124" t="str">
        <f>+IF(VLOOKUP(Table2[[#This Row],['#]],Table1[[#Headers],[#Data]],16,FALSE)=0,"",VLOOKUP(Table2[[#This Row],['#]],Table1[[#Headers],[#Data]],16,FALSE))</f>
        <v>For Contractual Use or OHIC and CTC-RI Reporting:
http://www.ohic.ri.gov/ohic-reformandpolicy-pcmhinfo.php</v>
      </c>
      <c r="L39" s="121" t="e">
        <f>+IF(VLOOKUP(Table2[[#This Row],['#]],Table1[[#Headers],[#Data]],47,FALSE)=0,"",VLOOKUP(Table2[[#This Row],['#]],Table1[[#Headers],[#Data]],47,FALSE))</f>
        <v>#REF!</v>
      </c>
      <c r="M39" s="38"/>
    </row>
    <row r="40" spans="1:13" ht="50.1" customHeight="1">
      <c r="A40" s="119">
        <f>'Crosswalk of OHIC Measure Sets'!A46</f>
        <v>73</v>
      </c>
      <c r="B40" s="120">
        <f>IF(VLOOKUP(Table2[[#This Row],['#]],Table1[[#Headers],[#Data]],2,FALSE)=0,"",VLOOKUP(Table2[[#This Row],['#]],Table1[[#Headers],[#Data]],2,FALSE))</f>
        <v>28</v>
      </c>
      <c r="C40" s="120" t="str">
        <f>IF(VLOOKUP(Table2[[#This Row],['#]],Table1[[#Headers],[#Data]],3,FALSE)=0,"",VLOOKUP(Table2[[#This Row],['#]],Table1[[#Headers],[#Data]],3,FALSE))</f>
        <v>Diabetes Screening for People with Schizophrenia or Bipolar Disorder who Are Using Antipsychotic Medications</v>
      </c>
      <c r="D40" s="121" t="str">
        <f>IF(VLOOKUP(Table2[[#This Row],['#]],Table1[[#Headers],[#Data]],4,FALSE)=0,"",VLOOKUP(Table2[[#This Row],['#]],Table1[[#Headers],[#Data]],4,FALSE))</f>
        <v>1932</v>
      </c>
      <c r="E40" s="122" t="str">
        <f>IF(VLOOKUP(Table2[[#This Row],['#]],Table1[[#Headers],[#Data]],7,FALSE)=0,"",VLOOKUP(Table2[[#This Row],['#]],Table1[[#Headers],[#Data]],7,FALSE))</f>
        <v>Percentage of patients 18 – 64 years of age with schizophrenia or bipolar disorder, who were dispensed an antipsychotic medication and had a diabetes screening test during the measurement year</v>
      </c>
      <c r="F40" s="122" t="str">
        <f>IF(VLOOKUP(Table2[[#This Row],['#]],Table1[[#Headers],[#Data]],8,FALSE)=0,"",VLOOKUP(Table2[[#This Row],['#]],Table1[[#Headers],[#Data]],8,FALSE))</f>
        <v>Chronic Illness Care</v>
      </c>
      <c r="G40" s="122" t="str">
        <f>IF(VLOOKUP(Table2[[#This Row],['#]],Table1[[#Headers],[#Data]],9,FALSE)=0,"",VLOOKUP(Table2[[#This Row],['#]],Table1[[#Headers],[#Data]],9,FALSE))</f>
        <v>Mental Health</v>
      </c>
      <c r="H40" s="122" t="str">
        <f>IF(VLOOKUP(Table2[[#This Row],['#]],Table1[[#Headers],[#Data]],10,FALSE)=0,"",VLOOKUP(Table2[[#This Row],['#]],Table1[[#Headers],[#Data]],10,FALSE))</f>
        <v>Process</v>
      </c>
      <c r="I40" s="122" t="str">
        <f>IF(VLOOKUP(Table2[[#This Row],['#]],Table1[[#Headers],[#Data]],11,FALSE)=0,"",VLOOKUP(Table2[[#This Row],['#]],Table1[[#Headers],[#Data]],11,FALSE))</f>
        <v>Adult</v>
      </c>
      <c r="J40" s="123"/>
      <c r="K40" s="124" t="str">
        <f>+IF(VLOOKUP(Table2[[#This Row],['#]],Table1[[#Headers],[#Data]],16,FALSE)=0,"",VLOOKUP(Table2[[#This Row],['#]],Table1[[#Headers],[#Data]],16,FALSE))</f>
        <v>For Contractual Use:
HEDIS*: SSD</v>
      </c>
      <c r="L40" s="121" t="e">
        <f>+IF(VLOOKUP(Table2[[#This Row],['#]],Table1[[#Headers],[#Data]],47,FALSE)=0,"",VLOOKUP(Table2[[#This Row],['#]],Table1[[#Headers],[#Data]],47,FALSE))</f>
        <v>#REF!</v>
      </c>
      <c r="M40" s="38"/>
    </row>
    <row r="41" spans="1:13" ht="50.1" customHeight="1">
      <c r="A41" s="119">
        <f>'Crosswalk of OHIC Measure Sets'!A48</f>
        <v>63</v>
      </c>
      <c r="B41" s="120">
        <f>IF(VLOOKUP(Table2[[#This Row],['#]],Table1[[#Headers],[#Data]],2,FALSE)=0,"",VLOOKUP(Table2[[#This Row],['#]],Table1[[#Headers],[#Data]],2,FALSE))</f>
        <v>30</v>
      </c>
      <c r="C41" s="120" t="str">
        <f>IF(VLOOKUP(Table2[[#This Row],['#]],Table1[[#Headers],[#Data]],3,FALSE)=0,"",VLOOKUP(Table2[[#This Row],['#]],Table1[[#Headers],[#Data]],3,FALSE))</f>
        <v>Emergency Department (ED) Visits per 1,000</v>
      </c>
      <c r="D41" s="121" t="str">
        <f>IF(VLOOKUP(Table2[[#This Row],['#]],Table1[[#Headers],[#Data]],4,FALSE)=0,"",VLOOKUP(Table2[[#This Row],['#]],Table1[[#Headers],[#Data]],4,FALSE))</f>
        <v>NA</v>
      </c>
      <c r="E41" s="122" t="str">
        <f>IF(VLOOKUP(Table2[[#This Row],['#]],Table1[[#Headers],[#Data]],7,FALSE)=0,"",VLOOKUP(Table2[[#This Row],['#]],Table1[[#Headers],[#Data]],7,FALSE))</f>
        <v>Rate of ED visits per 1,000 member months</v>
      </c>
      <c r="F41" s="122" t="str">
        <f>IF(VLOOKUP(Table2[[#This Row],['#]],Table1[[#Headers],[#Data]],8,FALSE)=0,"",VLOOKUP(Table2[[#This Row],['#]],Table1[[#Headers],[#Data]],8,FALSE))</f>
        <v>Population Health</v>
      </c>
      <c r="G41" s="122" t="str">
        <f>IF(VLOOKUP(Table2[[#This Row],['#]],Table1[[#Headers],[#Data]],9,FALSE)=0,"",VLOOKUP(Table2[[#This Row],['#]],Table1[[#Headers],[#Data]],9,FALSE))</f>
        <v>Emergency Care</v>
      </c>
      <c r="H41" s="122" t="str">
        <f>IF(VLOOKUP(Table2[[#This Row],['#]],Table1[[#Headers],[#Data]],10,FALSE)=0,"",VLOOKUP(Table2[[#This Row],['#]],Table1[[#Headers],[#Data]],10,FALSE))</f>
        <v>Outcome</v>
      </c>
      <c r="I41" s="122" t="str">
        <f>IF(VLOOKUP(Table2[[#This Row],['#]],Table1[[#Headers],[#Data]],11,FALSE)=0,"",VLOOKUP(Table2[[#This Row],['#]],Table1[[#Headers],[#Data]],11,FALSE))</f>
        <v>Adult and Pediatric</v>
      </c>
      <c r="J41" s="123"/>
      <c r="K41" s="124" t="str">
        <f>+IF(VLOOKUP(Table2[[#This Row],['#]],Table1[[#Headers],[#Data]],16,FALSE)=0,"",VLOOKUP(Table2[[#This Row],['#]],Table1[[#Headers],[#Data]],16,FALSE))</f>
        <v xml:space="preserve">For Contractual Use:
CTC:
</v>
      </c>
      <c r="L41" s="121" t="e">
        <f>+IF(VLOOKUP(Table2[[#This Row],['#]],Table1[[#Headers],[#Data]],47,FALSE)=0,"",VLOOKUP(Table2[[#This Row],['#]],Table1[[#Headers],[#Data]],47,FALSE))</f>
        <v>#REF!</v>
      </c>
      <c r="M41" s="38"/>
    </row>
    <row r="42" spans="1:13" ht="50.1" customHeight="1">
      <c r="A42" s="119">
        <f>'Crosswalk of OHIC Measure Sets'!A49</f>
        <v>42</v>
      </c>
      <c r="B42" s="120">
        <f>IF(VLOOKUP(Table2[[#This Row],['#]],Table1[[#Headers],[#Data]],2,FALSE)=0,"",VLOOKUP(Table2[[#This Row],['#]],Table1[[#Headers],[#Data]],2,FALSE))</f>
        <v>31</v>
      </c>
      <c r="C42" s="120" t="str">
        <f>IF(VLOOKUP(Table2[[#This Row],['#]],Table1[[#Headers],[#Data]],3,FALSE)=0,"",VLOOKUP(Table2[[#This Row],['#]],Table1[[#Headers],[#Data]],3,FALSE))</f>
        <v>Exclusive Breast Milk Feeding (PC-05)</v>
      </c>
      <c r="D42" s="121" t="str">
        <f>IF(VLOOKUP(Table2[[#This Row],['#]],Table1[[#Headers],[#Data]],4,FALSE)=0,"",VLOOKUP(Table2[[#This Row],['#]],Table1[[#Headers],[#Data]],4,FALSE))</f>
        <v>0480</v>
      </c>
      <c r="E42" s="122" t="str">
        <f>IF(VLOOKUP(Table2[[#This Row],['#]],Table1[[#Headers],[#Data]],7,FALSE)=0,"",VLOOKUP(Table2[[#This Row],['#]],Table1[[#Headers],[#Data]],7,FALSE))</f>
        <v>PC-05 assesses the number of newborns exclusively fed breast milk during the newborn´s entire hospitalization and a second rate, PC-05a which is a subset of the first, which includes only those newborns whose mothers chose to exclusively feed breast milk. This measure is a part of a set of five nationally implemented measures that address perinatal care.</v>
      </c>
      <c r="F42" s="122" t="str">
        <f>IF(VLOOKUP(Table2[[#This Row],['#]],Table1[[#Headers],[#Data]],8,FALSE)=0,"",VLOOKUP(Table2[[#This Row],['#]],Table1[[#Headers],[#Data]],8,FALSE))</f>
        <v>Hospital</v>
      </c>
      <c r="G42" s="122" t="str">
        <f>IF(VLOOKUP(Table2[[#This Row],['#]],Table1[[#Headers],[#Data]],9,FALSE)=0,"",VLOOKUP(Table2[[#This Row],['#]],Table1[[#Headers],[#Data]],9,FALSE))</f>
        <v>Pregnancy</v>
      </c>
      <c r="H42" s="122" t="str">
        <f>IF(VLOOKUP(Table2[[#This Row],['#]],Table1[[#Headers],[#Data]],10,FALSE)=0,"",VLOOKUP(Table2[[#This Row],['#]],Table1[[#Headers],[#Data]],10,FALSE))</f>
        <v>Process</v>
      </c>
      <c r="I42" s="122" t="str">
        <f>IF(VLOOKUP(Table2[[#This Row],['#]],Table1[[#Headers],[#Data]],11,FALSE)=0,"",VLOOKUP(Table2[[#This Row],['#]],Table1[[#Headers],[#Data]],11,FALSE))</f>
        <v>Pediatric</v>
      </c>
      <c r="J42" s="123"/>
      <c r="K42" s="124" t="str">
        <f>+IF(VLOOKUP(Table2[[#This Row],['#]],Table1[[#Headers],[#Data]],16,FALSE)=0,"",VLOOKUP(Table2[[#This Row],['#]],Table1[[#Headers],[#Data]],16,FALSE))</f>
        <v>For Contractual Use:
TJC: PC-05 https://manual.jointcommission.org/releases/TJC2021A/PerinatalCare.html</v>
      </c>
      <c r="L42" s="121" t="e">
        <f>+IF(VLOOKUP(Table2[[#This Row],['#]],Table1[[#Headers],[#Data]],47,FALSE)=0,"",VLOOKUP(Table2[[#This Row],['#]],Table1[[#Headers],[#Data]],47,FALSE))</f>
        <v>#REF!</v>
      </c>
      <c r="M42" s="38"/>
    </row>
    <row r="43" spans="1:13" ht="50.1" customHeight="1">
      <c r="A43" s="119">
        <f>'Crosswalk of OHIC Measure Sets'!A50</f>
        <v>78</v>
      </c>
      <c r="B43" s="120">
        <f>IF(VLOOKUP(Table2[[#This Row],['#]],Table1[[#Headers],[#Data]],2,FALSE)=0,"",VLOOKUP(Table2[[#This Row],['#]],Table1[[#Headers],[#Data]],2,FALSE))</f>
        <v>32</v>
      </c>
      <c r="C43" s="120" t="str">
        <f>IF(VLOOKUP(Table2[[#This Row],['#]],Table1[[#Headers],[#Data]],3,FALSE)=0,"",VLOOKUP(Table2[[#This Row],['#]],Table1[[#Headers],[#Data]],3,FALSE))</f>
        <v>Fluoride Varnish</v>
      </c>
      <c r="D43" s="121" t="str">
        <f>IF(VLOOKUP(Table2[[#This Row],['#]],Table1[[#Headers],[#Data]],4,FALSE)=0,"",VLOOKUP(Table2[[#This Row],['#]],Table1[[#Headers],[#Data]],4,FALSE))</f>
        <v>NA</v>
      </c>
      <c r="E43" s="122" t="str">
        <f>IF(VLOOKUP(Table2[[#This Row],['#]],Table1[[#Headers],[#Data]],7,FALSE)=0,"",VLOOKUP(Table2[[#This Row],['#]],Table1[[#Headers],[#Data]],7,FALSE))</f>
        <v>Percentage of children, age 0-3 years, who received a fluoride varnish application in primary care during the measurement period:
-one fluoride application by age 1 
-one fluoride application between age 1 and 2 
-and one fluoride application between age 2 and 3</v>
      </c>
      <c r="F43" s="122" t="str">
        <f>IF(VLOOKUP(Table2[[#This Row],['#]],Table1[[#Headers],[#Data]],8,FALSE)=0,"",VLOOKUP(Table2[[#This Row],['#]],Table1[[#Headers],[#Data]],8,FALSE))</f>
        <v>Prevention</v>
      </c>
      <c r="G43" s="122" t="str">
        <f>IF(VLOOKUP(Table2[[#This Row],['#]],Table1[[#Headers],[#Data]],9,FALSE)=0,"",VLOOKUP(Table2[[#This Row],['#]],Table1[[#Headers],[#Data]],9,FALSE))</f>
        <v>Oral Health</v>
      </c>
      <c r="H43" s="122" t="str">
        <f>IF(VLOOKUP(Table2[[#This Row],['#]],Table1[[#Headers],[#Data]],10,FALSE)=0,"",VLOOKUP(Table2[[#This Row],['#]],Table1[[#Headers],[#Data]],10,FALSE))</f>
        <v>Process</v>
      </c>
      <c r="I43" s="122" t="str">
        <f>IF(VLOOKUP(Table2[[#This Row],['#]],Table1[[#Headers],[#Data]],11,FALSE)=0,"",VLOOKUP(Table2[[#This Row],['#]],Table1[[#Headers],[#Data]],11,FALSE))</f>
        <v>Pediatric</v>
      </c>
      <c r="J43" s="123"/>
      <c r="K43" s="124" t="str">
        <f>+IF(VLOOKUP(Table2[[#This Row],['#]],Table1[[#Headers],[#Data]],16,FALSE)=0,"",VLOOKUP(Table2[[#This Row],['#]],Table1[[#Headers],[#Data]],16,FALSE))</f>
        <v>For Contractual Use:</v>
      </c>
      <c r="L43" s="121" t="e">
        <f>+IF(VLOOKUP(Table2[[#This Row],['#]],Table1[[#Headers],[#Data]],47,FALSE)=0,"",VLOOKUP(Table2[[#This Row],['#]],Table1[[#Headers],[#Data]],47,FALSE))</f>
        <v>#REF!</v>
      </c>
      <c r="M43" s="38"/>
    </row>
    <row r="44" spans="1:13" ht="50.1" customHeight="1">
      <c r="A44" s="119">
        <f>'Crosswalk of OHIC Measure Sets'!A51</f>
        <v>34</v>
      </c>
      <c r="B44" s="120">
        <f>IF(VLOOKUP(Table2[[#This Row],['#]],Table1[[#Headers],[#Data]],2,FALSE)=0,"",VLOOKUP(Table2[[#This Row],['#]],Table1[[#Headers],[#Data]],2,FALSE))</f>
        <v>33</v>
      </c>
      <c r="C44" s="120" t="str">
        <f>IF(VLOOKUP(Table2[[#This Row],['#]],Table1[[#Headers],[#Data]],3,FALSE)=0,"",VLOOKUP(Table2[[#This Row],['#]],Table1[[#Headers],[#Data]],3,FALSE))</f>
        <v>Follow-Up After Emergency Department Visit for Alcohol and Other Drug Dependence</v>
      </c>
      <c r="D44" s="121" t="str">
        <f>IF(VLOOKUP(Table2[[#This Row],['#]],Table1[[#Headers],[#Data]],4,FALSE)=0,"",VLOOKUP(Table2[[#This Row],['#]],Table1[[#Headers],[#Data]],4,FALSE))</f>
        <v>3488</v>
      </c>
      <c r="E44" s="122" t="str">
        <f>IF(VLOOKUP(Table2[[#This Row],['#]],Table1[[#Headers],[#Data]],7,FALSE)=0,"",VLOOKUP(Table2[[#This Row],['#]],Table1[[#Headers],[#Data]],7,FALSE))</f>
        <v xml:space="preserve">The 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 </v>
      </c>
      <c r="F44" s="122" t="str">
        <f>IF(VLOOKUP(Table2[[#This Row],['#]],Table1[[#Headers],[#Data]],8,FALSE)=0,"",VLOOKUP(Table2[[#This Row],['#]],Table1[[#Headers],[#Data]],8,FALSE))</f>
        <v>Hospital</v>
      </c>
      <c r="G44" s="122" t="str">
        <f>IF(VLOOKUP(Table2[[#This Row],['#]],Table1[[#Headers],[#Data]],9,FALSE)=0,"",VLOOKUP(Table2[[#This Row],['#]],Table1[[#Headers],[#Data]],9,FALSE))</f>
        <v>Emergency Care</v>
      </c>
      <c r="H44" s="122" t="str">
        <f>IF(VLOOKUP(Table2[[#This Row],['#]],Table1[[#Headers],[#Data]],10,FALSE)=0,"",VLOOKUP(Table2[[#This Row],['#]],Table1[[#Headers],[#Data]],10,FALSE))</f>
        <v>Process</v>
      </c>
      <c r="I44" s="122" t="str">
        <f>IF(VLOOKUP(Table2[[#This Row],['#]],Table1[[#Headers],[#Data]],11,FALSE)=0,"",VLOOKUP(Table2[[#This Row],['#]],Table1[[#Headers],[#Data]],11,FALSE))</f>
        <v>All Ages</v>
      </c>
      <c r="J44" s="123"/>
      <c r="K44" s="124" t="str">
        <f>+IF(VLOOKUP(Table2[[#This Row],['#]],Table1[[#Headers],[#Data]],16,FALSE)=0,"",VLOOKUP(Table2[[#This Row],['#]],Table1[[#Headers],[#Data]],16,FALSE))</f>
        <v>For Contractual Use:
HEDIS*: FUA</v>
      </c>
      <c r="L44" s="121" t="e">
        <f>+IF(VLOOKUP(Table2[[#This Row],['#]],Table1[[#Headers],[#Data]],47,FALSE)=0,"",VLOOKUP(Table2[[#This Row],['#]],Table1[[#Headers],[#Data]],47,FALSE))</f>
        <v>#REF!</v>
      </c>
      <c r="M44" s="38"/>
    </row>
    <row r="45" spans="1:13" ht="50.1" customHeight="1">
      <c r="A45" s="119">
        <f>'Crosswalk of OHIC Measure Sets'!A52</f>
        <v>35</v>
      </c>
      <c r="B45" s="120">
        <f>IF(VLOOKUP(Table2[[#This Row],['#]],Table1[[#Headers],[#Data]],2,FALSE)=0,"",VLOOKUP(Table2[[#This Row],['#]],Table1[[#Headers],[#Data]],2,FALSE))</f>
        <v>34</v>
      </c>
      <c r="C45" s="120" t="str">
        <f>IF(VLOOKUP(Table2[[#This Row],['#]],Table1[[#Headers],[#Data]],3,FALSE)=0,"",VLOOKUP(Table2[[#This Row],['#]],Table1[[#Headers],[#Data]],3,FALSE))</f>
        <v>Follow-Up After Emergency Department Visit for Mental Illness</v>
      </c>
      <c r="D45" s="121" t="str">
        <f>IF(VLOOKUP(Table2[[#This Row],['#]],Table1[[#Headers],[#Data]],4,FALSE)=0,"",VLOOKUP(Table2[[#This Row],['#]],Table1[[#Headers],[#Data]],4,FALSE))</f>
        <v>3489</v>
      </c>
      <c r="E45" s="122" t="str">
        <f>IF(VLOOKUP(Table2[[#This Row],['#]],Table1[[#Headers],[#Data]],7,FALSE)=0,"",VLOOKUP(Table2[[#This Row],['#]],Table1[[#Headers],[#Data]],7,FALSE))</f>
        <v xml:space="preserve">The percentage of emergency department (ED) visits for members 6 years of age and older with a principal diagnosis of mental illness, who had a follow-up visit for mental illness. Two rates are reported:
1. The percentage of ED visits for which the member received follow-up within 30 days of the ED visit.
2. The percentage of ED visits for which the member received follow-up within 7 days of the ED visit. </v>
      </c>
      <c r="F45" s="122" t="str">
        <f>IF(VLOOKUP(Table2[[#This Row],['#]],Table1[[#Headers],[#Data]],8,FALSE)=0,"",VLOOKUP(Table2[[#This Row],['#]],Table1[[#Headers],[#Data]],8,FALSE))</f>
        <v>Hospital</v>
      </c>
      <c r="G45" s="122" t="str">
        <f>IF(VLOOKUP(Table2[[#This Row],['#]],Table1[[#Headers],[#Data]],9,FALSE)=0,"",VLOOKUP(Table2[[#This Row],['#]],Table1[[#Headers],[#Data]],9,FALSE))</f>
        <v>Emergency Care</v>
      </c>
      <c r="H45" s="122" t="str">
        <f>IF(VLOOKUP(Table2[[#This Row],['#]],Table1[[#Headers],[#Data]],10,FALSE)=0,"",VLOOKUP(Table2[[#This Row],['#]],Table1[[#Headers],[#Data]],10,FALSE))</f>
        <v>Process</v>
      </c>
      <c r="I45" s="122" t="str">
        <f>IF(VLOOKUP(Table2[[#This Row],['#]],Table1[[#Headers],[#Data]],11,FALSE)=0,"",VLOOKUP(Table2[[#This Row],['#]],Table1[[#Headers],[#Data]],11,FALSE))</f>
        <v>All Ages</v>
      </c>
      <c r="J45" s="123"/>
      <c r="K45" s="124" t="str">
        <f>+IF(VLOOKUP(Table2[[#This Row],['#]],Table1[[#Headers],[#Data]],16,FALSE)=0,"",VLOOKUP(Table2[[#This Row],['#]],Table1[[#Headers],[#Data]],16,FALSE))</f>
        <v>For Contractual Use:
HEDIS*: FUM</v>
      </c>
      <c r="L45" s="121" t="e">
        <f>+IF(VLOOKUP(Table2[[#This Row],['#]],Table1[[#Headers],[#Data]],47,FALSE)=0,"",VLOOKUP(Table2[[#This Row],['#]],Table1[[#Headers],[#Data]],47,FALSE))</f>
        <v>#REF!</v>
      </c>
      <c r="M45" s="38"/>
    </row>
    <row r="46" spans="1:13" ht="50.1" customHeight="1">
      <c r="A46" s="119">
        <f>'Crosswalk of OHIC Measure Sets'!A53</f>
        <v>2</v>
      </c>
      <c r="B46" s="120" t="str">
        <f>IF(VLOOKUP(Table2[[#This Row],['#]],Table1[[#Headers],[#Data]],2,FALSE)=0,"",VLOOKUP(Table2[[#This Row],['#]],Table1[[#Headers],[#Data]],2,FALSE))</f>
        <v/>
      </c>
      <c r="C46" s="120" t="str">
        <f>IF(VLOOKUP(Table2[[#This Row],['#]],Table1[[#Headers],[#Data]],3,FALSE)=0,"",VLOOKUP(Table2[[#This Row],['#]],Table1[[#Headers],[#Data]],3,FALSE))</f>
        <v>Follow-Up After Hospitalization for Mental Illness (7-Day)</v>
      </c>
      <c r="D46" s="121" t="str">
        <f>IF(VLOOKUP(Table2[[#This Row],['#]],Table1[[#Headers],[#Data]],4,FALSE)=0,"",VLOOKUP(Table2[[#This Row],['#]],Table1[[#Headers],[#Data]],4,FALSE))</f>
        <v>NA</v>
      </c>
      <c r="E46" s="122" t="str">
        <f>IF(VLOOKUP(Table2[[#This Row],['#]],Table1[[#Headers],[#Data]],7,FALSE)=0,"",VLOOKUP(Table2[[#This Row],['#]],Table1[[#Headers],[#Data]],7,FALSE))</f>
        <v>The percentage of inpatient facility hospitalizations for treatment of select mental health disorders that were followed by an outpatient mental health care encounter. Two rates are reported:
1) The percentage of discharges for which the patient received follow-up within 7 days of discharge</v>
      </c>
      <c r="F46" s="122" t="str">
        <f>IF(VLOOKUP(Table2[[#This Row],['#]],Table1[[#Headers],[#Data]],8,FALSE)=0,"",VLOOKUP(Table2[[#This Row],['#]],Table1[[#Headers],[#Data]],8,FALSE))</f>
        <v>Hospital</v>
      </c>
      <c r="G46" s="122" t="str">
        <f>IF(VLOOKUP(Table2[[#This Row],['#]],Table1[[#Headers],[#Data]],9,FALSE)=0,"",VLOOKUP(Table2[[#This Row],['#]],Table1[[#Headers],[#Data]],9,FALSE))</f>
        <v>Mental Health</v>
      </c>
      <c r="H46" s="122" t="str">
        <f>IF(VLOOKUP(Table2[[#This Row],['#]],Table1[[#Headers],[#Data]],10,FALSE)=0,"",VLOOKUP(Table2[[#This Row],['#]],Table1[[#Headers],[#Data]],10,FALSE))</f>
        <v>Process</v>
      </c>
      <c r="I46" s="122" t="str">
        <f>IF(VLOOKUP(Table2[[#This Row],['#]],Table1[[#Headers],[#Data]],11,FALSE)=0,"",VLOOKUP(Table2[[#This Row],['#]],Table1[[#Headers],[#Data]],11,FALSE))</f>
        <v>Adult and Pediatric</v>
      </c>
      <c r="J46" s="123"/>
      <c r="K46" s="124" t="str">
        <f>+IF(VLOOKUP(Table2[[#This Row],['#]],Table1[[#Headers],[#Data]],16,FALSE)=0,"",VLOOKUP(Table2[[#This Row],['#]],Table1[[#Headers],[#Data]],16,FALSE))</f>
        <v/>
      </c>
      <c r="L46" s="121" t="e">
        <f>+IF(VLOOKUP(Table2[[#This Row],['#]],Table1[[#Headers],[#Data]],47,FALSE)=0,"",VLOOKUP(Table2[[#This Row],['#]],Table1[[#Headers],[#Data]],47,FALSE))</f>
        <v>#REF!</v>
      </c>
      <c r="M46" s="38"/>
    </row>
    <row r="47" spans="1:13" ht="50.1" customHeight="1">
      <c r="A47" s="119">
        <f>'Crosswalk of OHIC Measure Sets'!A54</f>
        <v>20</v>
      </c>
      <c r="B47" s="120" t="str">
        <f>IF(VLOOKUP(Table2[[#This Row],['#]],Table1[[#Headers],[#Data]],2,FALSE)=0,"",VLOOKUP(Table2[[#This Row],['#]],Table1[[#Headers],[#Data]],2,FALSE))</f>
        <v/>
      </c>
      <c r="C47" s="120" t="str">
        <f>IF(VLOOKUP(Table2[[#This Row],['#]],Table1[[#Headers],[#Data]],3,FALSE)=0,"",VLOOKUP(Table2[[#This Row],['#]],Table1[[#Headers],[#Data]],3,FALSE))</f>
        <v>Follow-Up Care for Children Prescribed ADHD Medication</v>
      </c>
      <c r="D47" s="121" t="str">
        <f>IF(VLOOKUP(Table2[[#This Row],['#]],Table1[[#Headers],[#Data]],4,FALSE)=0,"",VLOOKUP(Table2[[#This Row],['#]],Table1[[#Headers],[#Data]],4,FALSE))</f>
        <v>0108</v>
      </c>
      <c r="E47" s="122" t="str">
        <f>IF(VLOOKUP(Table2[[#This Row],['#]],Table1[[#Headers],[#Data]],7,FALSE)=0,"",VLOOKUP(Table2[[#This Row],['#]],Table1[[#Headers],[#Data]],7,FALSE))</f>
        <v>Percentage of children newly prescribed attention-deficit/hyperactivity disorder (ADHD) medication who had at least three follow-up care visits within a 10-month period, one of which was within 30 days of when the first ADHD medication was dispensed. Two rates are reported.
• Initiation Phase. The percentage of members 6–12 years of age as of the IPSD with an ambulatory prescription dispensed for ADHD medication, who had one follow-up visit with practitioner with prescribing authority during the 30-day Initiation Phase.
• Continuation and Maintenance (C&amp;M) Phase. The percentage of members 6–12 years of age as of the IPSD with an ambulatory prescription dispensed for ADHD medication, who remained on the medication for at least 210 days and who, in addition to the visit in the Initiation Phase, had at least two follow-up visits with a practitioner within 270 days (9 months) after the Initiation Phase ended.</v>
      </c>
      <c r="F47" s="122" t="str">
        <f>IF(VLOOKUP(Table2[[#This Row],['#]],Table1[[#Headers],[#Data]],8,FALSE)=0,"",VLOOKUP(Table2[[#This Row],['#]],Table1[[#Headers],[#Data]],8,FALSE))</f>
        <v>Medication Management</v>
      </c>
      <c r="G47" s="122" t="str">
        <f>IF(VLOOKUP(Table2[[#This Row],['#]],Table1[[#Headers],[#Data]],9,FALSE)=0,"",VLOOKUP(Table2[[#This Row],['#]],Table1[[#Headers],[#Data]],9,FALSE))</f>
        <v>Mental Health</v>
      </c>
      <c r="H47" s="122" t="str">
        <f>IF(VLOOKUP(Table2[[#This Row],['#]],Table1[[#Headers],[#Data]],10,FALSE)=0,"",VLOOKUP(Table2[[#This Row],['#]],Table1[[#Headers],[#Data]],10,FALSE))</f>
        <v>Process</v>
      </c>
      <c r="I47" s="122" t="str">
        <f>IF(VLOOKUP(Table2[[#This Row],['#]],Table1[[#Headers],[#Data]],11,FALSE)=0,"",VLOOKUP(Table2[[#This Row],['#]],Table1[[#Headers],[#Data]],11,FALSE))</f>
        <v>Pediatric</v>
      </c>
      <c r="J47" s="123"/>
      <c r="K47" s="124" t="str">
        <f>+IF(VLOOKUP(Table2[[#This Row],['#]],Table1[[#Headers],[#Data]],16,FALSE)=0,"",VLOOKUP(Table2[[#This Row],['#]],Table1[[#Headers],[#Data]],16,FALSE))</f>
        <v/>
      </c>
      <c r="L47" s="121" t="e">
        <f>+IF(VLOOKUP(Table2[[#This Row],['#]],Table1[[#Headers],[#Data]],47,FALSE)=0,"",VLOOKUP(Table2[[#This Row],['#]],Table1[[#Headers],[#Data]],47,FALSE))</f>
        <v>#REF!</v>
      </c>
      <c r="M47" s="38"/>
    </row>
    <row r="48" spans="1:13" ht="49.5" customHeight="1">
      <c r="A48" s="119">
        <f>'Crosswalk of OHIC Measure Sets'!A55</f>
        <v>81</v>
      </c>
      <c r="B48" s="120" t="str">
        <f>IF(VLOOKUP(Table2[[#This Row],['#]],Table1[[#Headers],[#Data]],2,FALSE)=0,"",VLOOKUP(Table2[[#This Row],['#]],Table1[[#Headers],[#Data]],2,FALSE))</f>
        <v/>
      </c>
      <c r="C48" s="120" t="str">
        <f>IF(VLOOKUP(Table2[[#This Row],['#]],Table1[[#Headers],[#Data]],3,FALSE)=0,"",VLOOKUP(Table2[[#This Row],['#]],Table1[[#Headers],[#Data]],3,FALSE))</f>
        <v>Frequency of Ongoing Prenatal Care</v>
      </c>
      <c r="D48" s="121" t="str">
        <f>IF(VLOOKUP(Table2[[#This Row],['#]],Table1[[#Headers],[#Data]],4,FALSE)=0,"",VLOOKUP(Table2[[#This Row],['#]],Table1[[#Headers],[#Data]],4,FALSE))</f>
        <v>1391</v>
      </c>
      <c r="E48" s="122" t="str">
        <f>IF(VLOOKUP(Table2[[#This Row],['#]],Table1[[#Headers],[#Data]],7,FALSE)=0,"",VLOOKUP(Table2[[#This Row],['#]],Table1[[#Headers],[#Data]],7,FALSE))</f>
        <v>Percentage of Medicaid deliveries on or between November 6 of the year prior to the measurement year and November 5 of the measurement year that had the following number of expected prenatal visits:
• &lt;21 percent of expected visits.
• 21 percent–40 percent of expected visits.
• 41 percent–60 percent of expected visits.
• 61 percent–80 percent of expected visits.
• ≥81 percent of expected visits.
This measure uses the same denominator as the Prenatal and Postpartum Care measure.</v>
      </c>
      <c r="F48" s="122" t="str">
        <f>IF(VLOOKUP(Table2[[#This Row],['#]],Table1[[#Headers],[#Data]],8,FALSE)=0,"",VLOOKUP(Table2[[#This Row],['#]],Table1[[#Headers],[#Data]],8,FALSE))</f>
        <v>Prevention/Early Detection</v>
      </c>
      <c r="G48" s="122" t="str">
        <f>IF(VLOOKUP(Table2[[#This Row],['#]],Table1[[#Headers],[#Data]],9,FALSE)=0,"",VLOOKUP(Table2[[#This Row],['#]],Table1[[#Headers],[#Data]],9,FALSE))</f>
        <v>Pregnancy</v>
      </c>
      <c r="H48" s="122" t="str">
        <f>IF(VLOOKUP(Table2[[#This Row],['#]],Table1[[#Headers],[#Data]],10,FALSE)=0,"",VLOOKUP(Table2[[#This Row],['#]],Table1[[#Headers],[#Data]],10,FALSE))</f>
        <v>Process</v>
      </c>
      <c r="I48" s="122" t="str">
        <f>IF(VLOOKUP(Table2[[#This Row],['#]],Table1[[#Headers],[#Data]],11,FALSE)=0,"",VLOOKUP(Table2[[#This Row],['#]],Table1[[#Headers],[#Data]],11,FALSE))</f>
        <v>Adult</v>
      </c>
      <c r="J48" s="123"/>
      <c r="K48" s="124" t="str">
        <f>+IF(VLOOKUP(Table2[[#This Row],['#]],Table1[[#Headers],[#Data]],16,FALSE)=0,"",VLOOKUP(Table2[[#This Row],['#]],Table1[[#Headers],[#Data]],16,FALSE))</f>
        <v/>
      </c>
      <c r="L48" s="121" t="e">
        <f>+IF(VLOOKUP(Table2[[#This Row],['#]],Table1[[#Headers],[#Data]],47,FALSE)=0,"",VLOOKUP(Table2[[#This Row],['#]],Table1[[#Headers],[#Data]],47,FALSE))</f>
        <v>#REF!</v>
      </c>
      <c r="M48" s="38"/>
    </row>
    <row r="49" spans="1:13" ht="49.5" customHeight="1">
      <c r="A49" s="119">
        <f>'Crosswalk of OHIC Measure Sets'!A56</f>
        <v>1</v>
      </c>
      <c r="B49" s="120">
        <f>IF(VLOOKUP(Table2[[#This Row],['#]],Table1[[#Headers],[#Data]],2,FALSE)=0,"",VLOOKUP(Table2[[#This Row],['#]],Table1[[#Headers],[#Data]],2,FALSE))</f>
        <v>35</v>
      </c>
      <c r="C49" s="120" t="str">
        <f>IF(VLOOKUP(Table2[[#This Row],['#]],Table1[[#Headers],[#Data]],3,FALSE)=0,"",VLOOKUP(Table2[[#This Row],['#]],Table1[[#Headers],[#Data]],3,FALSE))</f>
        <v>Follow-Up After Hospitalization for Mental Illness (7-Day)</v>
      </c>
      <c r="D49" s="121">
        <f>IF(VLOOKUP(Table2[[#This Row],['#]],Table1[[#Headers],[#Data]],4,FALSE)=0,"",VLOOKUP(Table2[[#This Row],['#]],Table1[[#Headers],[#Data]],4,FALSE))</f>
        <v>576</v>
      </c>
      <c r="E49" s="122" t="str">
        <f>IF(VLOOKUP(Table2[[#This Row],['#]],Table1[[#Headers],[#Data]],7,FALSE)=0,"",VLOOKUP(Table2[[#This Row],['#]],Table1[[#Headers],[#Data]],7,FALSE))</f>
        <v>Percentage of discharges for members 6 years of age and older who were hospitalized for treatment of selected mental health disorders and who had an OP visit, an intensive OP encounter, or partial hospitalization with a mental health practitioner. Two rates are reported: 1) the percentage of members who received follow-up within 30 days of discharge, 2) the percent of members who received follow-up within 7 days of discharge</v>
      </c>
      <c r="F49" s="122" t="str">
        <f>IF(VLOOKUP(Table2[[#This Row],['#]],Table1[[#Headers],[#Data]],8,FALSE)=0,"",VLOOKUP(Table2[[#This Row],['#]],Table1[[#Headers],[#Data]],8,FALSE))</f>
        <v>Hospital</v>
      </c>
      <c r="G49" s="122" t="str">
        <f>IF(VLOOKUP(Table2[[#This Row],['#]],Table1[[#Headers],[#Data]],9,FALSE)=0,"",VLOOKUP(Table2[[#This Row],['#]],Table1[[#Headers],[#Data]],9,FALSE))</f>
        <v>Mental Health</v>
      </c>
      <c r="H49" s="122" t="str">
        <f>IF(VLOOKUP(Table2[[#This Row],['#]],Table1[[#Headers],[#Data]],10,FALSE)=0,"",VLOOKUP(Table2[[#This Row],['#]],Table1[[#Headers],[#Data]],10,FALSE))</f>
        <v>Process</v>
      </c>
      <c r="I49" s="122" t="str">
        <f>IF(VLOOKUP(Table2[[#This Row],['#]],Table1[[#Headers],[#Data]],11,FALSE)=0,"",VLOOKUP(Table2[[#This Row],['#]],Table1[[#Headers],[#Data]],11,FALSE))</f>
        <v>Adult and Pediatric</v>
      </c>
      <c r="J49" s="123"/>
      <c r="K49" s="124" t="str">
        <f>+IF(VLOOKUP(Table2[[#This Row],['#]],Table1[[#Headers],[#Data]],16,FALSE)=0,"",VLOOKUP(Table2[[#This Row],['#]],Table1[[#Headers],[#Data]],16,FALSE))</f>
        <v>For Contractual Use:
HEDIS*: FUH (7-day rate)</v>
      </c>
      <c r="L49" s="121" t="e">
        <f>+IF(VLOOKUP(Table2[[#This Row],['#]],Table1[[#Headers],[#Data]],47,FALSE)=0,"",VLOOKUP(Table2[[#This Row],['#]],Table1[[#Headers],[#Data]],47,FALSE))</f>
        <v>#REF!</v>
      </c>
      <c r="M49" s="38"/>
    </row>
    <row r="50" spans="1:13" ht="49.5" customHeight="1">
      <c r="A50" s="119">
        <f>'Crosswalk of OHIC Measure Sets'!A57</f>
        <v>43</v>
      </c>
      <c r="B50" s="120" t="str">
        <f>IF(VLOOKUP(Table2[[#This Row],['#]],Table1[[#Headers],[#Data]],2,FALSE)=0,"",VLOOKUP(Table2[[#This Row],['#]],Table1[[#Headers],[#Data]],2,FALSE))</f>
        <v/>
      </c>
      <c r="C50" s="120" t="str">
        <f>IF(VLOOKUP(Table2[[#This Row],['#]],Table1[[#Headers],[#Data]],3,FALSE)=0,"",VLOOKUP(Table2[[#This Row],['#]],Table1[[#Headers],[#Data]],3,FALSE))</f>
        <v>Heart Attack Readmit (READM-30-AMI)</v>
      </c>
      <c r="D50" s="121" t="str">
        <f>IF(VLOOKUP(Table2[[#This Row],['#]],Table1[[#Headers],[#Data]],4,FALSE)=0,"",VLOOKUP(Table2[[#This Row],['#]],Table1[[#Headers],[#Data]],4,FALSE))</f>
        <v>0505</v>
      </c>
      <c r="E50" s="122" t="str">
        <f>IF(VLOOKUP(Table2[[#This Row],['#]],Table1[[#Headers],[#Data]],7,FALSE)=0,"",VLOOKUP(Table2[[#This Row],['#]],Table1[[#Headers],[#Data]],7,FALSE))</f>
        <v xml:space="preserve">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v>
      </c>
      <c r="F50" s="122" t="str">
        <f>IF(VLOOKUP(Table2[[#This Row],['#]],Table1[[#Headers],[#Data]],8,FALSE)=0,"",VLOOKUP(Table2[[#This Row],['#]],Table1[[#Headers],[#Data]],8,FALSE))</f>
        <v>Hospital</v>
      </c>
      <c r="G50" s="122" t="str">
        <f>IF(VLOOKUP(Table2[[#This Row],['#]],Table1[[#Headers],[#Data]],9,FALSE)=0,"",VLOOKUP(Table2[[#This Row],['#]],Table1[[#Headers],[#Data]],9,FALSE))</f>
        <v>Cardiovascular</v>
      </c>
      <c r="H50" s="122" t="str">
        <f>IF(VLOOKUP(Table2[[#This Row],['#]],Table1[[#Headers],[#Data]],10,FALSE)=0,"",VLOOKUP(Table2[[#This Row],['#]],Table1[[#Headers],[#Data]],10,FALSE))</f>
        <v>Outcome</v>
      </c>
      <c r="I50" s="122" t="str">
        <f>IF(VLOOKUP(Table2[[#This Row],['#]],Table1[[#Headers],[#Data]],11,FALSE)=0,"",VLOOKUP(Table2[[#This Row],['#]],Table1[[#Headers],[#Data]],11,FALSE))</f>
        <v>Adult</v>
      </c>
      <c r="J50" s="123"/>
      <c r="K50" s="124" t="str">
        <f>+IF(VLOOKUP(Table2[[#This Row],['#]],Table1[[#Headers],[#Data]],16,FALSE)=0,"",VLOOKUP(Table2[[#This Row],['#]],Table1[[#Headers],[#Data]],16,FALSE))</f>
        <v/>
      </c>
      <c r="L50" s="121" t="e">
        <f>+IF(VLOOKUP(Table2[[#This Row],['#]],Table1[[#Headers],[#Data]],47,FALSE)=0,"",VLOOKUP(Table2[[#This Row],['#]],Table1[[#Headers],[#Data]],47,FALSE))</f>
        <v>#REF!</v>
      </c>
      <c r="M50" s="38"/>
    </row>
    <row r="51" spans="1:13" ht="49.5" customHeight="1">
      <c r="A51" s="119">
        <f>'Crosswalk of OHIC Measure Sets'!A58</f>
        <v>44</v>
      </c>
      <c r="B51" s="120" t="str">
        <f>IF(VLOOKUP(Table2[[#This Row],['#]],Table1[[#Headers],[#Data]],2,FALSE)=0,"",VLOOKUP(Table2[[#This Row],['#]],Table1[[#Headers],[#Data]],2,FALSE))</f>
        <v/>
      </c>
      <c r="C51" s="120" t="str">
        <f>IF(VLOOKUP(Table2[[#This Row],['#]],Table1[[#Headers],[#Data]],3,FALSE)=0,"",VLOOKUP(Table2[[#This Row],['#]],Table1[[#Headers],[#Data]],3,FALSE))</f>
        <v>Heart Failure Readmit (READM-30-HF)</v>
      </c>
      <c r="D51" s="121" t="str">
        <f>IF(VLOOKUP(Table2[[#This Row],['#]],Table1[[#Headers],[#Data]],4,FALSE)=0,"",VLOOKUP(Table2[[#This Row],['#]],Table1[[#Headers],[#Data]],4,FALSE))</f>
        <v>0330</v>
      </c>
      <c r="E51" s="122" t="str">
        <f>IF(VLOOKUP(Table2[[#This Row],['#]],Table1[[#Headers],[#Data]],7,FALSE)=0,"",VLOOKUP(Table2[[#This Row],['#]],Table1[[#Headers],[#Data]],7,FALSE))</f>
        <v>The measure estimates a hospital-level 30-day risk-standardized readmission rate (RSRR) for patients discharged from the hospital with a principal diagnosis of heart failure (HF). The outcome is defined as readmission for any cause within 30 days of the discharge date for the index hospitalization,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The primary update to this measure since it was last reviewed at NQF is the addition of specifications for planned readmissions as described within this application and in the accompanying report Re-specifying the Hospital 30-Day Acute Myocardial Infarction, Heart Failure, and Total Hip/Knee Arthroplasty Readmission Measures by adding a Planned Readmission Algorithm.</v>
      </c>
      <c r="F51" s="122" t="str">
        <f>IF(VLOOKUP(Table2[[#This Row],['#]],Table1[[#Headers],[#Data]],8,FALSE)=0,"",VLOOKUP(Table2[[#This Row],['#]],Table1[[#Headers],[#Data]],8,FALSE))</f>
        <v>Hospital</v>
      </c>
      <c r="G51" s="122" t="str">
        <f>IF(VLOOKUP(Table2[[#This Row],['#]],Table1[[#Headers],[#Data]],9,FALSE)=0,"",VLOOKUP(Table2[[#This Row],['#]],Table1[[#Headers],[#Data]],9,FALSE))</f>
        <v>Cardiovascular</v>
      </c>
      <c r="H51" s="122" t="str">
        <f>IF(VLOOKUP(Table2[[#This Row],['#]],Table1[[#Headers],[#Data]],10,FALSE)=0,"",VLOOKUP(Table2[[#This Row],['#]],Table1[[#Headers],[#Data]],10,FALSE))</f>
        <v>Outcome</v>
      </c>
      <c r="I51" s="122" t="str">
        <f>IF(VLOOKUP(Table2[[#This Row],['#]],Table1[[#Headers],[#Data]],11,FALSE)=0,"",VLOOKUP(Table2[[#This Row],['#]],Table1[[#Headers],[#Data]],11,FALSE))</f>
        <v>Adult</v>
      </c>
      <c r="J51" s="123"/>
      <c r="K51" s="124" t="str">
        <f>+IF(VLOOKUP(Table2[[#This Row],['#]],Table1[[#Headers],[#Data]],16,FALSE)=0,"",VLOOKUP(Table2[[#This Row],['#]],Table1[[#Headers],[#Data]],16,FALSE))</f>
        <v/>
      </c>
      <c r="L51" s="121" t="e">
        <f>+IF(VLOOKUP(Table2[[#This Row],['#]],Table1[[#Headers],[#Data]],47,FALSE)=0,"",VLOOKUP(Table2[[#This Row],['#]],Table1[[#Headers],[#Data]],47,FALSE))</f>
        <v>#REF!</v>
      </c>
      <c r="M51" s="38"/>
    </row>
    <row r="52" spans="1:13" ht="49.5" customHeight="1">
      <c r="A52" s="119">
        <f>'Crosswalk of OHIC Measure Sets'!A59</f>
        <v>32</v>
      </c>
      <c r="B52" s="120">
        <f>IF(VLOOKUP(Table2[[#This Row],['#]],Table1[[#Headers],[#Data]],2,FALSE)=0,"",VLOOKUP(Table2[[#This Row],['#]],Table1[[#Headers],[#Data]],2,FALSE))</f>
        <v>36</v>
      </c>
      <c r="C52" s="120" t="str">
        <f>IF(VLOOKUP(Table2[[#This Row],['#]],Table1[[#Headers],[#Data]],3,FALSE)=0,"",VLOOKUP(Table2[[#This Row],['#]],Table1[[#Headers],[#Data]],3,FALSE))</f>
        <v>HCAHPS</v>
      </c>
      <c r="D52" s="121" t="str">
        <f>IF(VLOOKUP(Table2[[#This Row],['#]],Table1[[#Headers],[#Data]],4,FALSE)=0,"",VLOOKUP(Table2[[#This Row],['#]],Table1[[#Headers],[#Data]],4,FALSE))</f>
        <v>0166</v>
      </c>
      <c r="E52" s="122" t="str">
        <f>IF(VLOOKUP(Table2[[#This Row],['#]],Table1[[#Headers],[#Data]],7,FALSE)=0,"",VLOOKUP(Table2[[#This Row],['#]],Table1[[#Headers],[#Data]],7,FALSE))</f>
        <v>27-items survey instrument with 7 domain-level composites including: communication with doctors, communication with nurses, responsiveness of hospital staff, pain control, communication about medicines, cleanliness and quiet of the hospital environment, and discharge information</v>
      </c>
      <c r="F52" s="122" t="str">
        <f>IF(VLOOKUP(Table2[[#This Row],['#]],Table1[[#Headers],[#Data]],8,FALSE)=0,"",VLOOKUP(Table2[[#This Row],['#]],Table1[[#Headers],[#Data]],8,FALSE))</f>
        <v>Hospital</v>
      </c>
      <c r="G52" s="122" t="str">
        <f>IF(VLOOKUP(Table2[[#This Row],['#]],Table1[[#Headers],[#Data]],9,FALSE)=0,"",VLOOKUP(Table2[[#This Row],['#]],Table1[[#Headers],[#Data]],9,FALSE))</f>
        <v>NA</v>
      </c>
      <c r="H52" s="122" t="str">
        <f>IF(VLOOKUP(Table2[[#This Row],['#]],Table1[[#Headers],[#Data]],10,FALSE)=0,"",VLOOKUP(Table2[[#This Row],['#]],Table1[[#Headers],[#Data]],10,FALSE))</f>
        <v>Patient Experience</v>
      </c>
      <c r="I52" s="122" t="str">
        <f>IF(VLOOKUP(Table2[[#This Row],['#]],Table1[[#Headers],[#Data]],11,FALSE)=0,"",VLOOKUP(Table2[[#This Row],['#]],Table1[[#Headers],[#Data]],11,FALSE))</f>
        <v>Adult</v>
      </c>
      <c r="J52" s="123"/>
      <c r="K52" s="124" t="str">
        <f>+IF(VLOOKUP(Table2[[#This Row],['#]],Table1[[#Headers],[#Data]],16,FALSE)=0,"",VLOOKUP(Table2[[#This Row],['#]],Table1[[#Headers],[#Data]],16,FALSE))</f>
        <v>For Contractual Use:
CMS: https://www.ahrq.gov/cahps/surveys-guidance/hospital/index.html</v>
      </c>
      <c r="L52" s="121" t="e">
        <f>+IF(VLOOKUP(Table2[[#This Row],['#]],Table1[[#Headers],[#Data]],47,FALSE)=0,"",VLOOKUP(Table2[[#This Row],['#]],Table1[[#Headers],[#Data]],47,FALSE))</f>
        <v>#REF!</v>
      </c>
      <c r="M52" s="38"/>
    </row>
    <row r="53" spans="1:13" ht="49.5" customHeight="1">
      <c r="A53" s="119">
        <f>'Crosswalk of OHIC Measure Sets'!A60</f>
        <v>45</v>
      </c>
      <c r="B53" s="120">
        <f>IF(VLOOKUP(Table2[[#This Row],['#]],Table1[[#Headers],[#Data]],2,FALSE)=0,"",VLOOKUP(Table2[[#This Row],['#]],Table1[[#Headers],[#Data]],2,FALSE))</f>
        <v>37</v>
      </c>
      <c r="C53" s="120" t="str">
        <f>IF(VLOOKUP(Table2[[#This Row],['#]],Table1[[#Headers],[#Data]],3,FALSE)=0,"",VLOOKUP(Table2[[#This Row],['#]],Table1[[#Headers],[#Data]],3,FALSE))</f>
        <v>Hospital-wide Readmit (READM-30-HOSP-WIDE)</v>
      </c>
      <c r="D53" s="121" t="str">
        <f>IF(VLOOKUP(Table2[[#This Row],['#]],Table1[[#Headers],[#Data]],4,FALSE)=0,"",VLOOKUP(Table2[[#This Row],['#]],Table1[[#Headers],[#Data]],4,FALSE))</f>
        <v>1789</v>
      </c>
      <c r="E53" s="122" t="str">
        <f>IF(VLOOKUP(Table2[[#This Row],['#]],Table1[[#Headers],[#Data]],7,FALSE)=0,"",VLOOKUP(Table2[[#This Row],['#]],Table1[[#Headers],[#Data]],7,FALSE))</f>
        <v>This measure estimates the hospital-level, risk-standardized rate of unplanned, all-cause readmission after admission for any eligible condition within 30 days of hospital discharge (RSRR) for patients aged 18 and older. The measure reports a single summary RSRR, derived from the volume-weighted results of five different models, one for each of the following specialty cohorts (groups of discharge condition categories or procedure categories): surgery/gynecology, general medicine, cardiorespiratory, cardiovascular, and neurology, each of which will be described in greater detail below. The measure also indicates the hospital standardized risk ratios (SRR) for each of these five specialty cohorts. We developed the measure for patients 65 years and older using Medicare fee-for-service (FFS) claims and subsequently tested and specified the measure for patients aged 18 years and older using all-payer data. We used the California Patient Discharge Data (CPDD), a large database of patient hospital admissions, for our all-payer data.</v>
      </c>
      <c r="F53" s="122" t="str">
        <f>IF(VLOOKUP(Table2[[#This Row],['#]],Table1[[#Headers],[#Data]],8,FALSE)=0,"",VLOOKUP(Table2[[#This Row],['#]],Table1[[#Headers],[#Data]],8,FALSE))</f>
        <v>Hospital</v>
      </c>
      <c r="G53" s="122" t="str">
        <f>IF(VLOOKUP(Table2[[#This Row],['#]],Table1[[#Headers],[#Data]],9,FALSE)=0,"",VLOOKUP(Table2[[#This Row],['#]],Table1[[#Headers],[#Data]],9,FALSE))</f>
        <v>Patient Safety</v>
      </c>
      <c r="H53" s="122" t="str">
        <f>IF(VLOOKUP(Table2[[#This Row],['#]],Table1[[#Headers],[#Data]],10,FALSE)=0,"",VLOOKUP(Table2[[#This Row],['#]],Table1[[#Headers],[#Data]],10,FALSE))</f>
        <v>Outcome</v>
      </c>
      <c r="I53" s="122" t="str">
        <f>IF(VLOOKUP(Table2[[#This Row],['#]],Table1[[#Headers],[#Data]],11,FALSE)=0,"",VLOOKUP(Table2[[#This Row],['#]],Table1[[#Headers],[#Data]],11,FALSE))</f>
        <v>Adult</v>
      </c>
      <c r="J53" s="123"/>
      <c r="K53" s="124" t="str">
        <f>+IF(VLOOKUP(Table2[[#This Row],['#]],Table1[[#Headers],[#Data]],16,FALSE)=0,"",VLOOKUP(Table2[[#This Row],['#]],Table1[[#Headers],[#Data]],16,FALSE))</f>
        <v>For Contractual Use:
CMS: https://www.qualitynet.org/files/5eaaf4bde8ffc8001f999243?filename=2020_HWR_MU_SpecsReport.pdf</v>
      </c>
      <c r="L53" s="121" t="e">
        <f>+IF(VLOOKUP(Table2[[#This Row],['#]],Table1[[#Headers],[#Data]],47,FALSE)=0,"",VLOOKUP(Table2[[#This Row],['#]],Table1[[#Headers],[#Data]],47,FALSE))</f>
        <v>#REF!</v>
      </c>
      <c r="M53" s="38"/>
    </row>
    <row r="54" spans="1:13" ht="49.5" customHeight="1">
      <c r="A54" s="119">
        <f>'Crosswalk of OHIC Measure Sets'!A61</f>
        <v>0</v>
      </c>
      <c r="B54" s="120" t="e">
        <f>IF(VLOOKUP(Table2[[#This Row],['#]],Table1[[#Headers],[#Data]],2,FALSE)=0,"",VLOOKUP(Table2[[#This Row],['#]],Table1[[#Headers],[#Data]],2,FALSE))</f>
        <v>#N/A</v>
      </c>
      <c r="C54" s="120" t="e">
        <f>IF(VLOOKUP(Table2[[#This Row],['#]],Table1[[#Headers],[#Data]],3,FALSE)=0,"",VLOOKUP(Table2[[#This Row],['#]],Table1[[#Headers],[#Data]],3,FALSE))</f>
        <v>#N/A</v>
      </c>
      <c r="D54" s="121" t="e">
        <f>IF(VLOOKUP(Table2[[#This Row],['#]],Table1[[#Headers],[#Data]],4,FALSE)=0,"",VLOOKUP(Table2[[#This Row],['#]],Table1[[#Headers],[#Data]],4,FALSE))</f>
        <v>#N/A</v>
      </c>
      <c r="E54" s="122" t="e">
        <f>IF(VLOOKUP(Table2[[#This Row],['#]],Table1[[#Headers],[#Data]],7,FALSE)=0,"",VLOOKUP(Table2[[#This Row],['#]],Table1[[#Headers],[#Data]],7,FALSE))</f>
        <v>#N/A</v>
      </c>
      <c r="F54" s="122" t="e">
        <f>IF(VLOOKUP(Table2[[#This Row],['#]],Table1[[#Headers],[#Data]],8,FALSE)=0,"",VLOOKUP(Table2[[#This Row],['#]],Table1[[#Headers],[#Data]],8,FALSE))</f>
        <v>#N/A</v>
      </c>
      <c r="G54" s="122" t="e">
        <f>IF(VLOOKUP(Table2[[#This Row],['#]],Table1[[#Headers],[#Data]],9,FALSE)=0,"",VLOOKUP(Table2[[#This Row],['#]],Table1[[#Headers],[#Data]],9,FALSE))</f>
        <v>#N/A</v>
      </c>
      <c r="H54" s="122" t="e">
        <f>IF(VLOOKUP(Table2[[#This Row],['#]],Table1[[#Headers],[#Data]],10,FALSE)=0,"",VLOOKUP(Table2[[#This Row],['#]],Table1[[#Headers],[#Data]],10,FALSE))</f>
        <v>#N/A</v>
      </c>
      <c r="I54" s="122" t="e">
        <f>IF(VLOOKUP(Table2[[#This Row],['#]],Table1[[#Headers],[#Data]],11,FALSE)=0,"",VLOOKUP(Table2[[#This Row],['#]],Table1[[#Headers],[#Data]],11,FALSE))</f>
        <v>#N/A</v>
      </c>
      <c r="J54" s="123"/>
      <c r="K54" s="124" t="e">
        <f>+IF(VLOOKUP(Table2[[#This Row],['#]],Table1[[#Headers],[#Data]],16,FALSE)=0,"",VLOOKUP(Table2[[#This Row],['#]],Table1[[#Headers],[#Data]],16,FALSE))</f>
        <v>#N/A</v>
      </c>
      <c r="L54" s="121" t="e">
        <f>+IF(VLOOKUP(Table2[[#This Row],['#]],Table1[[#Headers],[#Data]],47,FALSE)=0,"",VLOOKUP(Table2[[#This Row],['#]],Table1[[#Headers],[#Data]],47,FALSE))</f>
        <v>#N/A</v>
      </c>
      <c r="M54" s="38"/>
    </row>
    <row r="55" spans="1:13" ht="49.5" customHeight="1">
      <c r="A55" s="119">
        <f>'Crosswalk of OHIC Measure Sets'!A62</f>
        <v>0</v>
      </c>
      <c r="B55" s="120" t="e">
        <f>IF(VLOOKUP(Table2[[#This Row],['#]],Table1[[#Headers],[#Data]],2,FALSE)=0,"",VLOOKUP(Table2[[#This Row],['#]],Table1[[#Headers],[#Data]],2,FALSE))</f>
        <v>#N/A</v>
      </c>
      <c r="C55" s="120" t="e">
        <f>IF(VLOOKUP(Table2[[#This Row],['#]],Table1[[#Headers],[#Data]],3,FALSE)=0,"",VLOOKUP(Table2[[#This Row],['#]],Table1[[#Headers],[#Data]],3,FALSE))</f>
        <v>#N/A</v>
      </c>
      <c r="D55" s="121" t="e">
        <f>IF(VLOOKUP(Table2[[#This Row],['#]],Table1[[#Headers],[#Data]],4,FALSE)=0,"",VLOOKUP(Table2[[#This Row],['#]],Table1[[#Headers],[#Data]],4,FALSE))</f>
        <v>#N/A</v>
      </c>
      <c r="E55" s="122" t="e">
        <f>IF(VLOOKUP(Table2[[#This Row],['#]],Table1[[#Headers],[#Data]],7,FALSE)=0,"",VLOOKUP(Table2[[#This Row],['#]],Table1[[#Headers],[#Data]],7,FALSE))</f>
        <v>#N/A</v>
      </c>
      <c r="F55" s="122" t="e">
        <f>IF(VLOOKUP(Table2[[#This Row],['#]],Table1[[#Headers],[#Data]],8,FALSE)=0,"",VLOOKUP(Table2[[#This Row],['#]],Table1[[#Headers],[#Data]],8,FALSE))</f>
        <v>#N/A</v>
      </c>
      <c r="G55" s="122" t="e">
        <f>IF(VLOOKUP(Table2[[#This Row],['#]],Table1[[#Headers],[#Data]],9,FALSE)=0,"",VLOOKUP(Table2[[#This Row],['#]],Table1[[#Headers],[#Data]],9,FALSE))</f>
        <v>#N/A</v>
      </c>
      <c r="H55" s="122" t="e">
        <f>IF(VLOOKUP(Table2[[#This Row],['#]],Table1[[#Headers],[#Data]],10,FALSE)=0,"",VLOOKUP(Table2[[#This Row],['#]],Table1[[#Headers],[#Data]],10,FALSE))</f>
        <v>#N/A</v>
      </c>
      <c r="I55" s="122" t="e">
        <f>IF(VLOOKUP(Table2[[#This Row],['#]],Table1[[#Headers],[#Data]],11,FALSE)=0,"",VLOOKUP(Table2[[#This Row],['#]],Table1[[#Headers],[#Data]],11,FALSE))</f>
        <v>#N/A</v>
      </c>
      <c r="J55" s="123"/>
      <c r="K55" s="124" t="e">
        <f>+IF(VLOOKUP(Table2[[#This Row],['#]],Table1[[#Headers],[#Data]],16,FALSE)=0,"",VLOOKUP(Table2[[#This Row],['#]],Table1[[#Headers],[#Data]],16,FALSE))</f>
        <v>#N/A</v>
      </c>
      <c r="L55" s="121" t="e">
        <f>+IF(VLOOKUP(Table2[[#This Row],['#]],Table1[[#Headers],[#Data]],47,FALSE)=0,"",VLOOKUP(Table2[[#This Row],['#]],Table1[[#Headers],[#Data]],47,FALSE))</f>
        <v>#N/A</v>
      </c>
      <c r="M55" s="38"/>
    </row>
    <row r="56" spans="1:13" ht="49.5" customHeight="1">
      <c r="A56" s="119">
        <f>'Crosswalk of OHIC Measure Sets'!A63</f>
        <v>60</v>
      </c>
      <c r="B56" s="120">
        <f>IF(VLOOKUP(Table2[[#This Row],['#]],Table1[[#Headers],[#Data]],2,FALSE)=0,"",VLOOKUP(Table2[[#This Row],['#]],Table1[[#Headers],[#Data]],2,FALSE))</f>
        <v>40</v>
      </c>
      <c r="C56" s="120" t="str">
        <f>IF(VLOOKUP(Table2[[#This Row],['#]],Table1[[#Headers],[#Data]],3,FALSE)=0,"",VLOOKUP(Table2[[#This Row],['#]],Table1[[#Headers],[#Data]],3,FALSE))</f>
        <v>Immunizations for Adolescents (Combo 2)</v>
      </c>
      <c r="D56" s="121" t="str">
        <f>IF(VLOOKUP(Table2[[#This Row],['#]],Table1[[#Headers],[#Data]],4,FALSE)=0,"",VLOOKUP(Table2[[#This Row],['#]],Table1[[#Headers],[#Data]],4,FALSE))</f>
        <v>1407</v>
      </c>
      <c r="E56" s="122" t="str">
        <f>IF(VLOOKUP(Table2[[#This Row],['#]],Table1[[#Headers],[#Data]],7,FALSE)=0,"",VLOOKUP(Table2[[#This Row],['#]],Table1[[#Headers],[#Data]],7,FALSE))</f>
        <v>Percentage of adolescents 13 years of age who had the recommended immunizations (meningococcal vaccine and one tetanus, diphtheria toxoids and acellular pertussis vaccine (Tdap) or one tetanus, diphtheria toxoids vaccine (Td)) by their 13th birthday.</v>
      </c>
      <c r="F56" s="122" t="str">
        <f>IF(VLOOKUP(Table2[[#This Row],['#]],Table1[[#Headers],[#Data]],8,FALSE)=0,"",VLOOKUP(Table2[[#This Row],['#]],Table1[[#Headers],[#Data]],8,FALSE))</f>
        <v>Prevention/ Early Detection</v>
      </c>
      <c r="G56" s="122" t="str">
        <f>IF(VLOOKUP(Table2[[#This Row],['#]],Table1[[#Headers],[#Data]],9,FALSE)=0,"",VLOOKUP(Table2[[#This Row],['#]],Table1[[#Headers],[#Data]],9,FALSE))</f>
        <v>Infectious Disease</v>
      </c>
      <c r="H56" s="122" t="str">
        <f>IF(VLOOKUP(Table2[[#This Row],['#]],Table1[[#Headers],[#Data]],10,FALSE)=0,"",VLOOKUP(Table2[[#This Row],['#]],Table1[[#Headers],[#Data]],10,FALSE))</f>
        <v>Process</v>
      </c>
      <c r="I56" s="122" t="str">
        <f>IF(VLOOKUP(Table2[[#This Row],['#]],Table1[[#Headers],[#Data]],11,FALSE)=0,"",VLOOKUP(Table2[[#This Row],['#]],Table1[[#Headers],[#Data]],11,FALSE))</f>
        <v>Adolescent</v>
      </c>
      <c r="J56" s="123"/>
      <c r="K56" s="124" t="str">
        <f>+IF(VLOOKUP(Table2[[#This Row],['#]],Table1[[#Headers],[#Data]],16,FALSE)=0,"",VLOOKUP(Table2[[#This Row],['#]],Table1[[#Headers],[#Data]],16,FALSE))</f>
        <v>For Contractual Use:
HEDIS*: IMA (Combo 2 rate)</v>
      </c>
      <c r="L56" s="121" t="e">
        <f>+IF(VLOOKUP(Table2[[#This Row],['#]],Table1[[#Headers],[#Data]],47,FALSE)=0,"",VLOOKUP(Table2[[#This Row],['#]],Table1[[#Headers],[#Data]],47,FALSE))</f>
        <v>#REF!</v>
      </c>
      <c r="M56" s="38"/>
    </row>
    <row r="57" spans="1:13" ht="49.5" customHeight="1">
      <c r="A57" s="119">
        <f>'Crosswalk of OHIC Measure Sets'!A64</f>
        <v>21</v>
      </c>
      <c r="B57" s="120">
        <f>IF(VLOOKUP(Table2[[#This Row],['#]],Table1[[#Headers],[#Data]],2,FALSE)=0,"",VLOOKUP(Table2[[#This Row],['#]],Table1[[#Headers],[#Data]],2,FALSE))</f>
        <v>41</v>
      </c>
      <c r="C57" s="120" t="str">
        <f>IF(VLOOKUP(Table2[[#This Row],['#]],Table1[[#Headers],[#Data]],3,FALSE)=0,"",VLOOKUP(Table2[[#This Row],['#]],Table1[[#Headers],[#Data]],3,FALSE))</f>
        <v>Initiation and Engagement of Alcohol and Other Drug Abuse or Dependence Treatment</v>
      </c>
      <c r="D57" s="121" t="str">
        <f>IF(VLOOKUP(Table2[[#This Row],['#]],Table1[[#Headers],[#Data]],4,FALSE)=0,"",VLOOKUP(Table2[[#This Row],['#]],Table1[[#Headers],[#Data]],4,FALSE))</f>
        <v>0004</v>
      </c>
      <c r="E57" s="122" t="str">
        <f>IF(VLOOKUP(Table2[[#This Row],['#]],Table1[[#Headers],[#Data]],7,FALSE)=0,"",VLOOKUP(Table2[[#This Row],['#]],Table1[[#Headers],[#Data]],7,FALSE))</f>
        <v>Percentage of adolescent and adult members with a new episode of alcohol or other drug (AOD) abuse or dependence who received the following.
• Initiation of AOD Treatment. The percentage of members who initiate treatment through an inpatient AOD admission, outpatient visit, intensive outpatient encounter or partial hospitalization, telehealth or medication assisted treatment (MAT) within 14 days of the diagnosis.
• Engagement of AOD Treatment. The percentage of members who initiated treatment and who had two or more additional AOD services or MAT within 34 days of the initiation visit</v>
      </c>
      <c r="F57" s="122" t="str">
        <f>IF(VLOOKUP(Table2[[#This Row],['#]],Table1[[#Headers],[#Data]],8,FALSE)=0,"",VLOOKUP(Table2[[#This Row],['#]],Table1[[#Headers],[#Data]],8,FALSE))</f>
        <v>Chronic Illness Care</v>
      </c>
      <c r="G57" s="122" t="str">
        <f>IF(VLOOKUP(Table2[[#This Row],['#]],Table1[[#Headers],[#Data]],9,FALSE)=0,"",VLOOKUP(Table2[[#This Row],['#]],Table1[[#Headers],[#Data]],9,FALSE))</f>
        <v>Substance Abuse</v>
      </c>
      <c r="H57" s="122" t="str">
        <f>IF(VLOOKUP(Table2[[#This Row],['#]],Table1[[#Headers],[#Data]],10,FALSE)=0,"",VLOOKUP(Table2[[#This Row],['#]],Table1[[#Headers],[#Data]],10,FALSE))</f>
        <v>Process</v>
      </c>
      <c r="I57" s="122" t="str">
        <f>IF(VLOOKUP(Table2[[#This Row],['#]],Table1[[#Headers],[#Data]],11,FALSE)=0,"",VLOOKUP(Table2[[#This Row],['#]],Table1[[#Headers],[#Data]],11,FALSE))</f>
        <v>Adolescent and Adult</v>
      </c>
      <c r="J57" s="123"/>
      <c r="K57" s="124" t="str">
        <f>+IF(VLOOKUP(Table2[[#This Row],['#]],Table1[[#Headers],[#Data]],16,FALSE)=0,"",VLOOKUP(Table2[[#This Row],['#]],Table1[[#Headers],[#Data]],16,FALSE))</f>
        <v>For Contractual Use:
HEDIS*: IET</v>
      </c>
      <c r="L57" s="121" t="e">
        <f>+IF(VLOOKUP(Table2[[#This Row],['#]],Table1[[#Headers],[#Data]],47,FALSE)=0,"",VLOOKUP(Table2[[#This Row],['#]],Table1[[#Headers],[#Data]],47,FALSE))</f>
        <v>#REF!</v>
      </c>
      <c r="M57" s="38"/>
    </row>
    <row r="58" spans="1:13" ht="49.5" customHeight="1">
      <c r="A58" s="119">
        <f>'Crosswalk of OHIC Measure Sets'!A65</f>
        <v>70</v>
      </c>
      <c r="B58" s="120" t="str">
        <f>IF(VLOOKUP(Table2[[#This Row],['#]],Table1[[#Headers],[#Data]],2,FALSE)=0,"",VLOOKUP(Table2[[#This Row],['#]],Table1[[#Headers],[#Data]],2,FALSE))</f>
        <v/>
      </c>
      <c r="C58" s="120" t="str">
        <f>IF(VLOOKUP(Table2[[#This Row],['#]],Table1[[#Headers],[#Data]],3,FALSE)=0,"",VLOOKUP(Table2[[#This Row],['#]],Table1[[#Headers],[#Data]],3,FALSE))</f>
        <v>Interpregnancy Interval (Contraceptive) Counseling</v>
      </c>
      <c r="D58" s="121" t="str">
        <f>IF(VLOOKUP(Table2[[#This Row],['#]],Table1[[#Headers],[#Data]],4,FALSE)=0,"",VLOOKUP(Table2[[#This Row],['#]],Table1[[#Headers],[#Data]],4,FALSE))</f>
        <v>NA</v>
      </c>
      <c r="E58" s="122" t="str">
        <f>IF(VLOOKUP(Table2[[#This Row],['#]],Table1[[#Headers],[#Data]],7,FALSE)=0,"",VLOOKUP(Table2[[#This Row],['#]],Table1[[#Headers],[#Data]],7,FALSE))</f>
        <v>Percentage of postpartum women who have documentation of contraceptive counseling</v>
      </c>
      <c r="F58" s="122" t="str">
        <f>IF(VLOOKUP(Table2[[#This Row],['#]],Table1[[#Headers],[#Data]],8,FALSE)=0,"",VLOOKUP(Table2[[#This Row],['#]],Table1[[#Headers],[#Data]],8,FALSE))</f>
        <v>Prevention</v>
      </c>
      <c r="G58" s="122" t="str">
        <f>IF(VLOOKUP(Table2[[#This Row],['#]],Table1[[#Headers],[#Data]],9,FALSE)=0,"",VLOOKUP(Table2[[#This Row],['#]],Table1[[#Headers],[#Data]],9,FALSE))</f>
        <v>Pregnancy</v>
      </c>
      <c r="H58" s="122" t="str">
        <f>IF(VLOOKUP(Table2[[#This Row],['#]],Table1[[#Headers],[#Data]],10,FALSE)=0,"",VLOOKUP(Table2[[#This Row],['#]],Table1[[#Headers],[#Data]],10,FALSE))</f>
        <v>Process</v>
      </c>
      <c r="I58" s="122" t="str">
        <f>IF(VLOOKUP(Table2[[#This Row],['#]],Table1[[#Headers],[#Data]],11,FALSE)=0,"",VLOOKUP(Table2[[#This Row],['#]],Table1[[#Headers],[#Data]],11,FALSE))</f>
        <v>Adult</v>
      </c>
      <c r="J58" s="123"/>
      <c r="K58" s="124" t="str">
        <f>+IF(VLOOKUP(Table2[[#This Row],['#]],Table1[[#Headers],[#Data]],16,FALSE)=0,"",VLOOKUP(Table2[[#This Row],['#]],Table1[[#Headers],[#Data]],16,FALSE))</f>
        <v/>
      </c>
      <c r="L58" s="121" t="e">
        <f>+IF(VLOOKUP(Table2[[#This Row],['#]],Table1[[#Headers],[#Data]],47,FALSE)=0,"",VLOOKUP(Table2[[#This Row],['#]],Table1[[#Headers],[#Data]],47,FALSE))</f>
        <v>#REF!</v>
      </c>
      <c r="M58" s="38"/>
    </row>
    <row r="59" spans="1:13" ht="49.5" customHeight="1">
      <c r="A59" s="119">
        <f>'Crosswalk of OHIC Measure Sets'!A66</f>
        <v>64</v>
      </c>
      <c r="B59" s="120">
        <f>IF(VLOOKUP(Table2[[#This Row],['#]],Table1[[#Headers],[#Data]],2,FALSE)=0,"",VLOOKUP(Table2[[#This Row],['#]],Table1[[#Headers],[#Data]],2,FALSE))</f>
        <v>42</v>
      </c>
      <c r="C59" s="120" t="str">
        <f>IF(VLOOKUP(Table2[[#This Row],['#]],Table1[[#Headers],[#Data]],3,FALSE)=0,"",VLOOKUP(Table2[[#This Row],['#]],Table1[[#Headers],[#Data]],3,FALSE))</f>
        <v>Inpatient Visits per 1,000 (Inpatient Utilization - General Hospital/Acute)</v>
      </c>
      <c r="D59" s="121" t="str">
        <f>IF(VLOOKUP(Table2[[#This Row],['#]],Table1[[#Headers],[#Data]],4,FALSE)=0,"",VLOOKUP(Table2[[#This Row],['#]],Table1[[#Headers],[#Data]],4,FALSE))</f>
        <v>NA</v>
      </c>
      <c r="E59" s="122" t="str">
        <f>IF(VLOOKUP(Table2[[#This Row],['#]],Table1[[#Headers],[#Data]],7,FALSE)=0,"",VLOOKUP(Table2[[#This Row],['#]],Table1[[#Headers],[#Data]],7,FALSE))</f>
        <v>This measure summarizes utilization of acute inpatient care and services in the following categories:
-Total inpatient
-Maternity
-Surgery
-Medicine</v>
      </c>
      <c r="F59" s="122" t="str">
        <f>IF(VLOOKUP(Table2[[#This Row],['#]],Table1[[#Headers],[#Data]],8,FALSE)=0,"",VLOOKUP(Table2[[#This Row],['#]],Table1[[#Headers],[#Data]],8,FALSE))</f>
        <v>Population Health</v>
      </c>
      <c r="G59" s="122" t="str">
        <f>IF(VLOOKUP(Table2[[#This Row],['#]],Table1[[#Headers],[#Data]],9,FALSE)=0,"",VLOOKUP(Table2[[#This Row],['#]],Table1[[#Headers],[#Data]],9,FALSE))</f>
        <v>NA</v>
      </c>
      <c r="H59" s="122" t="str">
        <f>IF(VLOOKUP(Table2[[#This Row],['#]],Table1[[#Headers],[#Data]],10,FALSE)=0,"",VLOOKUP(Table2[[#This Row],['#]],Table1[[#Headers],[#Data]],10,FALSE))</f>
        <v>Cost/ Resource Use</v>
      </c>
      <c r="I59" s="122" t="str">
        <f>IF(VLOOKUP(Table2[[#This Row],['#]],Table1[[#Headers],[#Data]],11,FALSE)=0,"",VLOOKUP(Table2[[#This Row],['#]],Table1[[#Headers],[#Data]],11,FALSE))</f>
        <v>Adult</v>
      </c>
      <c r="J59" s="123"/>
      <c r="K59" s="124" t="str">
        <f>+IF(VLOOKUP(Table2[[#This Row],['#]],Table1[[#Headers],[#Data]],16,FALSE)=0,"",VLOOKUP(Table2[[#This Row],['#]],Table1[[#Headers],[#Data]],16,FALSE))</f>
        <v xml:space="preserve">For Contractual Use:
CTC: </v>
      </c>
      <c r="L59" s="121" t="e">
        <f>+IF(VLOOKUP(Table2[[#This Row],['#]],Table1[[#Headers],[#Data]],47,FALSE)=0,"",VLOOKUP(Table2[[#This Row],['#]],Table1[[#Headers],[#Data]],47,FALSE))</f>
        <v>#REF!</v>
      </c>
      <c r="M59" s="38"/>
    </row>
    <row r="60" spans="1:13" ht="49.5" customHeight="1">
      <c r="A60" s="119">
        <f>'Crosswalk of OHIC Measure Sets'!A67</f>
        <v>0</v>
      </c>
      <c r="B60" s="120" t="e">
        <f>IF(VLOOKUP(Table2[[#This Row],['#]],Table1[[#Headers],[#Data]],2,FALSE)=0,"",VLOOKUP(Table2[[#This Row],['#]],Table1[[#Headers],[#Data]],2,FALSE))</f>
        <v>#N/A</v>
      </c>
      <c r="C60" s="120" t="e">
        <f>IF(VLOOKUP(Table2[[#This Row],['#]],Table1[[#Headers],[#Data]],3,FALSE)=0,"",VLOOKUP(Table2[[#This Row],['#]],Table1[[#Headers],[#Data]],3,FALSE))</f>
        <v>#N/A</v>
      </c>
      <c r="D60" s="121" t="e">
        <f>IF(VLOOKUP(Table2[[#This Row],['#]],Table1[[#Headers],[#Data]],4,FALSE)=0,"",VLOOKUP(Table2[[#This Row],['#]],Table1[[#Headers],[#Data]],4,FALSE))</f>
        <v>#N/A</v>
      </c>
      <c r="E60" s="122" t="e">
        <f>IF(VLOOKUP(Table2[[#This Row],['#]],Table1[[#Headers],[#Data]],7,FALSE)=0,"",VLOOKUP(Table2[[#This Row],['#]],Table1[[#Headers],[#Data]],7,FALSE))</f>
        <v>#N/A</v>
      </c>
      <c r="F60" s="122" t="e">
        <f>IF(VLOOKUP(Table2[[#This Row],['#]],Table1[[#Headers],[#Data]],8,FALSE)=0,"",VLOOKUP(Table2[[#This Row],['#]],Table1[[#Headers],[#Data]],8,FALSE))</f>
        <v>#N/A</v>
      </c>
      <c r="G60" s="122" t="e">
        <f>IF(VLOOKUP(Table2[[#This Row],['#]],Table1[[#Headers],[#Data]],9,FALSE)=0,"",VLOOKUP(Table2[[#This Row],['#]],Table1[[#Headers],[#Data]],9,FALSE))</f>
        <v>#N/A</v>
      </c>
      <c r="H60" s="122" t="e">
        <f>IF(VLOOKUP(Table2[[#This Row],['#]],Table1[[#Headers],[#Data]],10,FALSE)=0,"",VLOOKUP(Table2[[#This Row],['#]],Table1[[#Headers],[#Data]],10,FALSE))</f>
        <v>#N/A</v>
      </c>
      <c r="I60" s="122" t="e">
        <f>IF(VLOOKUP(Table2[[#This Row],['#]],Table1[[#Headers],[#Data]],11,FALSE)=0,"",VLOOKUP(Table2[[#This Row],['#]],Table1[[#Headers],[#Data]],11,FALSE))</f>
        <v>#N/A</v>
      </c>
      <c r="J60" s="123"/>
      <c r="K60" s="124" t="e">
        <f>+IF(VLOOKUP(Table2[[#This Row],['#]],Table1[[#Headers],[#Data]],16,FALSE)=0,"",VLOOKUP(Table2[[#This Row],['#]],Table1[[#Headers],[#Data]],16,FALSE))</f>
        <v>#N/A</v>
      </c>
      <c r="L60" s="121" t="e">
        <f>+IF(VLOOKUP(Table2[[#This Row],['#]],Table1[[#Headers],[#Data]],47,FALSE)=0,"",VLOOKUP(Table2[[#This Row],['#]],Table1[[#Headers],[#Data]],47,FALSE))</f>
        <v>#N/A</v>
      </c>
      <c r="M60" s="38"/>
    </row>
    <row r="61" spans="1:13" ht="49.5" customHeight="1">
      <c r="A61" s="119">
        <f>'Crosswalk of OHIC Measure Sets'!A68</f>
        <v>61</v>
      </c>
      <c r="B61" s="120">
        <f>IF(VLOOKUP(Table2[[#This Row],['#]],Table1[[#Headers],[#Data]],2,FALSE)=0,"",VLOOKUP(Table2[[#This Row],['#]],Table1[[#Headers],[#Data]],2,FALSE))</f>
        <v>44</v>
      </c>
      <c r="C61" s="120" t="str">
        <f>IF(VLOOKUP(Table2[[#This Row],['#]],Table1[[#Headers],[#Data]],3,FALSE)=0,"",VLOOKUP(Table2[[#This Row],['#]],Table1[[#Headers],[#Data]],3,FALSE))</f>
        <v>Lead Screening in Children</v>
      </c>
      <c r="D61" s="121" t="str">
        <f>IF(VLOOKUP(Table2[[#This Row],['#]],Table1[[#Headers],[#Data]],4,FALSE)=0,"",VLOOKUP(Table2[[#This Row],['#]],Table1[[#Headers],[#Data]],4,FALSE))</f>
        <v>NA</v>
      </c>
      <c r="E61" s="122" t="str">
        <f>IF(VLOOKUP(Table2[[#This Row],['#]],Table1[[#Headers],[#Data]],7,FALSE)=0,"",VLOOKUP(Table2[[#This Row],['#]],Table1[[#Headers],[#Data]],7,FALSE))</f>
        <v>Percentage of children two years of age who had one or more capillary or venous lead blood tests for lead poisoning by their second birthday</v>
      </c>
      <c r="F61" s="122" t="str">
        <f>IF(VLOOKUP(Table2[[#This Row],['#]],Table1[[#Headers],[#Data]],8,FALSE)=0,"",VLOOKUP(Table2[[#This Row],['#]],Table1[[#Headers],[#Data]],8,FALSE))</f>
        <v>Prevention</v>
      </c>
      <c r="G61" s="122" t="str">
        <f>IF(VLOOKUP(Table2[[#This Row],['#]],Table1[[#Headers],[#Data]],9,FALSE)=0,"",VLOOKUP(Table2[[#This Row],['#]],Table1[[#Headers],[#Data]],9,FALSE))</f>
        <v>NA</v>
      </c>
      <c r="H61" s="122" t="str">
        <f>IF(VLOOKUP(Table2[[#This Row],['#]],Table1[[#Headers],[#Data]],10,FALSE)=0,"",VLOOKUP(Table2[[#This Row],['#]],Table1[[#Headers],[#Data]],10,FALSE))</f>
        <v>Process</v>
      </c>
      <c r="I61" s="122" t="str">
        <f>IF(VLOOKUP(Table2[[#This Row],['#]],Table1[[#Headers],[#Data]],11,FALSE)=0,"",VLOOKUP(Table2[[#This Row],['#]],Table1[[#Headers],[#Data]],11,FALSE))</f>
        <v>Pediatric</v>
      </c>
      <c r="J61" s="123"/>
      <c r="K61" s="124" t="str">
        <f>+IF(VLOOKUP(Table2[[#This Row],['#]],Table1[[#Headers],[#Data]],16,FALSE)=0,"",VLOOKUP(Table2[[#This Row],['#]],Table1[[#Headers],[#Data]],16,FALSE))</f>
        <v>For Contractual Use:
HEDIS*: LSC</v>
      </c>
      <c r="L61" s="121" t="e">
        <f>+IF(VLOOKUP(Table2[[#This Row],['#]],Table1[[#Headers],[#Data]],47,FALSE)=0,"",VLOOKUP(Table2[[#This Row],['#]],Table1[[#Headers],[#Data]],47,FALSE))</f>
        <v>#REF!</v>
      </c>
      <c r="M61" s="38"/>
    </row>
    <row r="62" spans="1:13" ht="49.5" customHeight="1">
      <c r="A62" s="119">
        <f>'Crosswalk of OHIC Measure Sets'!A69</f>
        <v>31</v>
      </c>
      <c r="B62" s="120" t="str">
        <f>IF(VLOOKUP(Table2[[#This Row],['#]],Table1[[#Headers],[#Data]],2,FALSE)=0,"",VLOOKUP(Table2[[#This Row],['#]],Table1[[#Headers],[#Data]],2,FALSE))</f>
        <v/>
      </c>
      <c r="C62" s="120" t="str">
        <f>IF(VLOOKUP(Table2[[#This Row],['#]],Table1[[#Headers],[#Data]],3,FALSE)=0,"",VLOOKUP(Table2[[#This Row],['#]],Table1[[#Headers],[#Data]],3,FALSE))</f>
        <v>Medication Management for People with Asthma</v>
      </c>
      <c r="D62" s="121" t="str">
        <f>IF(VLOOKUP(Table2[[#This Row],['#]],Table1[[#Headers],[#Data]],4,FALSE)=0,"",VLOOKUP(Table2[[#This Row],['#]],Table1[[#Headers],[#Data]],4,FALSE))</f>
        <v>NA</v>
      </c>
      <c r="E62" s="122" t="str">
        <f>IF(VLOOKUP(Table2[[#This Row],['#]],Table1[[#Headers],[#Data]],7,FALSE)=0,"",VLOOKUP(Table2[[#This Row],['#]],Table1[[#Headers],[#Data]],7,FALSE))</f>
        <v>Percentage of patients 5-64 years of age during the measurement year who were identified as having persistent asthma and were dispensed appropriate medications that they remained on during the treatment period. Two rates are reported:
1. The percentage of patients who remained on an asthma controller medication for at least 50% of their treatment period.
2. The percentage of patients who remained on an asthma controller medication for at least 75% of their treatment period.</v>
      </c>
      <c r="F62" s="122" t="str">
        <f>IF(VLOOKUP(Table2[[#This Row],['#]],Table1[[#Headers],[#Data]],8,FALSE)=0,"",VLOOKUP(Table2[[#This Row],['#]],Table1[[#Headers],[#Data]],8,FALSE))</f>
        <v>Medication Management</v>
      </c>
      <c r="G62" s="122" t="str">
        <f>IF(VLOOKUP(Table2[[#This Row],['#]],Table1[[#Headers],[#Data]],9,FALSE)=0,"",VLOOKUP(Table2[[#This Row],['#]],Table1[[#Headers],[#Data]],9,FALSE))</f>
        <v>Respiratory</v>
      </c>
      <c r="H62" s="122" t="str">
        <f>IF(VLOOKUP(Table2[[#This Row],['#]],Table1[[#Headers],[#Data]],10,FALSE)=0,"",VLOOKUP(Table2[[#This Row],['#]],Table1[[#Headers],[#Data]],10,FALSE))</f>
        <v>Process</v>
      </c>
      <c r="I62" s="122" t="str">
        <f>IF(VLOOKUP(Table2[[#This Row],['#]],Table1[[#Headers],[#Data]],11,FALSE)=0,"",VLOOKUP(Table2[[#This Row],['#]],Table1[[#Headers],[#Data]],11,FALSE))</f>
        <v>All Ages</v>
      </c>
      <c r="J62" s="123"/>
      <c r="K62" s="124" t="str">
        <f>+IF(VLOOKUP(Table2[[#This Row],['#]],Table1[[#Headers],[#Data]],16,FALSE)=0,"",VLOOKUP(Table2[[#This Row],['#]],Table1[[#Headers],[#Data]],16,FALSE))</f>
        <v/>
      </c>
      <c r="L62" s="121" t="e">
        <f>+IF(VLOOKUP(Table2[[#This Row],['#]],Table1[[#Headers],[#Data]],47,FALSE)=0,"",VLOOKUP(Table2[[#This Row],['#]],Table1[[#Headers],[#Data]],47,FALSE))</f>
        <v>#REF!</v>
      </c>
      <c r="M62" s="38"/>
    </row>
    <row r="63" spans="1:13" ht="49.5" customHeight="1">
      <c r="A63" s="119">
        <f>'Crosswalk of OHIC Measure Sets'!A70</f>
        <v>26</v>
      </c>
      <c r="B63" s="120" t="str">
        <f>IF(VLOOKUP(Table2[[#This Row],['#]],Table1[[#Headers],[#Data]],2,FALSE)=0,"",VLOOKUP(Table2[[#This Row],['#]],Table1[[#Headers],[#Data]],2,FALSE))</f>
        <v/>
      </c>
      <c r="C63" s="120" t="str">
        <f>IF(VLOOKUP(Table2[[#This Row],['#]],Table1[[#Headers],[#Data]],3,FALSE)=0,"",VLOOKUP(Table2[[#This Row],['#]],Table1[[#Headers],[#Data]],3,FALSE))</f>
        <v>Medication Reconciliation Post-Discharge</v>
      </c>
      <c r="D63" s="121" t="str">
        <f>IF(VLOOKUP(Table2[[#This Row],['#]],Table1[[#Headers],[#Data]],4,FALSE)=0,"",VLOOKUP(Table2[[#This Row],['#]],Table1[[#Headers],[#Data]],4,FALSE))</f>
        <v>0097</v>
      </c>
      <c r="E63" s="122" t="str">
        <f>IF(VLOOKUP(Table2[[#This Row],['#]],Table1[[#Headers],[#Data]],7,FALSE)=0,"",VLOOKUP(Table2[[#This Row],['#]],Table1[[#Headers],[#Data]],7,FALSE))</f>
        <v>Percentage of discharges from January 1–December 1 of the measurement year for members 18 years of age and older for whom medications were reconciled the date of discharge through 30 days after discharge (31 total days)</v>
      </c>
      <c r="F63" s="122" t="str">
        <f>IF(VLOOKUP(Table2[[#This Row],['#]],Table1[[#Headers],[#Data]],8,FALSE)=0,"",VLOOKUP(Table2[[#This Row],['#]],Table1[[#Headers],[#Data]],8,FALSE))</f>
        <v>Medication Management</v>
      </c>
      <c r="G63" s="122" t="str">
        <f>IF(VLOOKUP(Table2[[#This Row],['#]],Table1[[#Headers],[#Data]],9,FALSE)=0,"",VLOOKUP(Table2[[#This Row],['#]],Table1[[#Headers],[#Data]],9,FALSE))</f>
        <v>Patient Safety</v>
      </c>
      <c r="H63" s="122" t="str">
        <f>IF(VLOOKUP(Table2[[#This Row],['#]],Table1[[#Headers],[#Data]],10,FALSE)=0,"",VLOOKUP(Table2[[#This Row],['#]],Table1[[#Headers],[#Data]],10,FALSE))</f>
        <v>Process</v>
      </c>
      <c r="I63" s="122" t="str">
        <f>IF(VLOOKUP(Table2[[#This Row],['#]],Table1[[#Headers],[#Data]],11,FALSE)=0,"",VLOOKUP(Table2[[#This Row],['#]],Table1[[#Headers],[#Data]],11,FALSE))</f>
        <v>Adult</v>
      </c>
      <c r="J63" s="123"/>
      <c r="K63" s="124" t="str">
        <f>+IF(VLOOKUP(Table2[[#This Row],['#]],Table1[[#Headers],[#Data]],16,FALSE)=0,"",VLOOKUP(Table2[[#This Row],['#]],Table1[[#Headers],[#Data]],16,FALSE))</f>
        <v/>
      </c>
      <c r="L63" s="121" t="e">
        <f>+IF(VLOOKUP(Table2[[#This Row],['#]],Table1[[#Headers],[#Data]],47,FALSE)=0,"",VLOOKUP(Table2[[#This Row],['#]],Table1[[#Headers],[#Data]],47,FALSE))</f>
        <v>#REF!</v>
      </c>
      <c r="M63" s="38"/>
    </row>
    <row r="64" spans="1:13" ht="49.5" customHeight="1">
      <c r="A64" s="119">
        <f>'Crosswalk of OHIC Measure Sets'!A71</f>
        <v>0</v>
      </c>
      <c r="B64" s="120" t="e">
        <f>IF(VLOOKUP(Table2[[#This Row],['#]],Table1[[#Headers],[#Data]],2,FALSE)=0,"",VLOOKUP(Table2[[#This Row],['#]],Table1[[#Headers],[#Data]],2,FALSE))</f>
        <v>#N/A</v>
      </c>
      <c r="C64" s="120" t="e">
        <f>IF(VLOOKUP(Table2[[#This Row],['#]],Table1[[#Headers],[#Data]],3,FALSE)=0,"",VLOOKUP(Table2[[#This Row],['#]],Table1[[#Headers],[#Data]],3,FALSE))</f>
        <v>#N/A</v>
      </c>
      <c r="D64" s="121" t="e">
        <f>IF(VLOOKUP(Table2[[#This Row],['#]],Table1[[#Headers],[#Data]],4,FALSE)=0,"",VLOOKUP(Table2[[#This Row],['#]],Table1[[#Headers],[#Data]],4,FALSE))</f>
        <v>#N/A</v>
      </c>
      <c r="E64" s="122" t="e">
        <f>IF(VLOOKUP(Table2[[#This Row],['#]],Table1[[#Headers],[#Data]],7,FALSE)=0,"",VLOOKUP(Table2[[#This Row],['#]],Table1[[#Headers],[#Data]],7,FALSE))</f>
        <v>#N/A</v>
      </c>
      <c r="F64" s="122" t="e">
        <f>IF(VLOOKUP(Table2[[#This Row],['#]],Table1[[#Headers],[#Data]],8,FALSE)=0,"",VLOOKUP(Table2[[#This Row],['#]],Table1[[#Headers],[#Data]],8,FALSE))</f>
        <v>#N/A</v>
      </c>
      <c r="G64" s="122" t="e">
        <f>IF(VLOOKUP(Table2[[#This Row],['#]],Table1[[#Headers],[#Data]],9,FALSE)=0,"",VLOOKUP(Table2[[#This Row],['#]],Table1[[#Headers],[#Data]],9,FALSE))</f>
        <v>#N/A</v>
      </c>
      <c r="H64" s="122" t="e">
        <f>IF(VLOOKUP(Table2[[#This Row],['#]],Table1[[#Headers],[#Data]],10,FALSE)=0,"",VLOOKUP(Table2[[#This Row],['#]],Table1[[#Headers],[#Data]],10,FALSE))</f>
        <v>#N/A</v>
      </c>
      <c r="I64" s="122" t="e">
        <f>IF(VLOOKUP(Table2[[#This Row],['#]],Table1[[#Headers],[#Data]],11,FALSE)=0,"",VLOOKUP(Table2[[#This Row],['#]],Table1[[#Headers],[#Data]],11,FALSE))</f>
        <v>#N/A</v>
      </c>
      <c r="J64" s="123"/>
      <c r="K64" s="124" t="e">
        <f>+IF(VLOOKUP(Table2[[#This Row],['#]],Table1[[#Headers],[#Data]],16,FALSE)=0,"",VLOOKUP(Table2[[#This Row],['#]],Table1[[#Headers],[#Data]],16,FALSE))</f>
        <v>#N/A</v>
      </c>
      <c r="L64" s="121" t="e">
        <f>+IF(VLOOKUP(Table2[[#This Row],['#]],Table1[[#Headers],[#Data]],47,FALSE)=0,"",VLOOKUP(Table2[[#This Row],['#]],Table1[[#Headers],[#Data]],47,FALSE))</f>
        <v>#N/A</v>
      </c>
      <c r="M64" s="38"/>
    </row>
    <row r="65" spans="1:13" ht="49.5" customHeight="1">
      <c r="A65" s="119">
        <f>'Crosswalk of OHIC Measure Sets'!A72</f>
        <v>69</v>
      </c>
      <c r="B65" s="120">
        <f>IF(VLOOKUP(Table2[[#This Row],['#]],Table1[[#Headers],[#Data]],2,FALSE)=0,"",VLOOKUP(Table2[[#This Row],['#]],Table1[[#Headers],[#Data]],2,FALSE))</f>
        <v>46</v>
      </c>
      <c r="C65" s="120" t="str">
        <f>IF(VLOOKUP(Table2[[#This Row],['#]],Table1[[#Headers],[#Data]],3,FALSE)=0,"",VLOOKUP(Table2[[#This Row],['#]],Table1[[#Headers],[#Data]],3,FALSE))</f>
        <v>Maternity Care: Post-Partum Follow-Up and Care Coordination</v>
      </c>
      <c r="D65" s="121" t="str">
        <f>IF(VLOOKUP(Table2[[#This Row],['#]],Table1[[#Headers],[#Data]],4,FALSE)=0,"",VLOOKUP(Table2[[#This Row],['#]],Table1[[#Headers],[#Data]],4,FALSE))</f>
        <v>NA</v>
      </c>
      <c r="E65" s="122" t="str">
        <f>IF(VLOOKUP(Table2[[#This Row],['#]],Table1[[#Headers],[#Data]],7,FALSE)=0,"",VLOOKUP(Table2[[#This Row],['#]],Table1[[#Headers],[#Data]],7,FALSE))</f>
        <v>Percentage of patients, regardless of age, who gave birth during a 12-month period who were seen for post-partum care within 8 weeks of giving birth who received a breast feeding evaluation and education, post-partum depression screening, post-partum glucose screening for gestational diabetes patients, and family and contraceptive planning</v>
      </c>
      <c r="F65" s="122" t="str">
        <f>IF(VLOOKUP(Table2[[#This Row],['#]],Table1[[#Headers],[#Data]],8,FALSE)=0,"",VLOOKUP(Table2[[#This Row],['#]],Table1[[#Headers],[#Data]],8,FALSE))</f>
        <v>Prevention</v>
      </c>
      <c r="G65" s="122" t="str">
        <f>IF(VLOOKUP(Table2[[#This Row],['#]],Table1[[#Headers],[#Data]],9,FALSE)=0,"",VLOOKUP(Table2[[#This Row],['#]],Table1[[#Headers],[#Data]],9,FALSE))</f>
        <v>Pregnancy</v>
      </c>
      <c r="H65" s="122" t="str">
        <f>IF(VLOOKUP(Table2[[#This Row],['#]],Table1[[#Headers],[#Data]],10,FALSE)=0,"",VLOOKUP(Table2[[#This Row],['#]],Table1[[#Headers],[#Data]],10,FALSE))</f>
        <v>Process</v>
      </c>
      <c r="I65" s="122" t="str">
        <f>IF(VLOOKUP(Table2[[#This Row],['#]],Table1[[#Headers],[#Data]],11,FALSE)=0,"",VLOOKUP(Table2[[#This Row],['#]],Table1[[#Headers],[#Data]],11,FALSE))</f>
        <v>Adult</v>
      </c>
      <c r="J65" s="123"/>
      <c r="K65" s="124" t="str">
        <f>+IF(VLOOKUP(Table2[[#This Row],['#]],Table1[[#Headers],[#Data]],16,FALSE)=0,"",VLOOKUP(Table2[[#This Row],['#]],Table1[[#Headers],[#Data]],16,FALSE))</f>
        <v>For Contractual Use:
CMS MIPS: #336
https://qpp.cms.gov/mips/explore-measures/quality-measures?tab=qualityMeasures&amp;py=2020</v>
      </c>
      <c r="L65" s="121" t="e">
        <f>+IF(VLOOKUP(Table2[[#This Row],['#]],Table1[[#Headers],[#Data]],47,FALSE)=0,"",VLOOKUP(Table2[[#This Row],['#]],Table1[[#Headers],[#Data]],47,FALSE))</f>
        <v>#REF!</v>
      </c>
      <c r="M65" s="38"/>
    </row>
    <row r="66" spans="1:13" ht="49.5" customHeight="1">
      <c r="A66" s="119">
        <f>'Crosswalk of OHIC Measure Sets'!A73</f>
        <v>77</v>
      </c>
      <c r="B66" s="120" t="str">
        <f>IF(VLOOKUP(Table2[[#This Row],['#]],Table1[[#Headers],[#Data]],2,FALSE)=0,"",VLOOKUP(Table2[[#This Row],['#]],Table1[[#Headers],[#Data]],2,FALSE))</f>
        <v/>
      </c>
      <c r="C66" s="120" t="str">
        <f>IF(VLOOKUP(Table2[[#This Row],['#]],Table1[[#Headers],[#Data]],3,FALSE)=0,"",VLOOKUP(Table2[[#This Row],['#]],Table1[[#Headers],[#Data]],3,FALSE))</f>
        <v>Optimal Asthma Control</v>
      </c>
      <c r="D66" s="121" t="str">
        <f>IF(VLOOKUP(Table2[[#This Row],['#]],Table1[[#Headers],[#Data]],4,FALSE)=0,"",VLOOKUP(Table2[[#This Row],['#]],Table1[[#Headers],[#Data]],4,FALSE))</f>
        <v>NA</v>
      </c>
      <c r="E66" s="122" t="str">
        <f>IF(VLOOKUP(Table2[[#This Row],['#]],Table1[[#Headers],[#Data]],7,FALSE)=0,"",VLOOKUP(Table2[[#This Row],['#]],Table1[[#Headers],[#Data]],7,FALSE))</f>
        <v>The percentage of pediatric (5-17 years of age) patients who had a diagnosis of asthma and whose asthma was
optimally controlled during the measurement period as defined by achieving BOTH of the following:
• Asthma well-controlled as defined by the most recent asthma control tool result available during the measurement period
• Patient not at elevated risk of exacerbation as defined by less than two emergency department visits and/or hospitalizations due to asthma in the last 12 months</v>
      </c>
      <c r="F66" s="122" t="str">
        <f>IF(VLOOKUP(Table2[[#This Row],['#]],Table1[[#Headers],[#Data]],8,FALSE)=0,"",VLOOKUP(Table2[[#This Row],['#]],Table1[[#Headers],[#Data]],8,FALSE))</f>
        <v>Chronic Illness Care</v>
      </c>
      <c r="G66" s="122" t="str">
        <f>IF(VLOOKUP(Table2[[#This Row],['#]],Table1[[#Headers],[#Data]],9,FALSE)=0,"",VLOOKUP(Table2[[#This Row],['#]],Table1[[#Headers],[#Data]],9,FALSE))</f>
        <v>Respiratory</v>
      </c>
      <c r="H66" s="122" t="str">
        <f>IF(VLOOKUP(Table2[[#This Row],['#]],Table1[[#Headers],[#Data]],10,FALSE)=0,"",VLOOKUP(Table2[[#This Row],['#]],Table1[[#Headers],[#Data]],10,FALSE))</f>
        <v>Outcome</v>
      </c>
      <c r="I66" s="122" t="str">
        <f>IF(VLOOKUP(Table2[[#This Row],['#]],Table1[[#Headers],[#Data]],11,FALSE)=0,"",VLOOKUP(Table2[[#This Row],['#]],Table1[[#Headers],[#Data]],11,FALSE))</f>
        <v>Pediatric</v>
      </c>
      <c r="J66" s="123"/>
      <c r="K66" s="124" t="str">
        <f>+IF(VLOOKUP(Table2[[#This Row],['#]],Table1[[#Headers],[#Data]],16,FALSE)=0,"",VLOOKUP(Table2[[#This Row],['#]],Table1[[#Headers],[#Data]],16,FALSE))</f>
        <v/>
      </c>
      <c r="L66" s="121" t="e">
        <f>+IF(VLOOKUP(Table2[[#This Row],['#]],Table1[[#Headers],[#Data]],47,FALSE)=0,"",VLOOKUP(Table2[[#This Row],['#]],Table1[[#Headers],[#Data]],47,FALSE))</f>
        <v>#REF!</v>
      </c>
      <c r="M66" s="38"/>
    </row>
    <row r="67" spans="1:13" ht="49.5" customHeight="1">
      <c r="A67" s="119">
        <f>'Crosswalk of OHIC Measure Sets'!A74</f>
        <v>22</v>
      </c>
      <c r="B67" s="120" t="str">
        <f>IF(VLOOKUP(Table2[[#This Row],['#]],Table1[[#Headers],[#Data]],2,FALSE)=0,"",VLOOKUP(Table2[[#This Row],['#]],Table1[[#Headers],[#Data]],2,FALSE))</f>
        <v/>
      </c>
      <c r="C67" s="120" t="str">
        <f>IF(VLOOKUP(Table2[[#This Row],['#]],Table1[[#Headers],[#Data]],3,FALSE)=0,"",VLOOKUP(Table2[[#This Row],['#]],Table1[[#Headers],[#Data]],3,FALSE))</f>
        <v>Patient-Informed Feedback; On Track System</v>
      </c>
      <c r="D67" s="121" t="str">
        <f>IF(VLOOKUP(Table2[[#This Row],['#]],Table1[[#Headers],[#Data]],4,FALSE)=0,"",VLOOKUP(Table2[[#This Row],['#]],Table1[[#Headers],[#Data]],4,FALSE))</f>
        <v>NA</v>
      </c>
      <c r="E67" s="122" t="str">
        <f>IF(VLOOKUP(Table2[[#This Row],['#]],Table1[[#Headers],[#Data]],7,FALSE)=0,"",VLOOKUP(Table2[[#This Row],['#]],Table1[[#Headers],[#Data]],7,FALSE))</f>
        <v xml:space="preserve">Feedback-Informed Treatment is a SAMHSA-recognized evidence-based practice of providing psychotherapy treatment informed by repeated administration of patient self-report questionnaires. The questionnaires measure “global distress” and enable the clinician to better tailor treatment to the needs of the individual to achieve better treatment outcomes. The On Track system allows providers access to validated assessment tools for patient completion as well as outcome data based on administration of these assessments to inform a patient’s progress in treatment. 
In order to realize the benefits of the tool, there must be a minimum number of assessments completed by a member at two different points in time within an episode of care.  A new episode of care is defined as the absence of services with a clinician within the provider group for a one hundred twenty (120) day period.  This measure assesses 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v>
      </c>
      <c r="F67" s="122" t="str">
        <f>IF(VLOOKUP(Table2[[#This Row],['#]],Table1[[#Headers],[#Data]],8,FALSE)=0,"",VLOOKUP(Table2[[#This Row],['#]],Table1[[#Headers],[#Data]],8,FALSE))</f>
        <v>NA</v>
      </c>
      <c r="G67" s="122" t="str">
        <f>IF(VLOOKUP(Table2[[#This Row],['#]],Table1[[#Headers],[#Data]],9,FALSE)=0,"",VLOOKUP(Table2[[#This Row],['#]],Table1[[#Headers],[#Data]],9,FALSE))</f>
        <v>Mental Health</v>
      </c>
      <c r="H67" s="122" t="str">
        <f>IF(VLOOKUP(Table2[[#This Row],['#]],Table1[[#Headers],[#Data]],10,FALSE)=0,"",VLOOKUP(Table2[[#This Row],['#]],Table1[[#Headers],[#Data]],10,FALSE))</f>
        <v>Patient Experience</v>
      </c>
      <c r="I67" s="122" t="str">
        <f>IF(VLOOKUP(Table2[[#This Row],['#]],Table1[[#Headers],[#Data]],11,FALSE)=0,"",VLOOKUP(Table2[[#This Row],['#]],Table1[[#Headers],[#Data]],11,FALSE))</f>
        <v>All Ages</v>
      </c>
      <c r="J67" s="123"/>
      <c r="K67" s="124" t="str">
        <f>+IF(VLOOKUP(Table2[[#This Row],['#]],Table1[[#Headers],[#Data]],16,FALSE)=0,"",VLOOKUP(Table2[[#This Row],['#]],Table1[[#Headers],[#Data]],16,FALSE))</f>
        <v/>
      </c>
      <c r="L67" s="121" t="e">
        <f>+IF(VLOOKUP(Table2[[#This Row],['#]],Table1[[#Headers],[#Data]],47,FALSE)=0,"",VLOOKUP(Table2[[#This Row],['#]],Table1[[#Headers],[#Data]],47,FALSE))</f>
        <v>#REF!</v>
      </c>
      <c r="M67" s="38"/>
    </row>
    <row r="68" spans="1:13" ht="49.5" customHeight="1">
      <c r="A68" s="119">
        <f>'Crosswalk of OHIC Measure Sets'!A75</f>
        <v>74</v>
      </c>
      <c r="B68" s="120">
        <f>IF(VLOOKUP(Table2[[#This Row],['#]],Table1[[#Headers],[#Data]],2,FALSE)=0,"",VLOOKUP(Table2[[#This Row],['#]],Table1[[#Headers],[#Data]],2,FALSE))</f>
        <v>47</v>
      </c>
      <c r="C68" s="120" t="str">
        <f>IF(VLOOKUP(Table2[[#This Row],['#]],Table1[[#Headers],[#Data]],3,FALSE)=0,"",VLOOKUP(Table2[[#This Row],['#]],Table1[[#Headers],[#Data]],3,FALSE))</f>
        <v>Metabolic Monitoring for Children and Adolescents on Antipsychotics</v>
      </c>
      <c r="D68" s="121" t="str">
        <f>IF(VLOOKUP(Table2[[#This Row],['#]],Table1[[#Headers],[#Data]],4,FALSE)=0,"",VLOOKUP(Table2[[#This Row],['#]],Table1[[#Headers],[#Data]],4,FALSE))</f>
        <v>2800</v>
      </c>
      <c r="E68" s="122" t="str">
        <f>IF(VLOOKUP(Table2[[#This Row],['#]],Table1[[#Headers],[#Data]],7,FALSE)=0,"",VLOOKUP(Table2[[#This Row],['#]],Table1[[#Headers],[#Data]],7,FALSE))</f>
        <v>The percentage of children and adolescents 1–17 years of age who had two or more antipsychotic prescriptions and had metabolic testing.</v>
      </c>
      <c r="F68" s="122" t="str">
        <f>IF(VLOOKUP(Table2[[#This Row],['#]],Table1[[#Headers],[#Data]],8,FALSE)=0,"",VLOOKUP(Table2[[#This Row],['#]],Table1[[#Headers],[#Data]],8,FALSE))</f>
        <v>Chronic Illness Care</v>
      </c>
      <c r="G68" s="122" t="str">
        <f>IF(VLOOKUP(Table2[[#This Row],['#]],Table1[[#Headers],[#Data]],9,FALSE)=0,"",VLOOKUP(Table2[[#This Row],['#]],Table1[[#Headers],[#Data]],9,FALSE))</f>
        <v>Mental Health</v>
      </c>
      <c r="H68" s="122" t="str">
        <f>IF(VLOOKUP(Table2[[#This Row],['#]],Table1[[#Headers],[#Data]],10,FALSE)=0,"",VLOOKUP(Table2[[#This Row],['#]],Table1[[#Headers],[#Data]],10,FALSE))</f>
        <v>Process</v>
      </c>
      <c r="I68" s="122" t="str">
        <f>IF(VLOOKUP(Table2[[#This Row],['#]],Table1[[#Headers],[#Data]],11,FALSE)=0,"",VLOOKUP(Table2[[#This Row],['#]],Table1[[#Headers],[#Data]],11,FALSE))</f>
        <v>Pediatric</v>
      </c>
      <c r="J68" s="123"/>
      <c r="K68" s="124" t="str">
        <f>+IF(VLOOKUP(Table2[[#This Row],['#]],Table1[[#Headers],[#Data]],16,FALSE)=0,"",VLOOKUP(Table2[[#This Row],['#]],Table1[[#Headers],[#Data]],16,FALSE))</f>
        <v>For Contractual Use:
HEDIS*: APM</v>
      </c>
      <c r="L68" s="121" t="e">
        <f>+IF(VLOOKUP(Table2[[#This Row],['#]],Table1[[#Headers],[#Data]],47,FALSE)=0,"",VLOOKUP(Table2[[#This Row],['#]],Table1[[#Headers],[#Data]],47,FALSE))</f>
        <v>#REF!</v>
      </c>
      <c r="M68" s="38"/>
    </row>
    <row r="69" spans="1:13" ht="49.5" customHeight="1">
      <c r="A69" s="119">
        <f>'Crosswalk of OHIC Measure Sets'!A76</f>
        <v>38</v>
      </c>
      <c r="B69" s="120">
        <f>IF(VLOOKUP(Table2[[#This Row],['#]],Table1[[#Headers],[#Data]],2,FALSE)=0,"",VLOOKUP(Table2[[#This Row],['#]],Table1[[#Headers],[#Data]],2,FALSE))</f>
        <v>48</v>
      </c>
      <c r="C69" s="120" t="str">
        <f>IF(VLOOKUP(Table2[[#This Row],['#]],Table1[[#Headers],[#Data]],3,FALSE)=0,"",VLOOKUP(Table2[[#This Row],['#]],Table1[[#Headers],[#Data]],3,FALSE))</f>
        <v>Methicillin-resistant Staphylococcus Aureus (or MRSA) Blood Infections (HAI-5)</v>
      </c>
      <c r="D69" s="121" t="str">
        <f>IF(VLOOKUP(Table2[[#This Row],['#]],Table1[[#Headers],[#Data]],4,FALSE)=0,"",VLOOKUP(Table2[[#This Row],['#]],Table1[[#Headers],[#Data]],4,FALSE))</f>
        <v>1716</v>
      </c>
      <c r="E69" s="122" t="str">
        <f>IF(VLOOKUP(Table2[[#This Row],['#]],Table1[[#Headers],[#Data]],7,FALSE)=0,"",VLOOKUP(Table2[[#This Row],['#]],Table1[[#Headers],[#Data]],7,FALSE))</f>
        <v>Standardized infection ratio (SIR) of hospital-onset unique blood source MRSA Laboratory-identified events (LabID events) among all inpatients in the facility</v>
      </c>
      <c r="F69" s="122" t="str">
        <f>IF(VLOOKUP(Table2[[#This Row],['#]],Table1[[#Headers],[#Data]],8,FALSE)=0,"",VLOOKUP(Table2[[#This Row],['#]],Table1[[#Headers],[#Data]],8,FALSE))</f>
        <v>Hospital</v>
      </c>
      <c r="G69" s="122" t="str">
        <f>IF(VLOOKUP(Table2[[#This Row],['#]],Table1[[#Headers],[#Data]],9,FALSE)=0,"",VLOOKUP(Table2[[#This Row],['#]],Table1[[#Headers],[#Data]],9,FALSE))</f>
        <v>Patient Safety</v>
      </c>
      <c r="H69" s="122" t="str">
        <f>IF(VLOOKUP(Table2[[#This Row],['#]],Table1[[#Headers],[#Data]],10,FALSE)=0,"",VLOOKUP(Table2[[#This Row],['#]],Table1[[#Headers],[#Data]],10,FALSE))</f>
        <v>Outcome</v>
      </c>
      <c r="I69" s="122" t="str">
        <f>IF(VLOOKUP(Table2[[#This Row],['#]],Table1[[#Headers],[#Data]],11,FALSE)=0,"",VLOOKUP(Table2[[#This Row],['#]],Table1[[#Headers],[#Data]],11,FALSE))</f>
        <v>All Ages</v>
      </c>
      <c r="J69" s="123"/>
      <c r="K69" s="124" t="str">
        <f>+IF(VLOOKUP(Table2[[#This Row],['#]],Table1[[#Headers],[#Data]],16,FALSE)=0,"",VLOOKUP(Table2[[#This Row],['#]],Table1[[#Headers],[#Data]],16,FALSE))</f>
        <v>For Contractual Use:
CDC: https://www.cdc.gov/nhsn/acute-care-hospital/cdiff-mrsa/index.html</v>
      </c>
      <c r="L69" s="121" t="e">
        <f>+IF(VLOOKUP(Table2[[#This Row],['#]],Table1[[#Headers],[#Data]],47,FALSE)=0,"",VLOOKUP(Table2[[#This Row],['#]],Table1[[#Headers],[#Data]],47,FALSE))</f>
        <v>#REF!</v>
      </c>
      <c r="M69" s="38"/>
    </row>
    <row r="70" spans="1:13" ht="49.5" customHeight="1">
      <c r="A70" s="119">
        <f>'Crosswalk of OHIC Measure Sets'!A77</f>
        <v>82</v>
      </c>
      <c r="B70" s="120" t="str">
        <f>IF(VLOOKUP(Table2[[#This Row],['#]],Table1[[#Headers],[#Data]],2,FALSE)=0,"",VLOOKUP(Table2[[#This Row],['#]],Table1[[#Headers],[#Data]],2,FALSE))</f>
        <v/>
      </c>
      <c r="C70" s="120" t="str">
        <f>IF(VLOOKUP(Table2[[#This Row],['#]],Table1[[#Headers],[#Data]],3,FALSE)=0,"",VLOOKUP(Table2[[#This Row],['#]],Table1[[#Headers],[#Data]],3,FALSE))</f>
        <v>Percent of Prescriptions that are Generic Scripts</v>
      </c>
      <c r="D70" s="121" t="str">
        <f>IF(VLOOKUP(Table2[[#This Row],['#]],Table1[[#Headers],[#Data]],4,FALSE)=0,"",VLOOKUP(Table2[[#This Row],['#]],Table1[[#Headers],[#Data]],4,FALSE))</f>
        <v>NA</v>
      </c>
      <c r="E70" s="122" t="str">
        <f>IF(VLOOKUP(Table2[[#This Row],['#]],Table1[[#Headers],[#Data]],7,FALSE)=0,"",VLOOKUP(Table2[[#This Row],['#]],Table1[[#Headers],[#Data]],7,FALSE))</f>
        <v>Percentage of all prescriptions that are generic scripts
Numerator: number of generic prescriptions paid during the calendar year
Denominator: number of prescriptions paid during the calendar year</v>
      </c>
      <c r="F70" s="122" t="str">
        <f>IF(VLOOKUP(Table2[[#This Row],['#]],Table1[[#Headers],[#Data]],8,FALSE)=0,"",VLOOKUP(Table2[[#This Row],['#]],Table1[[#Headers],[#Data]],8,FALSE))</f>
        <v>Medication Management</v>
      </c>
      <c r="G70" s="122" t="str">
        <f>IF(VLOOKUP(Table2[[#This Row],['#]],Table1[[#Headers],[#Data]],9,FALSE)=0,"",VLOOKUP(Table2[[#This Row],['#]],Table1[[#Headers],[#Data]],9,FALSE))</f>
        <v>NA</v>
      </c>
      <c r="H70" s="122" t="str">
        <f>IF(VLOOKUP(Table2[[#This Row],['#]],Table1[[#Headers],[#Data]],10,FALSE)=0,"",VLOOKUP(Table2[[#This Row],['#]],Table1[[#Headers],[#Data]],10,FALSE))</f>
        <v>Cost/ Resource Use</v>
      </c>
      <c r="I70" s="122" t="str">
        <f>IF(VLOOKUP(Table2[[#This Row],['#]],Table1[[#Headers],[#Data]],11,FALSE)=0,"",VLOOKUP(Table2[[#This Row],['#]],Table1[[#Headers],[#Data]],11,FALSE))</f>
        <v>All Ages</v>
      </c>
      <c r="J70" s="123"/>
      <c r="K70" s="124" t="str">
        <f>+IF(VLOOKUP(Table2[[#This Row],['#]],Table1[[#Headers],[#Data]],16,FALSE)=0,"",VLOOKUP(Table2[[#This Row],['#]],Table1[[#Headers],[#Data]],16,FALSE))</f>
        <v/>
      </c>
      <c r="L70" s="121" t="e">
        <f>+IF(VLOOKUP(Table2[[#This Row],['#]],Table1[[#Headers],[#Data]],47,FALSE)=0,"",VLOOKUP(Table2[[#This Row],['#]],Table1[[#Headers],[#Data]],47,FALSE))</f>
        <v>#REF!</v>
      </c>
      <c r="M70" s="38"/>
    </row>
    <row r="71" spans="1:13" ht="49.5" customHeight="1">
      <c r="A71" s="119">
        <f>'Crosswalk of OHIC Measure Sets'!A78</f>
        <v>0</v>
      </c>
      <c r="B71" s="120" t="e">
        <f>IF(VLOOKUP(Table2[[#This Row],['#]],Table1[[#Headers],[#Data]],2,FALSE)=0,"",VLOOKUP(Table2[[#This Row],['#]],Table1[[#Headers],[#Data]],2,FALSE))</f>
        <v>#N/A</v>
      </c>
      <c r="C71" s="120" t="e">
        <f>IF(VLOOKUP(Table2[[#This Row],['#]],Table1[[#Headers],[#Data]],3,FALSE)=0,"",VLOOKUP(Table2[[#This Row],['#]],Table1[[#Headers],[#Data]],3,FALSE))</f>
        <v>#N/A</v>
      </c>
      <c r="D71" s="121" t="e">
        <f>IF(VLOOKUP(Table2[[#This Row],['#]],Table1[[#Headers],[#Data]],4,FALSE)=0,"",VLOOKUP(Table2[[#This Row],['#]],Table1[[#Headers],[#Data]],4,FALSE))</f>
        <v>#N/A</v>
      </c>
      <c r="E71" s="122" t="e">
        <f>IF(VLOOKUP(Table2[[#This Row],['#]],Table1[[#Headers],[#Data]],7,FALSE)=0,"",VLOOKUP(Table2[[#This Row],['#]],Table1[[#Headers],[#Data]],7,FALSE))</f>
        <v>#N/A</v>
      </c>
      <c r="F71" s="122" t="e">
        <f>IF(VLOOKUP(Table2[[#This Row],['#]],Table1[[#Headers],[#Data]],8,FALSE)=0,"",VLOOKUP(Table2[[#This Row],['#]],Table1[[#Headers],[#Data]],8,FALSE))</f>
        <v>#N/A</v>
      </c>
      <c r="G71" s="122" t="e">
        <f>IF(VLOOKUP(Table2[[#This Row],['#]],Table1[[#Headers],[#Data]],9,FALSE)=0,"",VLOOKUP(Table2[[#This Row],['#]],Table1[[#Headers],[#Data]],9,FALSE))</f>
        <v>#N/A</v>
      </c>
      <c r="H71" s="122" t="e">
        <f>IF(VLOOKUP(Table2[[#This Row],['#]],Table1[[#Headers],[#Data]],10,FALSE)=0,"",VLOOKUP(Table2[[#This Row],['#]],Table1[[#Headers],[#Data]],10,FALSE))</f>
        <v>#N/A</v>
      </c>
      <c r="I71" s="122" t="e">
        <f>IF(VLOOKUP(Table2[[#This Row],['#]],Table1[[#Headers],[#Data]],11,FALSE)=0,"",VLOOKUP(Table2[[#This Row],['#]],Table1[[#Headers],[#Data]],11,FALSE))</f>
        <v>#N/A</v>
      </c>
      <c r="J71" s="123"/>
      <c r="K71" s="124" t="e">
        <f>+IF(VLOOKUP(Table2[[#This Row],['#]],Table1[[#Headers],[#Data]],16,FALSE)=0,"",VLOOKUP(Table2[[#This Row],['#]],Table1[[#Headers],[#Data]],16,FALSE))</f>
        <v>#N/A</v>
      </c>
      <c r="L71" s="121" t="e">
        <f>+IF(VLOOKUP(Table2[[#This Row],['#]],Table1[[#Headers],[#Data]],47,FALSE)=0,"",VLOOKUP(Table2[[#This Row],['#]],Table1[[#Headers],[#Data]],47,FALSE))</f>
        <v>#N/A</v>
      </c>
      <c r="M71" s="38"/>
    </row>
    <row r="72" spans="1:13" ht="49.5" customHeight="1">
      <c r="A72" s="119">
        <f>'Crosswalk of OHIC Measure Sets'!A79</f>
        <v>46</v>
      </c>
      <c r="B72" s="120" t="str">
        <f>IF(VLOOKUP(Table2[[#This Row],['#]],Table1[[#Headers],[#Data]],2,FALSE)=0,"",VLOOKUP(Table2[[#This Row],['#]],Table1[[#Headers],[#Data]],2,FALSE))</f>
        <v/>
      </c>
      <c r="C72" s="120" t="str">
        <f>IF(VLOOKUP(Table2[[#This Row],['#]],Table1[[#Headers],[#Data]],3,FALSE)=0,"",VLOOKUP(Table2[[#This Row],['#]],Table1[[#Headers],[#Data]],3,FALSE))</f>
        <v>Pneumonia Readmit (READM-30-PN)</v>
      </c>
      <c r="D72" s="121" t="str">
        <f>IF(VLOOKUP(Table2[[#This Row],['#]],Table1[[#Headers],[#Data]],4,FALSE)=0,"",VLOOKUP(Table2[[#This Row],['#]],Table1[[#Headers],[#Data]],4,FALSE))</f>
        <v>0506</v>
      </c>
      <c r="E72" s="122" t="str">
        <f>IF(VLOOKUP(Table2[[#This Row],['#]],Table1[[#Headers],[#Data]],7,FALSE)=0,"",VLOOKUP(Table2[[#This Row],['#]],Table1[[#Headers],[#Data]],7,FALSE))</f>
        <v>The measure estimates a hospital-level risk-standardized readmission rate (RSRR) for patients discharged from the hospital with a principal diagnosis of pneumonia. The outcome is defined as unplanned readmission for any cause within 30 days of the discharge date for the index admission. A specified set of planned readmissions do not count as readmissions.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v>
      </c>
      <c r="F72" s="122" t="str">
        <f>IF(VLOOKUP(Table2[[#This Row],['#]],Table1[[#Headers],[#Data]],8,FALSE)=0,"",VLOOKUP(Table2[[#This Row],['#]],Table1[[#Headers],[#Data]],8,FALSE))</f>
        <v>Hospital</v>
      </c>
      <c r="G72" s="122" t="str">
        <f>IF(VLOOKUP(Table2[[#This Row],['#]],Table1[[#Headers],[#Data]],9,FALSE)=0,"",VLOOKUP(Table2[[#This Row],['#]],Table1[[#Headers],[#Data]],9,FALSE))</f>
        <v>Respiratory</v>
      </c>
      <c r="H72" s="122" t="str">
        <f>IF(VLOOKUP(Table2[[#This Row],['#]],Table1[[#Headers],[#Data]],10,FALSE)=0,"",VLOOKUP(Table2[[#This Row],['#]],Table1[[#Headers],[#Data]],10,FALSE))</f>
        <v>Outcome</v>
      </c>
      <c r="I72" s="122" t="str">
        <f>IF(VLOOKUP(Table2[[#This Row],['#]],Table1[[#Headers],[#Data]],11,FALSE)=0,"",VLOOKUP(Table2[[#This Row],['#]],Table1[[#Headers],[#Data]],11,FALSE))</f>
        <v>Adult</v>
      </c>
      <c r="J72" s="123"/>
      <c r="K72" s="124" t="str">
        <f>+IF(VLOOKUP(Table2[[#This Row],['#]],Table1[[#Headers],[#Data]],16,FALSE)=0,"",VLOOKUP(Table2[[#This Row],['#]],Table1[[#Headers],[#Data]],16,FALSE))</f>
        <v/>
      </c>
      <c r="L72" s="121" t="e">
        <f>+IF(VLOOKUP(Table2[[#This Row],['#]],Table1[[#Headers],[#Data]],47,FALSE)=0,"",VLOOKUP(Table2[[#This Row],['#]],Table1[[#Headers],[#Data]],47,FALSE))</f>
        <v>#REF!</v>
      </c>
      <c r="M72" s="38"/>
    </row>
    <row r="73" spans="1:13" ht="49.5" customHeight="1">
      <c r="A73" s="119">
        <f>'Crosswalk of OHIC Measure Sets'!A80</f>
        <v>52</v>
      </c>
      <c r="B73" s="120" t="str">
        <f>IF(VLOOKUP(Table2[[#This Row],['#]],Table1[[#Headers],[#Data]],2,FALSE)=0,"",VLOOKUP(Table2[[#This Row],['#]],Table1[[#Headers],[#Data]],2,FALSE))</f>
        <v/>
      </c>
      <c r="C73" s="120" t="str">
        <f>IF(VLOOKUP(Table2[[#This Row],['#]],Table1[[#Headers],[#Data]],3,FALSE)=0,"",VLOOKUP(Table2[[#This Row],['#]],Table1[[#Headers],[#Data]],3,FALSE))</f>
        <v>PointRight Pro 30 Rehospitalization</v>
      </c>
      <c r="D73" s="121" t="str">
        <f>IF(VLOOKUP(Table2[[#This Row],['#]],Table1[[#Headers],[#Data]],4,FALSE)=0,"",VLOOKUP(Table2[[#This Row],['#]],Table1[[#Headers],[#Data]],4,FALSE))</f>
        <v>2375</v>
      </c>
      <c r="E73" s="122" t="str">
        <f>IF(VLOOKUP(Table2[[#This Row],['#]],Table1[[#Headers],[#Data]],7,FALSE)=0,"",VLOOKUP(Table2[[#This Row],['#]],Table1[[#Headers],[#Data]],7,FALSE))</f>
        <v>Percentage of individuals during their SNF stay that are sent back to any hospital (including both inpatient and observation status admissions but excluding ED only visits) for any reason as indicated on the MDS discharge assessment from a facility within 30 days of admission to facility.</v>
      </c>
      <c r="F73" s="122" t="str">
        <f>IF(VLOOKUP(Table2[[#This Row],['#]],Table1[[#Headers],[#Data]],8,FALSE)=0,"",VLOOKUP(Table2[[#This Row],['#]],Table1[[#Headers],[#Data]],8,FALSE))</f>
        <v>Post-Acute/Long-Term Care</v>
      </c>
      <c r="G73" s="122" t="str">
        <f>IF(VLOOKUP(Table2[[#This Row],['#]],Table1[[#Headers],[#Data]],9,FALSE)=0,"",VLOOKUP(Table2[[#This Row],['#]],Table1[[#Headers],[#Data]],9,FALSE))</f>
        <v>Patient Safety</v>
      </c>
      <c r="H73" s="122" t="str">
        <f>IF(VLOOKUP(Table2[[#This Row],['#]],Table1[[#Headers],[#Data]],10,FALSE)=0,"",VLOOKUP(Table2[[#This Row],['#]],Table1[[#Headers],[#Data]],10,FALSE))</f>
        <v>Outcome</v>
      </c>
      <c r="I73" s="122" t="str">
        <f>IF(VLOOKUP(Table2[[#This Row],['#]],Table1[[#Headers],[#Data]],11,FALSE)=0,"",VLOOKUP(Table2[[#This Row],['#]],Table1[[#Headers],[#Data]],11,FALSE))</f>
        <v>Adult</v>
      </c>
      <c r="J73" s="123"/>
      <c r="K73" s="124" t="str">
        <f>+IF(VLOOKUP(Table2[[#This Row],['#]],Table1[[#Headers],[#Data]],16,FALSE)=0,"",VLOOKUP(Table2[[#This Row],['#]],Table1[[#Headers],[#Data]],16,FALSE))</f>
        <v/>
      </c>
      <c r="L73" s="121" t="e">
        <f>+IF(VLOOKUP(Table2[[#This Row],['#]],Table1[[#Headers],[#Data]],47,FALSE)=0,"",VLOOKUP(Table2[[#This Row],['#]],Table1[[#Headers],[#Data]],47,FALSE))</f>
        <v>#REF!</v>
      </c>
      <c r="M73" s="38"/>
    </row>
    <row r="74" spans="1:13" ht="50.1" customHeight="1">
      <c r="A74" s="119">
        <f>'Crosswalk of OHIC Measure Sets'!A81</f>
        <v>72</v>
      </c>
      <c r="B74" s="120" t="str">
        <f>IF(VLOOKUP(Table2[[#This Row],['#]],Table1[[#Headers],[#Data]],2,FALSE)=0,"",VLOOKUP(Table2[[#This Row],['#]],Table1[[#Headers],[#Data]],2,FALSE))</f>
        <v/>
      </c>
      <c r="C74" s="120" t="str">
        <f>IF(VLOOKUP(Table2[[#This Row],['#]],Table1[[#Headers],[#Data]],3,FALSE)=0,"",VLOOKUP(Table2[[#This Row],['#]],Table1[[#Headers],[#Data]],3,FALSE))</f>
        <v>Postpartum Testing of Gestational Diabetes</v>
      </c>
      <c r="D74" s="121" t="str">
        <f>IF(VLOOKUP(Table2[[#This Row],['#]],Table1[[#Headers],[#Data]],4,FALSE)=0,"",VLOOKUP(Table2[[#This Row],['#]],Table1[[#Headers],[#Data]],4,FALSE))</f>
        <v>NA</v>
      </c>
      <c r="E74" s="122" t="str">
        <f>IF(VLOOKUP(Table2[[#This Row],['#]],Table1[[#Headers],[#Data]],7,FALSE)=0,"",VLOOKUP(Table2[[#This Row],['#]],Table1[[#Headers],[#Data]],7,FALSE))</f>
        <v>Percentage of women diagnosed with gestational diabetes during pregnancy who are tested with 2-hour GTT within 12 weeks of delivery</v>
      </c>
      <c r="F74" s="122" t="str">
        <f>IF(VLOOKUP(Table2[[#This Row],['#]],Table1[[#Headers],[#Data]],8,FALSE)=0,"",VLOOKUP(Table2[[#This Row],['#]],Table1[[#Headers],[#Data]],8,FALSE))</f>
        <v>Prevention</v>
      </c>
      <c r="G74" s="122" t="str">
        <f>IF(VLOOKUP(Table2[[#This Row],['#]],Table1[[#Headers],[#Data]],9,FALSE)=0,"",VLOOKUP(Table2[[#This Row],['#]],Table1[[#Headers],[#Data]],9,FALSE))</f>
        <v>Pregnancy</v>
      </c>
      <c r="H74" s="122" t="str">
        <f>IF(VLOOKUP(Table2[[#This Row],['#]],Table1[[#Headers],[#Data]],10,FALSE)=0,"",VLOOKUP(Table2[[#This Row],['#]],Table1[[#Headers],[#Data]],10,FALSE))</f>
        <v>Process</v>
      </c>
      <c r="I74" s="122" t="str">
        <f>IF(VLOOKUP(Table2[[#This Row],['#]],Table1[[#Headers],[#Data]],11,FALSE)=0,"",VLOOKUP(Table2[[#This Row],['#]],Table1[[#Headers],[#Data]],11,FALSE))</f>
        <v>Adult</v>
      </c>
      <c r="J74" s="123"/>
      <c r="K74" s="124" t="str">
        <f>+IF(VLOOKUP(Table2[[#This Row],['#]],Table1[[#Headers],[#Data]],16,FALSE)=0,"",VLOOKUP(Table2[[#This Row],['#]],Table1[[#Headers],[#Data]],16,FALSE))</f>
        <v/>
      </c>
      <c r="L74" s="121" t="e">
        <f>+IF(VLOOKUP(Table2[[#This Row],['#]],Table1[[#Headers],[#Data]],47,FALSE)=0,"",VLOOKUP(Table2[[#This Row],['#]],Table1[[#Headers],[#Data]],47,FALSE))</f>
        <v>#REF!</v>
      </c>
      <c r="M74" s="38"/>
    </row>
    <row r="75" spans="1:13" ht="50.1" customHeight="1">
      <c r="A75" s="119">
        <f>'Crosswalk of OHIC Measure Sets'!A90</f>
        <v>0</v>
      </c>
      <c r="B75" s="120" t="e">
        <f>IF(VLOOKUP(Table2[[#This Row],['#]],Table1[[#Headers],[#Data]],2,FALSE)=0,"",VLOOKUP(Table2[[#This Row],['#]],Table1[[#Headers],[#Data]],2,FALSE))</f>
        <v>#N/A</v>
      </c>
      <c r="C75" s="120" t="e">
        <f>IF(VLOOKUP(Table2[[#This Row],['#]],Table1[[#Headers],[#Data]],3,FALSE)=0,"",VLOOKUP(Table2[[#This Row],['#]],Table1[[#Headers],[#Data]],3,FALSE))</f>
        <v>#N/A</v>
      </c>
      <c r="D75" s="121" t="e">
        <f>IF(VLOOKUP(Table2[[#This Row],['#]],Table1[[#Headers],[#Data]],4,FALSE)=0,"",VLOOKUP(Table2[[#This Row],['#]],Table1[[#Headers],[#Data]],4,FALSE))</f>
        <v>#N/A</v>
      </c>
      <c r="E75" s="122" t="e">
        <f>IF(VLOOKUP(Table2[[#This Row],['#]],Table1[[#Headers],[#Data]],7,FALSE)=0,"",VLOOKUP(Table2[[#This Row],['#]],Table1[[#Headers],[#Data]],7,FALSE))</f>
        <v>#N/A</v>
      </c>
      <c r="F75" s="122" t="e">
        <f>IF(VLOOKUP(Table2[[#This Row],['#]],Table1[[#Headers],[#Data]],8,FALSE)=0,"",VLOOKUP(Table2[[#This Row],['#]],Table1[[#Headers],[#Data]],8,FALSE))</f>
        <v>#N/A</v>
      </c>
      <c r="G75" s="122" t="e">
        <f>IF(VLOOKUP(Table2[[#This Row],['#]],Table1[[#Headers],[#Data]],9,FALSE)=0,"",VLOOKUP(Table2[[#This Row],['#]],Table1[[#Headers],[#Data]],9,FALSE))</f>
        <v>#N/A</v>
      </c>
      <c r="H75" s="122" t="e">
        <f>IF(VLOOKUP(Table2[[#This Row],['#]],Table1[[#Headers],[#Data]],10,FALSE)=0,"",VLOOKUP(Table2[[#This Row],['#]],Table1[[#Headers],[#Data]],10,FALSE))</f>
        <v>#N/A</v>
      </c>
      <c r="I75" s="122" t="e">
        <f>IF(VLOOKUP(Table2[[#This Row],['#]],Table1[[#Headers],[#Data]],11,FALSE)=0,"",VLOOKUP(Table2[[#This Row],['#]],Table1[[#Headers],[#Data]],11,FALSE))</f>
        <v>#N/A</v>
      </c>
      <c r="J75" s="123"/>
      <c r="K75" s="124" t="e">
        <f>+IF(VLOOKUP(Table2[[#This Row],['#]],Table1[[#Headers],[#Data]],16,FALSE)=0,"",VLOOKUP(Table2[[#This Row],['#]],Table1[[#Headers],[#Data]],16,FALSE))</f>
        <v>#N/A</v>
      </c>
      <c r="L75" s="121" t="e">
        <f>+IF(VLOOKUP(Table2[[#This Row],['#]],Table1[[#Headers],[#Data]],47,FALSE)=0,"",VLOOKUP(Table2[[#This Row],['#]],Table1[[#Headers],[#Data]],47,FALSE))</f>
        <v>#N/A</v>
      </c>
      <c r="M75" s="38"/>
    </row>
    <row r="76" spans="1:13" ht="50.1" customHeight="1">
      <c r="A76" s="119">
        <f>'Crosswalk of OHIC Measure Sets'!A91</f>
        <v>62</v>
      </c>
      <c r="B76" s="120">
        <f>IF(VLOOKUP(Table2[[#This Row],['#]],Table1[[#Headers],[#Data]],2,FALSE)=0,"",VLOOKUP(Table2[[#This Row],['#]],Table1[[#Headers],[#Data]],2,FALSE))</f>
        <v>52</v>
      </c>
      <c r="C76" s="120" t="str">
        <f>IF(VLOOKUP(Table2[[#This Row],['#]],Table1[[#Headers],[#Data]],3,FALSE)=0,"",VLOOKUP(Table2[[#This Row],['#]],Table1[[#Headers],[#Data]],3,FALSE))</f>
        <v>Prenatal &amp; Postpartum Care - Postpartum Care Rate</v>
      </c>
      <c r="D76" s="121" t="str">
        <f>IF(VLOOKUP(Table2[[#This Row],['#]],Table1[[#Headers],[#Data]],4,FALSE)=0,"",VLOOKUP(Table2[[#This Row],['#]],Table1[[#Headers],[#Data]],4,FALSE))</f>
        <v>1517</v>
      </c>
      <c r="E76" s="122" t="str">
        <f>IF(VLOOKUP(Table2[[#This Row],['#]],Table1[[#Headers],[#Data]],7,FALSE)=0,"",VLOOKUP(Table2[[#This Row],['#]],Table1[[#Headers],[#Data]],7,FALSE))</f>
        <v>Percentage of deliveries of live births between November 6 of the year prior to the measurement year and November 5 of the measurement year. For these women, the measure assesses the following facets of prenatal and postpartum care. 
• Rate 2: Postpartum Care. The percentage of deliveries that had a postpartum visit on or between 21 and 56 days after delivery</v>
      </c>
      <c r="F76" s="122" t="str">
        <f>IF(VLOOKUP(Table2[[#This Row],['#]],Table1[[#Headers],[#Data]],8,FALSE)=0,"",VLOOKUP(Table2[[#This Row],['#]],Table1[[#Headers],[#Data]],8,FALSE))</f>
        <v>Prevention/ Early Detection</v>
      </c>
      <c r="G76" s="122" t="str">
        <f>IF(VLOOKUP(Table2[[#This Row],['#]],Table1[[#Headers],[#Data]],9,FALSE)=0,"",VLOOKUP(Table2[[#This Row],['#]],Table1[[#Headers],[#Data]],9,FALSE))</f>
        <v>Pregnancy</v>
      </c>
      <c r="H76" s="122" t="str">
        <f>IF(VLOOKUP(Table2[[#This Row],['#]],Table1[[#Headers],[#Data]],10,FALSE)=0,"",VLOOKUP(Table2[[#This Row],['#]],Table1[[#Headers],[#Data]],10,FALSE))</f>
        <v>Process</v>
      </c>
      <c r="I76" s="122" t="str">
        <f>IF(VLOOKUP(Table2[[#This Row],['#]],Table1[[#Headers],[#Data]],11,FALSE)=0,"",VLOOKUP(Table2[[#This Row],['#]],Table1[[#Headers],[#Data]],11,FALSE))</f>
        <v>Adolescent and Adult</v>
      </c>
      <c r="J76" s="123"/>
      <c r="K76" s="124" t="str">
        <f>+IF(VLOOKUP(Table2[[#This Row],['#]],Table1[[#Headers],[#Data]],16,FALSE)=0,"",VLOOKUP(Table2[[#This Row],['#]],Table1[[#Headers],[#Data]],16,FALSE))</f>
        <v>For Contractual Use:
HEDIS*: PPC (Postpartum Care rate)</v>
      </c>
      <c r="L76" s="121" t="e">
        <f>+IF(VLOOKUP(Table2[[#This Row],['#]],Table1[[#Headers],[#Data]],47,FALSE)=0,"",VLOOKUP(Table2[[#This Row],['#]],Table1[[#Headers],[#Data]],47,FALSE))</f>
        <v>#REF!</v>
      </c>
      <c r="M76" s="38"/>
    </row>
    <row r="77" spans="1:13">
      <c r="A77" s="27"/>
      <c r="B77" s="31"/>
      <c r="C77" s="31"/>
      <c r="D77" s="31"/>
      <c r="E77" s="31"/>
      <c r="F77" s="31"/>
      <c r="G77" s="31"/>
      <c r="H77" s="31"/>
      <c r="I77" s="31"/>
      <c r="J77" s="31"/>
      <c r="K77" s="31"/>
      <c r="L77" s="31"/>
    </row>
    <row r="81" spans="2:3" ht="15">
      <c r="B81" s="32"/>
      <c r="C81" s="32"/>
    </row>
  </sheetData>
  <mergeCells count="1">
    <mergeCell ref="A1:M1"/>
  </mergeCells>
  <conditionalFormatting sqref="M2 A1 L3:L48 A2:K48 A74:K1048576 L74:L76">
    <cfRule type="cellIs" dxfId="72" priority="6" operator="equal">
      <formula>"?"</formula>
    </cfRule>
  </conditionalFormatting>
  <conditionalFormatting sqref="L77:L1048576 L2">
    <cfRule type="cellIs" dxfId="71" priority="5" operator="equal">
      <formula>"?"</formula>
    </cfRule>
  </conditionalFormatting>
  <conditionalFormatting sqref="A49:L61">
    <cfRule type="cellIs" dxfId="70" priority="2" operator="equal">
      <formula>"?"</formula>
    </cfRule>
  </conditionalFormatting>
  <conditionalFormatting sqref="A62:L73">
    <cfRule type="cellIs" dxfId="69" priority="1" operator="equal">
      <formula>"?"</formula>
    </cfRule>
  </conditionalFormatting>
  <pageMargins left="0.7" right="0.7" top="0.75" bottom="0.75" header="0.3" footer="0.3"/>
  <pageSetup scale="33" fitToHeight="100" orientation="landscape" r:id="rId1"/>
  <ignoredErrors>
    <ignoredError sqref="A3 J3" unlockedFormula="1"/>
  </ignoredError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1C6938"/>
    <pageSetUpPr fitToPage="1"/>
  </sheetPr>
  <dimension ref="A1:XEY817"/>
  <sheetViews>
    <sheetView zoomScale="60" zoomScaleNormal="60" workbookViewId="0">
      <pane xSplit="3" ySplit="3" topLeftCell="F581" activePane="bottomRight" state="frozen"/>
      <selection pane="topRight" activeCell="D1" sqref="D1"/>
      <selection pane="bottomLeft" activeCell="A4" sqref="A4"/>
      <selection pane="bottomRight" activeCell="M583" sqref="M583"/>
    </sheetView>
  </sheetViews>
  <sheetFormatPr defaultColWidth="34" defaultRowHeight="15"/>
  <cols>
    <col min="1" max="1" width="15.42578125" customWidth="1"/>
    <col min="2" max="2" width="46" customWidth="1"/>
    <col min="3" max="3" width="11.85546875" customWidth="1"/>
    <col min="4" max="4" width="22.140625" customWidth="1"/>
    <col min="5" max="5" width="21" customWidth="1"/>
    <col min="6" max="6" width="22.42578125" customWidth="1"/>
    <col min="7" max="7" width="14.7109375" customWidth="1"/>
    <col min="8" max="8" width="17.28515625" customWidth="1"/>
    <col min="9" max="9" width="52.42578125" customWidth="1"/>
    <col min="10" max="14" width="22.7109375" customWidth="1"/>
    <col min="15" max="15" width="18" customWidth="1"/>
    <col min="16" max="42" width="52.85546875" customWidth="1"/>
  </cols>
  <sheetData>
    <row r="1" spans="1:37" s="40" customFormat="1" ht="54.75" customHeight="1">
      <c r="A1" s="332" t="s">
        <v>604</v>
      </c>
      <c r="B1" s="333"/>
      <c r="C1" s="333"/>
      <c r="D1" s="333"/>
      <c r="E1" s="333"/>
      <c r="F1" s="333"/>
      <c r="G1" s="333"/>
      <c r="H1" s="333"/>
      <c r="I1" s="135"/>
      <c r="J1" s="135"/>
      <c r="K1" s="135"/>
      <c r="L1" s="135"/>
      <c r="M1" s="135"/>
      <c r="N1" s="135"/>
      <c r="O1" s="135"/>
      <c r="P1" s="136"/>
      <c r="Q1" s="136"/>
      <c r="R1" s="136"/>
      <c r="S1" s="136"/>
      <c r="T1" s="136"/>
      <c r="U1" s="136"/>
      <c r="V1" s="136"/>
      <c r="W1" s="136"/>
      <c r="X1" s="136"/>
      <c r="Y1" s="136"/>
      <c r="Z1" s="136"/>
      <c r="AA1" s="136"/>
      <c r="AB1" s="136"/>
      <c r="AC1" s="136"/>
      <c r="AD1" s="136"/>
      <c r="AE1" s="136"/>
      <c r="AF1" s="136"/>
      <c r="AG1" s="136"/>
      <c r="AH1" s="136"/>
      <c r="AI1" s="136"/>
      <c r="AJ1" s="136"/>
      <c r="AK1" s="136"/>
    </row>
    <row r="2" spans="1:37" s="40" customFormat="1" ht="54.75" customHeight="1">
      <c r="A2" s="135"/>
      <c r="B2" s="135"/>
      <c r="C2" s="135"/>
      <c r="D2" s="135"/>
      <c r="E2" s="135"/>
      <c r="F2" s="135"/>
      <c r="G2" s="135"/>
      <c r="H2" s="135"/>
      <c r="I2" s="135"/>
      <c r="J2" s="135"/>
      <c r="K2" s="135"/>
      <c r="L2" s="135"/>
      <c r="M2" s="135"/>
      <c r="N2" s="135"/>
      <c r="O2" s="135"/>
      <c r="P2" s="334" t="s">
        <v>2264</v>
      </c>
      <c r="Q2" s="335"/>
      <c r="R2" s="335"/>
      <c r="S2" s="335"/>
      <c r="T2" s="335"/>
      <c r="U2" s="335"/>
      <c r="V2" s="335"/>
      <c r="W2" s="335"/>
      <c r="X2" s="335"/>
      <c r="Y2" s="335"/>
      <c r="Z2" s="336"/>
      <c r="AA2" s="334" t="s">
        <v>2265</v>
      </c>
      <c r="AB2" s="335"/>
      <c r="AC2" s="336"/>
      <c r="AD2" s="147" t="s">
        <v>2266</v>
      </c>
      <c r="AE2" s="335" t="s">
        <v>2200</v>
      </c>
      <c r="AF2" s="335"/>
      <c r="AG2" s="335"/>
      <c r="AH2" s="335"/>
      <c r="AI2" s="335"/>
      <c r="AJ2" s="335"/>
      <c r="AK2" s="335"/>
    </row>
    <row r="3" spans="1:37" s="89" customFormat="1" ht="97.5">
      <c r="A3" s="93" t="s">
        <v>285</v>
      </c>
      <c r="B3" s="93" t="s">
        <v>0</v>
      </c>
      <c r="C3" s="94" t="s">
        <v>26</v>
      </c>
      <c r="D3" s="94" t="s">
        <v>3231</v>
      </c>
      <c r="E3" s="96" t="s">
        <v>3</v>
      </c>
      <c r="F3" s="95" t="s">
        <v>2267</v>
      </c>
      <c r="G3" s="95" t="s">
        <v>3232</v>
      </c>
      <c r="H3" s="96" t="s">
        <v>27</v>
      </c>
      <c r="I3" s="96" t="s">
        <v>2</v>
      </c>
      <c r="J3" s="96" t="s">
        <v>1869</v>
      </c>
      <c r="K3" s="96" t="s">
        <v>1930</v>
      </c>
      <c r="L3" s="96" t="s">
        <v>1870</v>
      </c>
      <c r="M3" s="96" t="s">
        <v>4</v>
      </c>
      <c r="N3" s="96" t="s">
        <v>3233</v>
      </c>
      <c r="O3" s="97" t="s">
        <v>116</v>
      </c>
      <c r="P3" s="98" t="s">
        <v>3838</v>
      </c>
      <c r="Q3" s="99" t="s">
        <v>3839</v>
      </c>
      <c r="R3" s="148" t="s">
        <v>3840</v>
      </c>
      <c r="S3" s="188" t="s">
        <v>3841</v>
      </c>
      <c r="T3" s="189" t="s">
        <v>3842</v>
      </c>
      <c r="U3" s="188" t="s">
        <v>3843</v>
      </c>
      <c r="V3" s="189" t="s">
        <v>3844</v>
      </c>
      <c r="W3" s="96" t="s">
        <v>3845</v>
      </c>
      <c r="X3" s="189" t="s">
        <v>3846</v>
      </c>
      <c r="Y3" s="99" t="s">
        <v>3847</v>
      </c>
      <c r="Z3" s="98" t="s">
        <v>3848</v>
      </c>
      <c r="AA3" s="99" t="s">
        <v>3849</v>
      </c>
      <c r="AB3" s="98" t="s">
        <v>3850</v>
      </c>
      <c r="AC3" s="99" t="s">
        <v>3851</v>
      </c>
      <c r="AD3" s="98" t="s">
        <v>3852</v>
      </c>
      <c r="AE3" s="99" t="s">
        <v>3853</v>
      </c>
      <c r="AF3" s="98" t="s">
        <v>3854</v>
      </c>
      <c r="AG3" s="99" t="s">
        <v>3855</v>
      </c>
      <c r="AH3" s="98" t="s">
        <v>3856</v>
      </c>
      <c r="AI3" s="99" t="s">
        <v>2268</v>
      </c>
      <c r="AJ3" s="98" t="s">
        <v>2269</v>
      </c>
      <c r="AK3" s="99" t="s">
        <v>2270</v>
      </c>
    </row>
    <row r="4" spans="1:37" s="39" customFormat="1" ht="76.5" hidden="1" customHeight="1">
      <c r="A4" s="133" t="s">
        <v>317</v>
      </c>
      <c r="B4" s="45" t="s">
        <v>3234</v>
      </c>
      <c r="C4" s="45" t="s">
        <v>127</v>
      </c>
      <c r="D4" s="45" t="s">
        <v>2271</v>
      </c>
      <c r="E4" s="137" t="s">
        <v>1944</v>
      </c>
      <c r="F4" s="127"/>
      <c r="G4" s="149"/>
      <c r="H4" s="132" t="s">
        <v>1390</v>
      </c>
      <c r="I4" s="37" t="s">
        <v>1875</v>
      </c>
      <c r="J4" s="37" t="s">
        <v>1884</v>
      </c>
      <c r="K4" s="37" t="s">
        <v>1873</v>
      </c>
      <c r="L4" s="37" t="s">
        <v>2250</v>
      </c>
      <c r="M4" s="37" t="s">
        <v>1746</v>
      </c>
      <c r="N4" s="37"/>
      <c r="O4" s="36">
        <f>COUNTIF(Table487[[#This Row],[CMMI Comprehensive Primary Care Plus (CPC+)
Version Date: CY 2021]:[CMS Medicare Hospital Compare
Version Date: January 2021]],"*yes*")</f>
        <v>0</v>
      </c>
      <c r="P4" s="150"/>
      <c r="Q4" s="150"/>
      <c r="R4" s="150"/>
      <c r="S4" s="150"/>
      <c r="T4" s="37"/>
      <c r="U4" s="150"/>
      <c r="V4" s="150"/>
      <c r="W4" s="150"/>
      <c r="X4" s="150"/>
      <c r="Y4" s="150"/>
      <c r="Z4" s="150"/>
      <c r="AA4" s="150"/>
      <c r="AB4" s="37"/>
      <c r="AC4" s="150"/>
      <c r="AD4" s="150"/>
      <c r="AE4" s="37"/>
      <c r="AF4" s="150"/>
      <c r="AG4" s="150"/>
      <c r="AH4" s="37"/>
      <c r="AI4" s="150"/>
      <c r="AJ4" s="150"/>
      <c r="AK4" s="37"/>
    </row>
    <row r="5" spans="1:37" s="151" customFormat="1" ht="76.5" hidden="1" customHeight="1">
      <c r="A5" s="111" t="s">
        <v>326</v>
      </c>
      <c r="B5" s="45" t="s">
        <v>288</v>
      </c>
      <c r="C5" s="45" t="s">
        <v>82</v>
      </c>
      <c r="D5" s="47" t="s">
        <v>2271</v>
      </c>
      <c r="E5" s="137" t="s">
        <v>1960</v>
      </c>
      <c r="F5" s="48"/>
      <c r="G5" s="48"/>
      <c r="H5" s="132" t="s">
        <v>2380</v>
      </c>
      <c r="I5" s="37" t="s">
        <v>1871</v>
      </c>
      <c r="J5" s="37" t="s">
        <v>1872</v>
      </c>
      <c r="K5" s="37" t="s">
        <v>1873</v>
      </c>
      <c r="L5" s="37" t="s">
        <v>1874</v>
      </c>
      <c r="M5" s="37" t="s">
        <v>5</v>
      </c>
      <c r="N5" s="37"/>
      <c r="O5" s="36">
        <f>COUNTIF(Table487[[#This Row],[CMMI Comprehensive Primary Care Plus (CPC+)
Version Date: CY 2021]:[CMS Medicare Hospital Compare
Version Date: January 2021]],"*yes*")</f>
        <v>1</v>
      </c>
      <c r="P5" s="150"/>
      <c r="Q5" s="150"/>
      <c r="R5" s="150"/>
      <c r="S5" s="150"/>
      <c r="T5" s="37"/>
      <c r="U5" s="150"/>
      <c r="V5" s="150"/>
      <c r="W5" s="150"/>
      <c r="X5" s="150" t="s">
        <v>3857</v>
      </c>
      <c r="Y5" s="150"/>
      <c r="Z5" s="150"/>
      <c r="AA5" s="150"/>
      <c r="AB5" s="37"/>
      <c r="AC5" s="150"/>
      <c r="AD5" s="150"/>
      <c r="AE5" s="37"/>
      <c r="AF5" s="150"/>
      <c r="AG5" s="150"/>
      <c r="AH5" s="37" t="s">
        <v>1</v>
      </c>
      <c r="AI5" s="150"/>
      <c r="AJ5" s="150"/>
      <c r="AK5" s="37"/>
    </row>
    <row r="6" spans="1:37" s="151" customFormat="1" ht="76.5" hidden="1" customHeight="1">
      <c r="A6" s="111" t="s">
        <v>415</v>
      </c>
      <c r="B6" s="45" t="s">
        <v>288</v>
      </c>
      <c r="C6" s="45" t="s">
        <v>82</v>
      </c>
      <c r="D6" s="47" t="s">
        <v>97</v>
      </c>
      <c r="E6" s="137" t="s">
        <v>1960</v>
      </c>
      <c r="F6" s="52" t="s">
        <v>2406</v>
      </c>
      <c r="G6" s="52" t="s">
        <v>3235</v>
      </c>
      <c r="H6" s="132" t="s">
        <v>2407</v>
      </c>
      <c r="I6" s="37" t="s">
        <v>1871</v>
      </c>
      <c r="J6" s="37" t="s">
        <v>1872</v>
      </c>
      <c r="K6" s="37" t="s">
        <v>1873</v>
      </c>
      <c r="L6" s="37" t="s">
        <v>1874</v>
      </c>
      <c r="M6" s="37" t="s">
        <v>5</v>
      </c>
      <c r="N6" s="37"/>
      <c r="O6" s="36">
        <f>COUNTIF(Table487[[#This Row],[CMMI Comprehensive Primary Care Plus (CPC+)
Version Date: CY 2021]:[CMS Medicare Hospital Compare
Version Date: January 2021]],"*yes*")</f>
        <v>2</v>
      </c>
      <c r="P6" s="150"/>
      <c r="Q6" s="150"/>
      <c r="R6" s="150"/>
      <c r="S6" s="150" t="s">
        <v>1</v>
      </c>
      <c r="T6" s="37"/>
      <c r="U6" s="150"/>
      <c r="V6" s="150"/>
      <c r="W6" s="150" t="s">
        <v>1</v>
      </c>
      <c r="X6" s="150"/>
      <c r="Y6" s="150"/>
      <c r="Z6" s="150"/>
      <c r="AA6" s="150"/>
      <c r="AB6" s="37"/>
      <c r="AC6" s="150" t="s">
        <v>1</v>
      </c>
      <c r="AD6" s="150" t="s">
        <v>1</v>
      </c>
      <c r="AE6" s="37"/>
      <c r="AF6" s="150"/>
      <c r="AG6" s="150"/>
      <c r="AH6" s="37"/>
      <c r="AI6" s="150"/>
      <c r="AJ6" s="150"/>
      <c r="AK6" s="37"/>
    </row>
    <row r="7" spans="1:37" s="26" customFormat="1" ht="76.5" hidden="1" customHeight="1">
      <c r="A7" s="133" t="s">
        <v>416</v>
      </c>
      <c r="B7" s="45" t="s">
        <v>2446</v>
      </c>
      <c r="C7" s="45" t="s">
        <v>28</v>
      </c>
      <c r="D7" s="47" t="s">
        <v>2279</v>
      </c>
      <c r="E7" s="137" t="s">
        <v>1960</v>
      </c>
      <c r="F7" s="52" t="s">
        <v>2447</v>
      </c>
      <c r="G7" s="52" t="s">
        <v>3236</v>
      </c>
      <c r="H7" s="132" t="s">
        <v>2448</v>
      </c>
      <c r="I7" s="37" t="s">
        <v>1875</v>
      </c>
      <c r="J7" s="37" t="s">
        <v>1876</v>
      </c>
      <c r="K7" s="37" t="s">
        <v>1873</v>
      </c>
      <c r="L7" s="37" t="s">
        <v>2252</v>
      </c>
      <c r="M7" s="37" t="s">
        <v>5</v>
      </c>
      <c r="N7" s="37" t="s">
        <v>1</v>
      </c>
      <c r="O7" s="36">
        <f>COUNTIF(Table487[[#This Row],[CMMI Comprehensive Primary Care Plus (CPC+)
Version Date: CY 2021]:[CMS Medicare Hospital Compare
Version Date: January 2021]],"*yes*")</f>
        <v>4</v>
      </c>
      <c r="P7" s="150"/>
      <c r="Q7" s="150"/>
      <c r="R7" s="150" t="s">
        <v>3858</v>
      </c>
      <c r="S7" s="150" t="s">
        <v>1</v>
      </c>
      <c r="T7" s="37" t="s">
        <v>1</v>
      </c>
      <c r="U7" s="150"/>
      <c r="V7" s="150"/>
      <c r="W7" s="150" t="s">
        <v>1</v>
      </c>
      <c r="X7" s="150"/>
      <c r="Y7" s="150"/>
      <c r="Z7" s="150"/>
      <c r="AA7" s="150"/>
      <c r="AB7" s="37"/>
      <c r="AC7" s="150"/>
      <c r="AD7" s="150"/>
      <c r="AE7" s="37" t="s">
        <v>1</v>
      </c>
      <c r="AF7" s="150" t="s">
        <v>1</v>
      </c>
      <c r="AG7" s="150" t="s">
        <v>1827</v>
      </c>
      <c r="AH7" s="37"/>
      <c r="AI7" s="150"/>
      <c r="AJ7" s="150"/>
      <c r="AK7" s="37"/>
    </row>
    <row r="8" spans="1:37" s="26" customFormat="1" ht="76.5" hidden="1" customHeight="1">
      <c r="A8" s="111" t="s">
        <v>417</v>
      </c>
      <c r="B8" s="45" t="s">
        <v>3237</v>
      </c>
      <c r="C8" s="45" t="s">
        <v>165</v>
      </c>
      <c r="D8" s="47" t="s">
        <v>2279</v>
      </c>
      <c r="E8" s="137" t="s">
        <v>574</v>
      </c>
      <c r="F8" s="52" t="s">
        <v>2533</v>
      </c>
      <c r="G8" s="52"/>
      <c r="H8" s="132" t="s">
        <v>1509</v>
      </c>
      <c r="I8" s="37" t="s">
        <v>1917</v>
      </c>
      <c r="J8" s="37" t="s">
        <v>97</v>
      </c>
      <c r="K8" s="37" t="s">
        <v>1877</v>
      </c>
      <c r="L8" s="37" t="s">
        <v>2250</v>
      </c>
      <c r="M8" s="37" t="s">
        <v>6</v>
      </c>
      <c r="N8" s="37"/>
      <c r="O8" s="36">
        <f>COUNTIF(Table487[[#This Row],[CMMI Comprehensive Primary Care Plus (CPC+)
Version Date: CY 2021]:[CMS Medicare Hospital Compare
Version Date: January 2021]],"*yes*")</f>
        <v>4</v>
      </c>
      <c r="P8" s="150" t="s">
        <v>1</v>
      </c>
      <c r="Q8" s="150"/>
      <c r="R8" s="150"/>
      <c r="S8" s="150"/>
      <c r="T8" s="37"/>
      <c r="U8" s="150"/>
      <c r="V8" s="150" t="s">
        <v>3859</v>
      </c>
      <c r="W8" s="150" t="s">
        <v>1</v>
      </c>
      <c r="X8" s="150" t="s">
        <v>3860</v>
      </c>
      <c r="Y8" s="150"/>
      <c r="Z8" s="150"/>
      <c r="AA8" s="150"/>
      <c r="AB8" s="37" t="s">
        <v>1</v>
      </c>
      <c r="AC8" s="150"/>
      <c r="AD8" s="150" t="s">
        <v>3861</v>
      </c>
      <c r="AE8" s="37" t="s">
        <v>3862</v>
      </c>
      <c r="AF8" s="150"/>
      <c r="AG8" s="150"/>
      <c r="AH8" s="37" t="s">
        <v>2534</v>
      </c>
      <c r="AI8" s="150"/>
      <c r="AJ8" s="150"/>
      <c r="AK8" s="37"/>
    </row>
    <row r="9" spans="1:37" s="26" customFormat="1" ht="76.5" hidden="1" customHeight="1">
      <c r="A9" s="133" t="s">
        <v>418</v>
      </c>
      <c r="B9" s="45" t="s">
        <v>2670</v>
      </c>
      <c r="C9" s="45" t="s">
        <v>97</v>
      </c>
      <c r="D9" s="45" t="s">
        <v>97</v>
      </c>
      <c r="E9" s="137" t="s">
        <v>1639</v>
      </c>
      <c r="F9" s="48"/>
      <c r="G9" s="48"/>
      <c r="H9" s="132" t="s">
        <v>1973</v>
      </c>
      <c r="I9" s="37" t="s">
        <v>1889</v>
      </c>
      <c r="J9" s="37" t="s">
        <v>1904</v>
      </c>
      <c r="K9" s="37" t="s">
        <v>1879</v>
      </c>
      <c r="L9" s="37" t="s">
        <v>1885</v>
      </c>
      <c r="M9" s="37" t="s">
        <v>5</v>
      </c>
      <c r="N9" s="37"/>
      <c r="O9" s="36">
        <f>COUNTIF(Table487[[#This Row],[CMMI Comprehensive Primary Care Plus (CPC+)
Version Date: CY 2021]:[CMS Medicare Hospital Compare
Version Date: January 2021]],"*yes*")</f>
        <v>1</v>
      </c>
      <c r="P9" s="150"/>
      <c r="Q9" s="150"/>
      <c r="R9" s="150"/>
      <c r="S9" s="150"/>
      <c r="T9" s="37"/>
      <c r="U9" s="150"/>
      <c r="V9" s="150"/>
      <c r="W9" s="150"/>
      <c r="X9" s="150"/>
      <c r="Y9" s="150"/>
      <c r="Z9" s="150" t="s">
        <v>1</v>
      </c>
      <c r="AA9" s="150"/>
      <c r="AB9" s="37"/>
      <c r="AC9" s="150"/>
      <c r="AD9" s="150"/>
      <c r="AE9" s="37"/>
      <c r="AF9" s="150"/>
      <c r="AG9" s="150"/>
      <c r="AH9" s="37"/>
      <c r="AI9" s="150"/>
      <c r="AJ9" s="150"/>
      <c r="AK9" s="37"/>
    </row>
    <row r="10" spans="1:37" s="26" customFormat="1" ht="76.5" hidden="1" customHeight="1">
      <c r="A10" s="111" t="s">
        <v>419</v>
      </c>
      <c r="B10" s="45" t="s">
        <v>2643</v>
      </c>
      <c r="C10" s="45" t="s">
        <v>172</v>
      </c>
      <c r="D10" s="47" t="s">
        <v>2279</v>
      </c>
      <c r="E10" s="137" t="s">
        <v>574</v>
      </c>
      <c r="F10" s="52" t="s">
        <v>2533</v>
      </c>
      <c r="G10" s="52"/>
      <c r="H10" s="132" t="s">
        <v>2644</v>
      </c>
      <c r="I10" s="37" t="s">
        <v>1908</v>
      </c>
      <c r="J10" s="37" t="s">
        <v>97</v>
      </c>
      <c r="K10" s="37" t="s">
        <v>1877</v>
      </c>
      <c r="L10" s="37" t="s">
        <v>1880</v>
      </c>
      <c r="M10" s="37" t="s">
        <v>6</v>
      </c>
      <c r="N10" s="37"/>
      <c r="O10" s="36">
        <f>COUNTIF(Table487[[#This Row],[CMMI Comprehensive Primary Care Plus (CPC+)
Version Date: CY 2021]:[CMS Medicare Hospital Compare
Version Date: January 2021]],"*yes*")</f>
        <v>3</v>
      </c>
      <c r="P10" s="150"/>
      <c r="Q10" s="150" t="s">
        <v>2645</v>
      </c>
      <c r="R10" s="150"/>
      <c r="S10" s="150"/>
      <c r="T10" s="37"/>
      <c r="U10" s="150" t="s">
        <v>3863</v>
      </c>
      <c r="V10" s="150"/>
      <c r="W10" s="150" t="s">
        <v>1</v>
      </c>
      <c r="X10" s="150"/>
      <c r="Y10" s="150"/>
      <c r="Z10" s="150"/>
      <c r="AA10" s="150"/>
      <c r="AB10" s="37"/>
      <c r="AC10" s="150"/>
      <c r="AD10" s="150"/>
      <c r="AE10" s="37"/>
      <c r="AF10" s="150"/>
      <c r="AG10" s="150"/>
      <c r="AH10" s="37"/>
      <c r="AI10" s="150"/>
      <c r="AJ10" s="150"/>
      <c r="AK10" s="37"/>
    </row>
    <row r="11" spans="1:37" ht="76.5" hidden="1" customHeight="1">
      <c r="A11" s="133" t="s">
        <v>420</v>
      </c>
      <c r="B11" s="45" t="s">
        <v>174</v>
      </c>
      <c r="C11" s="45" t="s">
        <v>173</v>
      </c>
      <c r="D11" s="47" t="s">
        <v>2271</v>
      </c>
      <c r="E11" s="137" t="s">
        <v>1960</v>
      </c>
      <c r="F11" s="52"/>
      <c r="G11" s="52"/>
      <c r="H11" s="132" t="s">
        <v>1535</v>
      </c>
      <c r="I11" s="37" t="s">
        <v>1908</v>
      </c>
      <c r="J11" s="37" t="s">
        <v>97</v>
      </c>
      <c r="K11" s="37" t="s">
        <v>1877</v>
      </c>
      <c r="L11" s="37" t="s">
        <v>1880</v>
      </c>
      <c r="M11" s="37" t="s">
        <v>6</v>
      </c>
      <c r="N11" s="37"/>
      <c r="O11" s="36">
        <f>COUNTIF(Table487[[#This Row],[CMMI Comprehensive Primary Care Plus (CPC+)
Version Date: CY 2021]:[CMS Medicare Hospital Compare
Version Date: January 2021]],"*yes*")</f>
        <v>0</v>
      </c>
      <c r="P11" s="150"/>
      <c r="Q11" s="150"/>
      <c r="R11" s="150"/>
      <c r="S11" s="150"/>
      <c r="T11" s="37"/>
      <c r="U11" s="150"/>
      <c r="V11" s="150"/>
      <c r="W11" s="150"/>
      <c r="X11" s="150"/>
      <c r="Y11" s="150"/>
      <c r="Z11" s="150"/>
      <c r="AA11" s="150"/>
      <c r="AB11" s="37"/>
      <c r="AC11" s="150"/>
      <c r="AD11" s="150"/>
      <c r="AE11" s="37"/>
      <c r="AF11" s="150"/>
      <c r="AG11" s="150"/>
      <c r="AH11" s="37"/>
      <c r="AI11" s="150"/>
      <c r="AJ11" s="150"/>
      <c r="AK11" s="37"/>
    </row>
    <row r="12" spans="1:37" s="26" customFormat="1" ht="76.5" hidden="1" customHeight="1">
      <c r="A12" s="179" t="s">
        <v>421</v>
      </c>
      <c r="B12" s="45" t="s">
        <v>2106</v>
      </c>
      <c r="C12" s="45" t="s">
        <v>175</v>
      </c>
      <c r="D12" s="47" t="s">
        <v>2271</v>
      </c>
      <c r="E12" s="137" t="s">
        <v>574</v>
      </c>
      <c r="F12" s="52"/>
      <c r="G12" s="52"/>
      <c r="H12" s="132" t="s">
        <v>1542</v>
      </c>
      <c r="I12" s="37" t="s">
        <v>1908</v>
      </c>
      <c r="J12" s="37" t="s">
        <v>97</v>
      </c>
      <c r="K12" s="37" t="s">
        <v>1877</v>
      </c>
      <c r="L12" s="37" t="s">
        <v>1874</v>
      </c>
      <c r="M12" s="37" t="s">
        <v>6</v>
      </c>
      <c r="N12" s="37"/>
      <c r="O12" s="36">
        <f>COUNTIF(Table487[[#This Row],[CMMI Comprehensive Primary Care Plus (CPC+)
Version Date: CY 2021]:[CMS Medicare Hospital Compare
Version Date: January 2021]],"*yes*")</f>
        <v>0</v>
      </c>
      <c r="P12" s="150"/>
      <c r="Q12" s="150"/>
      <c r="R12" s="150"/>
      <c r="S12" s="150"/>
      <c r="T12" s="37"/>
      <c r="U12" s="150"/>
      <c r="V12" s="150"/>
      <c r="W12" s="150"/>
      <c r="X12" s="150"/>
      <c r="Y12" s="150"/>
      <c r="Z12" s="150"/>
      <c r="AA12" s="150"/>
      <c r="AB12" s="37"/>
      <c r="AC12" s="150"/>
      <c r="AD12" s="150"/>
      <c r="AE12" s="37"/>
      <c r="AF12" s="150"/>
      <c r="AG12" s="150"/>
      <c r="AH12" s="37"/>
      <c r="AI12" s="150"/>
      <c r="AJ12" s="150"/>
      <c r="AK12" s="37"/>
    </row>
    <row r="13" spans="1:37" s="26" customFormat="1" ht="76.5" hidden="1" customHeight="1">
      <c r="A13" s="111" t="s">
        <v>422</v>
      </c>
      <c r="B13" s="45" t="s">
        <v>128</v>
      </c>
      <c r="C13" s="45" t="s">
        <v>129</v>
      </c>
      <c r="D13" s="47" t="s">
        <v>2271</v>
      </c>
      <c r="E13" s="137" t="s">
        <v>1944</v>
      </c>
      <c r="F13" s="52"/>
      <c r="G13" s="52"/>
      <c r="H13" s="132" t="s">
        <v>1548</v>
      </c>
      <c r="I13" s="37" t="s">
        <v>1875</v>
      </c>
      <c r="J13" s="37" t="s">
        <v>1878</v>
      </c>
      <c r="K13" s="37" t="s">
        <v>1879</v>
      </c>
      <c r="L13" s="37" t="s">
        <v>1880</v>
      </c>
      <c r="M13" s="37" t="s">
        <v>1746</v>
      </c>
      <c r="N13" s="37" t="s">
        <v>1</v>
      </c>
      <c r="O13" s="36">
        <f>COUNTIF(Table487[[#This Row],[CMMI Comprehensive Primary Care Plus (CPC+)
Version Date: CY 2021]:[CMS Medicare Hospital Compare
Version Date: January 2021]],"*yes*")</f>
        <v>0</v>
      </c>
      <c r="P13" s="150"/>
      <c r="Q13" s="150"/>
      <c r="R13" s="150"/>
      <c r="S13" s="150"/>
      <c r="T13" s="37"/>
      <c r="U13" s="150"/>
      <c r="V13" s="150"/>
      <c r="W13" s="150"/>
      <c r="X13" s="150"/>
      <c r="Y13" s="150"/>
      <c r="Z13" s="150"/>
      <c r="AA13" s="150"/>
      <c r="AB13" s="37"/>
      <c r="AC13" s="150"/>
      <c r="AD13" s="150"/>
      <c r="AE13" s="37"/>
      <c r="AF13" s="150"/>
      <c r="AG13" s="150"/>
      <c r="AH13" s="37"/>
      <c r="AI13" s="150"/>
      <c r="AJ13" s="150"/>
      <c r="AK13" s="37"/>
    </row>
    <row r="14" spans="1:37" s="26" customFormat="1" ht="76.5" hidden="1" customHeight="1">
      <c r="A14" s="133" t="s">
        <v>423</v>
      </c>
      <c r="B14" s="45" t="s">
        <v>29</v>
      </c>
      <c r="C14" s="45" t="s">
        <v>30</v>
      </c>
      <c r="D14" s="47" t="s">
        <v>2279</v>
      </c>
      <c r="E14" s="137" t="s">
        <v>1960</v>
      </c>
      <c r="F14" s="52" t="s">
        <v>3079</v>
      </c>
      <c r="G14" s="52" t="s">
        <v>3238</v>
      </c>
      <c r="H14" s="132" t="s">
        <v>1551</v>
      </c>
      <c r="I14" s="37" t="s">
        <v>1875</v>
      </c>
      <c r="J14" s="37" t="s">
        <v>1878</v>
      </c>
      <c r="K14" s="37" t="s">
        <v>1879</v>
      </c>
      <c r="L14" s="37" t="s">
        <v>1880</v>
      </c>
      <c r="M14" s="37" t="s">
        <v>1746</v>
      </c>
      <c r="N14" s="37" t="s">
        <v>1</v>
      </c>
      <c r="O14" s="36">
        <f>COUNTIF(Table487[[#This Row],[CMMI Comprehensive Primary Care Plus (CPC+)
Version Date: CY 2021]:[CMS Medicare Hospital Compare
Version Date: January 2021]],"*yes*")</f>
        <v>7</v>
      </c>
      <c r="P14" s="150" t="s">
        <v>1</v>
      </c>
      <c r="Q14" s="150"/>
      <c r="R14" s="150" t="s">
        <v>1</v>
      </c>
      <c r="S14" s="150" t="s">
        <v>3864</v>
      </c>
      <c r="T14" s="37" t="s">
        <v>1</v>
      </c>
      <c r="U14" s="150"/>
      <c r="V14" s="150" t="s">
        <v>3865</v>
      </c>
      <c r="W14" s="150" t="s">
        <v>1</v>
      </c>
      <c r="X14" s="150" t="s">
        <v>2327</v>
      </c>
      <c r="Y14" s="150"/>
      <c r="Z14" s="150"/>
      <c r="AA14" s="150"/>
      <c r="AB14" s="37" t="s">
        <v>1</v>
      </c>
      <c r="AC14" s="150" t="s">
        <v>1</v>
      </c>
      <c r="AD14" s="150" t="s">
        <v>1</v>
      </c>
      <c r="AE14" s="37"/>
      <c r="AF14" s="150"/>
      <c r="AG14" s="150" t="s">
        <v>1827</v>
      </c>
      <c r="AH14" s="37" t="s">
        <v>1</v>
      </c>
      <c r="AI14" s="150"/>
      <c r="AJ14" s="150"/>
      <c r="AK14" s="37"/>
    </row>
    <row r="15" spans="1:37" s="26" customFormat="1" ht="76.5" hidden="1" customHeight="1">
      <c r="A15" s="133" t="s">
        <v>424</v>
      </c>
      <c r="B15" s="45" t="s">
        <v>105</v>
      </c>
      <c r="C15" s="45" t="s">
        <v>106</v>
      </c>
      <c r="D15" s="47" t="s">
        <v>2271</v>
      </c>
      <c r="E15" s="137" t="s">
        <v>1960</v>
      </c>
      <c r="F15" s="48"/>
      <c r="G15" s="48"/>
      <c r="H15" s="132" t="s">
        <v>3239</v>
      </c>
      <c r="I15" s="37" t="s">
        <v>1928</v>
      </c>
      <c r="J15" s="37" t="s">
        <v>97</v>
      </c>
      <c r="K15" s="37" t="s">
        <v>1873</v>
      </c>
      <c r="L15" s="37" t="s">
        <v>1880</v>
      </c>
      <c r="M15" s="37" t="s">
        <v>5</v>
      </c>
      <c r="N15" s="37" t="s">
        <v>1</v>
      </c>
      <c r="O15" s="36">
        <f>COUNTIF(Table487[[#This Row],[CMMI Comprehensive Primary Care Plus (CPC+)
Version Date: CY 2021]:[CMS Medicare Hospital Compare
Version Date: January 2021]],"*yes*")</f>
        <v>0</v>
      </c>
      <c r="P15" s="150"/>
      <c r="Q15" s="150"/>
      <c r="R15" s="150"/>
      <c r="S15" s="150"/>
      <c r="T15" s="37"/>
      <c r="U15" s="150"/>
      <c r="V15" s="150"/>
      <c r="W15" s="150"/>
      <c r="X15" s="150"/>
      <c r="Y15" s="150"/>
      <c r="Z15" s="150"/>
      <c r="AA15" s="150"/>
      <c r="AB15" s="37"/>
      <c r="AC15" s="150"/>
      <c r="AD15" s="150"/>
      <c r="AE15" s="37"/>
      <c r="AF15" s="150"/>
      <c r="AG15" s="150"/>
      <c r="AH15" s="37"/>
      <c r="AI15" s="150"/>
      <c r="AJ15" s="150"/>
      <c r="AK15" s="37"/>
    </row>
    <row r="16" spans="1:37" s="151" customFormat="1" ht="76.5" hidden="1" customHeight="1">
      <c r="A16" s="111" t="s">
        <v>327</v>
      </c>
      <c r="B16" s="45" t="s">
        <v>289</v>
      </c>
      <c r="C16" s="45" t="s">
        <v>13</v>
      </c>
      <c r="D16" s="45" t="s">
        <v>2279</v>
      </c>
      <c r="E16" s="137" t="s">
        <v>1960</v>
      </c>
      <c r="F16" s="48" t="s">
        <v>2288</v>
      </c>
      <c r="G16" s="48" t="s">
        <v>3240</v>
      </c>
      <c r="H16" s="132" t="s">
        <v>2289</v>
      </c>
      <c r="I16" s="37" t="s">
        <v>1871</v>
      </c>
      <c r="J16" s="37" t="s">
        <v>1890</v>
      </c>
      <c r="K16" s="37" t="s">
        <v>1873</v>
      </c>
      <c r="L16" s="37" t="s">
        <v>1885</v>
      </c>
      <c r="M16" s="37" t="s">
        <v>5</v>
      </c>
      <c r="N16" s="37"/>
      <c r="O16" s="36">
        <f>COUNTIF(Table487[[#This Row],[CMMI Comprehensive Primary Care Plus (CPC+)
Version Date: CY 2021]:[CMS Medicare Hospital Compare
Version Date: January 2021]],"*yes*")</f>
        <v>2</v>
      </c>
      <c r="P16" s="150"/>
      <c r="Q16" s="150"/>
      <c r="R16" s="150"/>
      <c r="S16" s="150" t="s">
        <v>3866</v>
      </c>
      <c r="T16" s="37"/>
      <c r="U16" s="150"/>
      <c r="V16" s="150"/>
      <c r="W16" s="150" t="s">
        <v>1</v>
      </c>
      <c r="X16" s="150"/>
      <c r="Y16" s="150"/>
      <c r="Z16" s="150"/>
      <c r="AA16" s="150"/>
      <c r="AB16" s="37"/>
      <c r="AC16" s="150"/>
      <c r="AD16" s="150"/>
      <c r="AE16" s="37"/>
      <c r="AF16" s="150"/>
      <c r="AG16" s="150"/>
      <c r="AH16" s="37"/>
      <c r="AI16" s="150"/>
      <c r="AJ16" s="150"/>
      <c r="AK16" s="37"/>
    </row>
    <row r="17" spans="1:37" s="26" customFormat="1" ht="76.5" hidden="1" customHeight="1">
      <c r="A17" s="133" t="s">
        <v>425</v>
      </c>
      <c r="B17" s="45" t="s">
        <v>1995</v>
      </c>
      <c r="C17" s="45" t="s">
        <v>33</v>
      </c>
      <c r="D17" s="47" t="s">
        <v>2279</v>
      </c>
      <c r="E17" s="137" t="s">
        <v>1960</v>
      </c>
      <c r="F17" s="48" t="s">
        <v>2304</v>
      </c>
      <c r="G17" s="48" t="s">
        <v>3241</v>
      </c>
      <c r="H17" s="132" t="s">
        <v>2305</v>
      </c>
      <c r="I17" s="37" t="s">
        <v>2297</v>
      </c>
      <c r="J17" s="37" t="s">
        <v>1881</v>
      </c>
      <c r="K17" s="37" t="s">
        <v>1873</v>
      </c>
      <c r="L17" s="37" t="s">
        <v>1874</v>
      </c>
      <c r="M17" s="37" t="s">
        <v>1746</v>
      </c>
      <c r="N17" s="37"/>
      <c r="O17" s="36">
        <f>COUNTIF(Table487[[#This Row],[CMMI Comprehensive Primary Care Plus (CPC+)
Version Date: CY 2021]:[CMS Medicare Hospital Compare
Version Date: January 2021]],"*yes*")</f>
        <v>4</v>
      </c>
      <c r="P17" s="150"/>
      <c r="Q17" s="150" t="s">
        <v>1</v>
      </c>
      <c r="R17" s="150"/>
      <c r="S17" s="150" t="s">
        <v>1</v>
      </c>
      <c r="T17" s="37"/>
      <c r="U17" s="150"/>
      <c r="V17" s="150"/>
      <c r="W17" s="150" t="s">
        <v>1</v>
      </c>
      <c r="X17" s="150" t="s">
        <v>3857</v>
      </c>
      <c r="Y17" s="150"/>
      <c r="Z17" s="150"/>
      <c r="AA17" s="150"/>
      <c r="AB17" s="37" t="s">
        <v>1</v>
      </c>
      <c r="AC17" s="150"/>
      <c r="AD17" s="150" t="s">
        <v>1</v>
      </c>
      <c r="AE17" s="37"/>
      <c r="AF17" s="150"/>
      <c r="AG17" s="150" t="s">
        <v>1824</v>
      </c>
      <c r="AH17" s="37" t="s">
        <v>1</v>
      </c>
      <c r="AI17" s="150"/>
      <c r="AJ17" s="150"/>
      <c r="AK17" s="37"/>
    </row>
    <row r="18" spans="1:37" s="26" customFormat="1" ht="76.5" hidden="1" customHeight="1">
      <c r="A18" s="133" t="s">
        <v>426</v>
      </c>
      <c r="B18" s="45" t="s">
        <v>2057</v>
      </c>
      <c r="C18" s="45" t="s">
        <v>99</v>
      </c>
      <c r="D18" s="47" t="s">
        <v>2271</v>
      </c>
      <c r="E18" s="137" t="s">
        <v>1960</v>
      </c>
      <c r="F18" s="48"/>
      <c r="G18" s="48"/>
      <c r="H18" s="132" t="s">
        <v>3242</v>
      </c>
      <c r="I18" s="143" t="s">
        <v>2297</v>
      </c>
      <c r="J18" s="37" t="s">
        <v>1884</v>
      </c>
      <c r="K18" s="37" t="s">
        <v>1873</v>
      </c>
      <c r="L18" s="37" t="s">
        <v>1880</v>
      </c>
      <c r="M18" s="37" t="s">
        <v>6</v>
      </c>
      <c r="N18" s="37"/>
      <c r="O18" s="36">
        <f>COUNTIF(Table487[[#This Row],[CMMI Comprehensive Primary Care Plus (CPC+)
Version Date: CY 2021]:[CMS Medicare Hospital Compare
Version Date: January 2021]],"*yes*")</f>
        <v>1</v>
      </c>
      <c r="P18" s="150"/>
      <c r="Q18" s="150"/>
      <c r="R18" s="150" t="s">
        <v>3858</v>
      </c>
      <c r="S18" s="150"/>
      <c r="T18" s="37"/>
      <c r="U18" s="150"/>
      <c r="V18" s="150"/>
      <c r="W18" s="150"/>
      <c r="X18" s="150"/>
      <c r="Y18" s="150"/>
      <c r="Z18" s="150"/>
      <c r="AA18" s="150"/>
      <c r="AB18" s="37"/>
      <c r="AC18" s="150"/>
      <c r="AD18" s="150"/>
      <c r="AE18" s="37"/>
      <c r="AF18" s="150"/>
      <c r="AG18" s="150"/>
      <c r="AH18" s="37" t="s">
        <v>1</v>
      </c>
      <c r="AI18" s="150"/>
      <c r="AJ18" s="150"/>
      <c r="AK18" s="37"/>
    </row>
    <row r="19" spans="1:37" s="26" customFormat="1" ht="76.5" hidden="1" customHeight="1">
      <c r="A19" s="111" t="s">
        <v>427</v>
      </c>
      <c r="B19" s="45" t="s">
        <v>130</v>
      </c>
      <c r="C19" s="45" t="s">
        <v>32</v>
      </c>
      <c r="D19" s="47" t="s">
        <v>2279</v>
      </c>
      <c r="E19" s="137" t="s">
        <v>1944</v>
      </c>
      <c r="F19" s="48" t="s">
        <v>2326</v>
      </c>
      <c r="G19" s="48" t="s">
        <v>3243</v>
      </c>
      <c r="H19" s="132" t="s">
        <v>1423</v>
      </c>
      <c r="I19" s="37" t="s">
        <v>2297</v>
      </c>
      <c r="J19" s="37" t="s">
        <v>1884</v>
      </c>
      <c r="K19" s="37" t="s">
        <v>1873</v>
      </c>
      <c r="L19" s="37" t="s">
        <v>1880</v>
      </c>
      <c r="M19" s="37" t="s">
        <v>1746</v>
      </c>
      <c r="N19" s="37"/>
      <c r="O19" s="36">
        <f>COUNTIF(Table487[[#This Row],[CMMI Comprehensive Primary Care Plus (CPC+)
Version Date: CY 2021]:[CMS Medicare Hospital Compare
Version Date: January 2021]],"*yes*")</f>
        <v>4</v>
      </c>
      <c r="P19" s="150"/>
      <c r="Q19" s="150"/>
      <c r="R19" s="150"/>
      <c r="S19" s="150" t="s">
        <v>3867</v>
      </c>
      <c r="T19" s="37"/>
      <c r="U19" s="150"/>
      <c r="V19" s="150" t="s">
        <v>3868</v>
      </c>
      <c r="W19" s="150" t="s">
        <v>1</v>
      </c>
      <c r="X19" s="150" t="s">
        <v>3869</v>
      </c>
      <c r="Y19" s="150"/>
      <c r="Z19" s="150"/>
      <c r="AA19" s="150"/>
      <c r="AB19" s="37" t="s">
        <v>1</v>
      </c>
      <c r="AC19" s="150"/>
      <c r="AD19" s="150"/>
      <c r="AE19" s="37"/>
      <c r="AF19" s="150"/>
      <c r="AG19" s="150"/>
      <c r="AH19" s="37"/>
      <c r="AI19" s="150"/>
      <c r="AJ19" s="150"/>
      <c r="AK19" s="37"/>
    </row>
    <row r="20" spans="1:37" s="26" customFormat="1" ht="84.95" hidden="1" customHeight="1">
      <c r="A20" s="133" t="s">
        <v>428</v>
      </c>
      <c r="B20" s="45" t="s">
        <v>2079</v>
      </c>
      <c r="C20" s="45" t="s">
        <v>677</v>
      </c>
      <c r="D20" s="46" t="s">
        <v>2271</v>
      </c>
      <c r="E20" s="137" t="s">
        <v>1960</v>
      </c>
      <c r="F20" s="48"/>
      <c r="G20" s="48"/>
      <c r="H20" s="132" t="s">
        <v>1483</v>
      </c>
      <c r="I20" s="143" t="s">
        <v>2297</v>
      </c>
      <c r="J20" s="37" t="s">
        <v>97</v>
      </c>
      <c r="K20" s="37" t="s">
        <v>1873</v>
      </c>
      <c r="L20" s="37" t="s">
        <v>1885</v>
      </c>
      <c r="M20" s="37" t="s">
        <v>6</v>
      </c>
      <c r="N20" s="37"/>
      <c r="O20" s="36">
        <f>COUNTIF(Table487[[#This Row],[CMMI Comprehensive Primary Care Plus (CPC+)
Version Date: CY 2021]:[CMS Medicare Hospital Compare
Version Date: January 2021]],"*yes*")</f>
        <v>1</v>
      </c>
      <c r="P20" s="150"/>
      <c r="Q20" s="150"/>
      <c r="R20" s="150"/>
      <c r="S20" s="150"/>
      <c r="T20" s="37"/>
      <c r="U20" s="150" t="s">
        <v>2174</v>
      </c>
      <c r="V20" s="150"/>
      <c r="W20" s="150"/>
      <c r="X20" s="150"/>
      <c r="Y20" s="150"/>
      <c r="Z20" s="150"/>
      <c r="AA20" s="150"/>
      <c r="AB20" s="37"/>
      <c r="AC20" s="150"/>
      <c r="AD20" s="150"/>
      <c r="AE20" s="37"/>
      <c r="AF20" s="150"/>
      <c r="AG20" s="150"/>
      <c r="AH20" s="37"/>
      <c r="AI20" s="150"/>
      <c r="AJ20" s="150"/>
      <c r="AK20" s="37"/>
    </row>
    <row r="21" spans="1:37" s="26" customFormat="1" ht="76.5" hidden="1" customHeight="1">
      <c r="A21" s="111" t="s">
        <v>429</v>
      </c>
      <c r="B21" s="45" t="s">
        <v>2443</v>
      </c>
      <c r="C21" s="45" t="s">
        <v>678</v>
      </c>
      <c r="D21" s="46" t="s">
        <v>2271</v>
      </c>
      <c r="E21" s="137" t="s">
        <v>1960</v>
      </c>
      <c r="F21" s="48"/>
      <c r="G21" s="48"/>
      <c r="H21" s="132" t="s">
        <v>1484</v>
      </c>
      <c r="I21" s="37" t="s">
        <v>1875</v>
      </c>
      <c r="J21" s="37" t="s">
        <v>97</v>
      </c>
      <c r="K21" s="37" t="s">
        <v>1873</v>
      </c>
      <c r="L21" s="37" t="s">
        <v>1885</v>
      </c>
      <c r="M21" s="37" t="s">
        <v>6</v>
      </c>
      <c r="N21" s="37"/>
      <c r="O21" s="36">
        <f>COUNTIF(Table487[[#This Row],[CMMI Comprehensive Primary Care Plus (CPC+)
Version Date: CY 2021]:[CMS Medicare Hospital Compare
Version Date: January 2021]],"*yes*")</f>
        <v>1</v>
      </c>
      <c r="P21" s="150"/>
      <c r="Q21" s="150"/>
      <c r="R21" s="150"/>
      <c r="S21" s="150"/>
      <c r="T21" s="37"/>
      <c r="U21" s="150" t="s">
        <v>2175</v>
      </c>
      <c r="V21" s="150"/>
      <c r="W21" s="150"/>
      <c r="X21" s="150"/>
      <c r="Y21" s="150"/>
      <c r="Z21" s="150"/>
      <c r="AA21" s="150"/>
      <c r="AB21" s="37"/>
      <c r="AC21" s="150"/>
      <c r="AD21" s="150"/>
      <c r="AE21" s="37"/>
      <c r="AF21" s="150"/>
      <c r="AG21" s="150"/>
      <c r="AH21" s="37"/>
      <c r="AI21" s="150" t="s">
        <v>1</v>
      </c>
      <c r="AJ21" s="150" t="s">
        <v>1827</v>
      </c>
      <c r="AK21" s="37"/>
    </row>
    <row r="22" spans="1:37" s="26" customFormat="1" ht="76.5" hidden="1" customHeight="1">
      <c r="A22" s="179" t="s">
        <v>430</v>
      </c>
      <c r="B22" s="45" t="s">
        <v>290</v>
      </c>
      <c r="C22" s="45" t="s">
        <v>81</v>
      </c>
      <c r="D22" s="46" t="s">
        <v>2271</v>
      </c>
      <c r="E22" s="137" t="s">
        <v>1960</v>
      </c>
      <c r="F22" s="48"/>
      <c r="G22" s="149"/>
      <c r="H22" s="132" t="s">
        <v>1804</v>
      </c>
      <c r="I22" s="37" t="s">
        <v>2297</v>
      </c>
      <c r="J22" s="37" t="s">
        <v>1883</v>
      </c>
      <c r="K22" s="37" t="s">
        <v>1873</v>
      </c>
      <c r="L22" s="37" t="s">
        <v>1880</v>
      </c>
      <c r="M22" s="37" t="s">
        <v>5</v>
      </c>
      <c r="N22" s="37" t="s">
        <v>1</v>
      </c>
      <c r="O22" s="36">
        <f>COUNTIF(Table487[[#This Row],[CMMI Comprehensive Primary Care Plus (CPC+)
Version Date: CY 2021]:[CMS Medicare Hospital Compare
Version Date: January 2021]],"*yes*")</f>
        <v>0</v>
      </c>
      <c r="P22" s="150"/>
      <c r="Q22" s="150"/>
      <c r="R22" s="150"/>
      <c r="S22" s="150"/>
      <c r="T22" s="37"/>
      <c r="U22" s="150"/>
      <c r="V22" s="150"/>
      <c r="W22" s="150"/>
      <c r="X22" s="150"/>
      <c r="Y22" s="150"/>
      <c r="Z22" s="150"/>
      <c r="AA22" s="150"/>
      <c r="AB22" s="37"/>
      <c r="AC22" s="150"/>
      <c r="AD22" s="150"/>
      <c r="AE22" s="37"/>
      <c r="AF22" s="150"/>
      <c r="AG22" s="150"/>
      <c r="AH22" s="37"/>
      <c r="AI22" s="150"/>
      <c r="AJ22" s="150"/>
      <c r="AK22" s="37"/>
    </row>
    <row r="23" spans="1:37" s="26" customFormat="1" ht="76.5" hidden="1" customHeight="1">
      <c r="A23" s="179" t="s">
        <v>431</v>
      </c>
      <c r="B23" s="45" t="s">
        <v>1566</v>
      </c>
      <c r="C23" s="45" t="s">
        <v>80</v>
      </c>
      <c r="D23" s="46" t="s">
        <v>2279</v>
      </c>
      <c r="E23" s="137" t="s">
        <v>1960</v>
      </c>
      <c r="F23" s="48" t="s">
        <v>2343</v>
      </c>
      <c r="G23" s="149" t="s">
        <v>3244</v>
      </c>
      <c r="H23" s="132" t="s">
        <v>2344</v>
      </c>
      <c r="I23" s="37" t="s">
        <v>2297</v>
      </c>
      <c r="J23" s="37" t="s">
        <v>1883</v>
      </c>
      <c r="K23" s="37" t="s">
        <v>1873</v>
      </c>
      <c r="L23" s="37" t="s">
        <v>1880</v>
      </c>
      <c r="M23" s="37" t="s">
        <v>1746</v>
      </c>
      <c r="N23" s="37" t="s">
        <v>1</v>
      </c>
      <c r="O23" s="36">
        <f>COUNTIF(Table487[[#This Row],[CMMI Comprehensive Primary Care Plus (CPC+)
Version Date: CY 2021]:[CMS Medicare Hospital Compare
Version Date: January 2021]],"*yes*")</f>
        <v>4</v>
      </c>
      <c r="P23" s="150"/>
      <c r="Q23" s="150"/>
      <c r="R23" s="150" t="s">
        <v>1</v>
      </c>
      <c r="S23" s="150" t="s">
        <v>1</v>
      </c>
      <c r="T23" s="37"/>
      <c r="U23" s="150"/>
      <c r="V23" s="150"/>
      <c r="W23" s="150" t="s">
        <v>1</v>
      </c>
      <c r="X23" s="150" t="s">
        <v>2345</v>
      </c>
      <c r="Y23" s="150"/>
      <c r="Z23" s="150"/>
      <c r="AA23" s="150"/>
      <c r="AB23" s="37"/>
      <c r="AC23" s="150" t="s">
        <v>1</v>
      </c>
      <c r="AD23" s="150" t="s">
        <v>1</v>
      </c>
      <c r="AE23" s="37" t="s">
        <v>1</v>
      </c>
      <c r="AF23" s="150"/>
      <c r="AG23" s="150" t="s">
        <v>1827</v>
      </c>
      <c r="AH23" s="37" t="s">
        <v>1</v>
      </c>
      <c r="AI23" s="150"/>
      <c r="AJ23" s="150"/>
      <c r="AK23" s="37"/>
    </row>
    <row r="24" spans="1:37" s="151" customFormat="1" ht="76.5" hidden="1" customHeight="1">
      <c r="A24" s="179" t="s">
        <v>432</v>
      </c>
      <c r="B24" s="45" t="s">
        <v>291</v>
      </c>
      <c r="C24" s="45" t="s">
        <v>84</v>
      </c>
      <c r="D24" s="46" t="s">
        <v>2279</v>
      </c>
      <c r="E24" s="137" t="s">
        <v>1960</v>
      </c>
      <c r="F24" s="48" t="s">
        <v>2354</v>
      </c>
      <c r="G24" s="149" t="s">
        <v>3245</v>
      </c>
      <c r="H24" s="132" t="s">
        <v>3246</v>
      </c>
      <c r="I24" s="37" t="s">
        <v>2297</v>
      </c>
      <c r="J24" s="37" t="s">
        <v>1872</v>
      </c>
      <c r="K24" s="37" t="s">
        <v>1873</v>
      </c>
      <c r="L24" s="37" t="s">
        <v>2252</v>
      </c>
      <c r="M24" s="37" t="s">
        <v>5</v>
      </c>
      <c r="N24" s="37" t="s">
        <v>1</v>
      </c>
      <c r="O24" s="36">
        <f>COUNTIF(Table487[[#This Row],[CMMI Comprehensive Primary Care Plus (CPC+)
Version Date: CY 2021]:[CMS Medicare Hospital Compare
Version Date: January 2021]],"*yes*")</f>
        <v>5</v>
      </c>
      <c r="P24" s="150"/>
      <c r="Q24" s="150" t="s">
        <v>3870</v>
      </c>
      <c r="R24" s="150" t="s">
        <v>3871</v>
      </c>
      <c r="S24" s="150" t="s">
        <v>1</v>
      </c>
      <c r="T24" s="37"/>
      <c r="U24" s="150"/>
      <c r="V24" s="150"/>
      <c r="W24" s="150" t="s">
        <v>1</v>
      </c>
      <c r="X24" s="150" t="s">
        <v>3872</v>
      </c>
      <c r="Y24" s="150"/>
      <c r="Z24" s="150"/>
      <c r="AA24" s="150"/>
      <c r="AB24" s="37"/>
      <c r="AC24" s="150" t="s">
        <v>1</v>
      </c>
      <c r="AD24" s="150" t="s">
        <v>1</v>
      </c>
      <c r="AE24" s="37"/>
      <c r="AF24" s="150"/>
      <c r="AG24" s="150" t="s">
        <v>1827</v>
      </c>
      <c r="AH24" s="37" t="s">
        <v>1</v>
      </c>
      <c r="AI24" s="150"/>
      <c r="AJ24" s="150"/>
      <c r="AK24" s="37"/>
    </row>
    <row r="25" spans="1:37" s="151" customFormat="1" ht="76.5" hidden="1" customHeight="1">
      <c r="A25" s="179" t="s">
        <v>433</v>
      </c>
      <c r="B25" s="45" t="s">
        <v>292</v>
      </c>
      <c r="C25" s="45" t="s">
        <v>36</v>
      </c>
      <c r="D25" s="46" t="s">
        <v>2279</v>
      </c>
      <c r="E25" s="137" t="s">
        <v>1960</v>
      </c>
      <c r="F25" s="48" t="s">
        <v>2359</v>
      </c>
      <c r="G25" s="48" t="s">
        <v>3247</v>
      </c>
      <c r="H25" s="132" t="s">
        <v>1447</v>
      </c>
      <c r="I25" s="37" t="s">
        <v>2297</v>
      </c>
      <c r="J25" s="37" t="s">
        <v>1883</v>
      </c>
      <c r="K25" s="37" t="s">
        <v>1873</v>
      </c>
      <c r="L25" s="37" t="s">
        <v>1880</v>
      </c>
      <c r="M25" s="37" t="s">
        <v>1746</v>
      </c>
      <c r="N25" s="37" t="s">
        <v>1</v>
      </c>
      <c r="O25" s="36">
        <f>COUNTIF(Table487[[#This Row],[CMMI Comprehensive Primary Care Plus (CPC+)
Version Date: CY 2021]:[CMS Medicare Hospital Compare
Version Date: January 2021]],"*yes*")</f>
        <v>5</v>
      </c>
      <c r="P25" s="150"/>
      <c r="Q25" s="150"/>
      <c r="R25" s="150"/>
      <c r="S25" s="150" t="s">
        <v>1</v>
      </c>
      <c r="T25" s="37"/>
      <c r="U25" s="150" t="s">
        <v>2169</v>
      </c>
      <c r="V25" s="150" t="s">
        <v>3873</v>
      </c>
      <c r="W25" s="150" t="s">
        <v>1</v>
      </c>
      <c r="X25" s="150" t="s">
        <v>2302</v>
      </c>
      <c r="Y25" s="150"/>
      <c r="Z25" s="150"/>
      <c r="AA25" s="150"/>
      <c r="AB25" s="37" t="s">
        <v>1</v>
      </c>
      <c r="AC25" s="150" t="s">
        <v>1</v>
      </c>
      <c r="AD25" s="150" t="s">
        <v>1</v>
      </c>
      <c r="AE25" s="37"/>
      <c r="AF25" s="150"/>
      <c r="AG25" s="150" t="s">
        <v>1824</v>
      </c>
      <c r="AH25" s="37" t="s">
        <v>1</v>
      </c>
      <c r="AI25" s="150"/>
      <c r="AJ25" s="150"/>
      <c r="AK25" s="37"/>
    </row>
    <row r="26" spans="1:37" s="151" customFormat="1" ht="76.5" hidden="1" customHeight="1">
      <c r="A26" s="133" t="s">
        <v>434</v>
      </c>
      <c r="B26" s="45" t="s">
        <v>2080</v>
      </c>
      <c r="C26" s="45" t="s">
        <v>679</v>
      </c>
      <c r="D26" s="46" t="s">
        <v>2271</v>
      </c>
      <c r="E26" s="137" t="s">
        <v>1960</v>
      </c>
      <c r="F26" s="52"/>
      <c r="G26" s="52"/>
      <c r="H26" s="132" t="s">
        <v>1485</v>
      </c>
      <c r="I26" s="37" t="s">
        <v>2297</v>
      </c>
      <c r="J26" s="37" t="s">
        <v>1890</v>
      </c>
      <c r="K26" s="37" t="s">
        <v>1873</v>
      </c>
      <c r="L26" s="37" t="s">
        <v>1885</v>
      </c>
      <c r="M26" s="37" t="s">
        <v>6</v>
      </c>
      <c r="N26" s="37"/>
      <c r="O26" s="36">
        <f>COUNTIF(Table487[[#This Row],[CMMI Comprehensive Primary Care Plus (CPC+)
Version Date: CY 2021]:[CMS Medicare Hospital Compare
Version Date: January 2021]],"*yes*")</f>
        <v>1</v>
      </c>
      <c r="P26" s="150"/>
      <c r="Q26" s="150"/>
      <c r="R26" s="150"/>
      <c r="S26" s="150"/>
      <c r="T26" s="37"/>
      <c r="U26" s="150" t="s">
        <v>2172</v>
      </c>
      <c r="V26" s="150"/>
      <c r="W26" s="150"/>
      <c r="X26" s="150"/>
      <c r="Y26" s="150"/>
      <c r="Z26" s="150"/>
      <c r="AA26" s="150"/>
      <c r="AB26" s="37"/>
      <c r="AC26" s="150"/>
      <c r="AD26" s="150"/>
      <c r="AE26" s="37"/>
      <c r="AF26" s="150"/>
      <c r="AG26" s="150"/>
      <c r="AH26" s="37"/>
      <c r="AI26" s="150"/>
      <c r="AJ26" s="150"/>
      <c r="AK26" s="37"/>
    </row>
    <row r="27" spans="1:37" s="151" customFormat="1" ht="76.5" hidden="1" customHeight="1">
      <c r="A27" s="133" t="s">
        <v>328</v>
      </c>
      <c r="B27" s="45" t="s">
        <v>293</v>
      </c>
      <c r="C27" s="45" t="s">
        <v>12</v>
      </c>
      <c r="D27" s="45" t="s">
        <v>2271</v>
      </c>
      <c r="E27" s="137" t="s">
        <v>1960</v>
      </c>
      <c r="F27" s="48"/>
      <c r="G27" s="48"/>
      <c r="H27" s="132" t="s">
        <v>1452</v>
      </c>
      <c r="I27" s="37" t="s">
        <v>1875</v>
      </c>
      <c r="J27" s="37" t="s">
        <v>1884</v>
      </c>
      <c r="K27" s="37" t="s">
        <v>1873</v>
      </c>
      <c r="L27" s="37" t="s">
        <v>1880</v>
      </c>
      <c r="M27" s="37" t="s">
        <v>5</v>
      </c>
      <c r="N27" s="37"/>
      <c r="O27" s="36">
        <f>COUNTIF(Table487[[#This Row],[CMMI Comprehensive Primary Care Plus (CPC+)
Version Date: CY 2021]:[CMS Medicare Hospital Compare
Version Date: January 2021]],"*yes*")</f>
        <v>0</v>
      </c>
      <c r="P27" s="150"/>
      <c r="Q27" s="150"/>
      <c r="R27" s="150"/>
      <c r="S27" s="150"/>
      <c r="T27" s="37"/>
      <c r="U27" s="150"/>
      <c r="V27" s="150"/>
      <c r="W27" s="150"/>
      <c r="X27" s="150"/>
      <c r="Y27" s="150"/>
      <c r="Z27" s="150"/>
      <c r="AA27" s="150"/>
      <c r="AB27" s="37"/>
      <c r="AC27" s="150"/>
      <c r="AD27" s="150"/>
      <c r="AE27" s="37"/>
      <c r="AF27" s="150"/>
      <c r="AG27" s="150"/>
      <c r="AH27" s="37"/>
      <c r="AI27" s="150"/>
      <c r="AJ27" s="150" t="s">
        <v>1824</v>
      </c>
      <c r="AK27" s="37" t="s">
        <v>1</v>
      </c>
    </row>
    <row r="28" spans="1:37" s="151" customFormat="1" ht="76.5" hidden="1" customHeight="1">
      <c r="A28" s="179" t="s">
        <v>435</v>
      </c>
      <c r="B28" s="45" t="s">
        <v>294</v>
      </c>
      <c r="C28" s="45" t="s">
        <v>76</v>
      </c>
      <c r="D28" s="46" t="s">
        <v>2279</v>
      </c>
      <c r="E28" s="137" t="s">
        <v>1960</v>
      </c>
      <c r="F28" s="52" t="s">
        <v>2381</v>
      </c>
      <c r="G28" s="52" t="s">
        <v>3248</v>
      </c>
      <c r="H28" s="132" t="s">
        <v>2382</v>
      </c>
      <c r="I28" s="37" t="s">
        <v>2297</v>
      </c>
      <c r="J28" s="37" t="s">
        <v>1872</v>
      </c>
      <c r="K28" s="37" t="s">
        <v>1873</v>
      </c>
      <c r="L28" s="37" t="s">
        <v>1874</v>
      </c>
      <c r="M28" s="37" t="s">
        <v>1746</v>
      </c>
      <c r="N28" s="37"/>
      <c r="O28" s="36">
        <f>COUNTIF(Table487[[#This Row],[CMMI Comprehensive Primary Care Plus (CPC+)
Version Date: CY 2021]:[CMS Medicare Hospital Compare
Version Date: January 2021]],"*yes*")</f>
        <v>4</v>
      </c>
      <c r="P28" s="150"/>
      <c r="Q28" s="150" t="s">
        <v>1</v>
      </c>
      <c r="R28" s="150"/>
      <c r="S28" s="150" t="s">
        <v>1</v>
      </c>
      <c r="T28" s="37"/>
      <c r="U28" s="150"/>
      <c r="V28" s="150"/>
      <c r="W28" s="150" t="s">
        <v>1</v>
      </c>
      <c r="X28" s="150" t="s">
        <v>3857</v>
      </c>
      <c r="Y28" s="150"/>
      <c r="Z28" s="150"/>
      <c r="AA28" s="150"/>
      <c r="AB28" s="37" t="s">
        <v>1</v>
      </c>
      <c r="AC28" s="150" t="s">
        <v>1709</v>
      </c>
      <c r="AD28" s="150" t="s">
        <v>1709</v>
      </c>
      <c r="AE28" s="37" t="s">
        <v>1709</v>
      </c>
      <c r="AF28" s="150" t="s">
        <v>3006</v>
      </c>
      <c r="AG28" s="150" t="s">
        <v>3874</v>
      </c>
      <c r="AH28" s="37" t="s">
        <v>1</v>
      </c>
      <c r="AI28" s="150"/>
      <c r="AJ28" s="150"/>
      <c r="AK28" s="37"/>
    </row>
    <row r="29" spans="1:37" s="151" customFormat="1" ht="76.5" hidden="1" customHeight="1">
      <c r="A29" s="179" t="s">
        <v>436</v>
      </c>
      <c r="B29" s="45" t="s">
        <v>1572</v>
      </c>
      <c r="C29" s="45" t="s">
        <v>98</v>
      </c>
      <c r="D29" s="46" t="s">
        <v>2279</v>
      </c>
      <c r="E29" s="137" t="s">
        <v>1960</v>
      </c>
      <c r="F29" s="52"/>
      <c r="G29" s="52"/>
      <c r="H29" s="132" t="s">
        <v>2030</v>
      </c>
      <c r="I29" s="37" t="s">
        <v>2297</v>
      </c>
      <c r="J29" s="37" t="s">
        <v>1872</v>
      </c>
      <c r="K29" s="37" t="s">
        <v>1873</v>
      </c>
      <c r="L29" s="37" t="s">
        <v>1880</v>
      </c>
      <c r="M29" s="37" t="s">
        <v>6</v>
      </c>
      <c r="N29" s="37"/>
      <c r="O29" s="36">
        <f>COUNTIF(Table487[[#This Row],[CMMI Comprehensive Primary Care Plus (CPC+)
Version Date: CY 2021]:[CMS Medicare Hospital Compare
Version Date: January 2021]],"*yes*")</f>
        <v>1</v>
      </c>
      <c r="P29" s="150"/>
      <c r="Q29" s="150"/>
      <c r="R29" s="150" t="s">
        <v>1</v>
      </c>
      <c r="S29" s="150"/>
      <c r="T29" s="37"/>
      <c r="U29" s="150"/>
      <c r="V29" s="150"/>
      <c r="W29" s="150"/>
      <c r="X29" s="150"/>
      <c r="Y29" s="150"/>
      <c r="Z29" s="150"/>
      <c r="AA29" s="150"/>
      <c r="AB29" s="37"/>
      <c r="AC29" s="150"/>
      <c r="AD29" s="150"/>
      <c r="AE29" s="37"/>
      <c r="AF29" s="150"/>
      <c r="AG29" s="150"/>
      <c r="AH29" s="37"/>
      <c r="AI29" s="150"/>
      <c r="AJ29" s="150"/>
      <c r="AK29" s="37"/>
    </row>
    <row r="30" spans="1:37" s="26" customFormat="1" ht="76.5" hidden="1" customHeight="1">
      <c r="A30" s="179" t="s">
        <v>437</v>
      </c>
      <c r="B30" s="45" t="s">
        <v>2444</v>
      </c>
      <c r="C30" s="45" t="s">
        <v>680</v>
      </c>
      <c r="D30" s="46" t="s">
        <v>2271</v>
      </c>
      <c r="E30" s="137" t="s">
        <v>1960</v>
      </c>
      <c r="F30" s="52"/>
      <c r="G30" s="52"/>
      <c r="H30" s="132" t="s">
        <v>1486</v>
      </c>
      <c r="I30" s="37" t="s">
        <v>2297</v>
      </c>
      <c r="J30" s="37" t="s">
        <v>1872</v>
      </c>
      <c r="K30" s="37" t="s">
        <v>1873</v>
      </c>
      <c r="L30" s="37" t="s">
        <v>1885</v>
      </c>
      <c r="M30" s="37" t="s">
        <v>6</v>
      </c>
      <c r="N30" s="37"/>
      <c r="O30" s="36">
        <f>COUNTIF(Table487[[#This Row],[CMMI Comprehensive Primary Care Plus (CPC+)
Version Date: CY 2021]:[CMS Medicare Hospital Compare
Version Date: January 2021]],"*yes*")</f>
        <v>1</v>
      </c>
      <c r="P30" s="150"/>
      <c r="Q30" s="150"/>
      <c r="R30" s="150"/>
      <c r="S30" s="150"/>
      <c r="T30" s="37"/>
      <c r="U30" s="150" t="s">
        <v>2176</v>
      </c>
      <c r="V30" s="150"/>
      <c r="W30" s="150"/>
      <c r="X30" s="150"/>
      <c r="Y30" s="150"/>
      <c r="Z30" s="150"/>
      <c r="AA30" s="150"/>
      <c r="AB30" s="37"/>
      <c r="AC30" s="150"/>
      <c r="AD30" s="150"/>
      <c r="AE30" s="37"/>
      <c r="AF30" s="150"/>
      <c r="AG30" s="150"/>
      <c r="AH30" s="37"/>
      <c r="AI30" s="150"/>
      <c r="AJ30" s="150" t="s">
        <v>1827</v>
      </c>
      <c r="AK30" s="37" t="s">
        <v>1</v>
      </c>
    </row>
    <row r="31" spans="1:37" s="26" customFormat="1" ht="76.5" hidden="1" customHeight="1">
      <c r="A31" s="179" t="s">
        <v>438</v>
      </c>
      <c r="B31" s="45" t="s">
        <v>1573</v>
      </c>
      <c r="C31" s="45" t="s">
        <v>40</v>
      </c>
      <c r="D31" s="46" t="s">
        <v>2279</v>
      </c>
      <c r="E31" s="137" t="s">
        <v>1944</v>
      </c>
      <c r="F31" s="52" t="s">
        <v>2393</v>
      </c>
      <c r="G31" s="52" t="s">
        <v>3249</v>
      </c>
      <c r="H31" s="132" t="s">
        <v>1463</v>
      </c>
      <c r="I31" s="37" t="s">
        <v>2297</v>
      </c>
      <c r="J31" s="37" t="s">
        <v>1872</v>
      </c>
      <c r="K31" s="37" t="s">
        <v>1873</v>
      </c>
      <c r="L31" s="37" t="s">
        <v>1916</v>
      </c>
      <c r="M31" s="37" t="s">
        <v>1746</v>
      </c>
      <c r="N31" s="37"/>
      <c r="O31" s="36">
        <f>COUNTIF(Table487[[#This Row],[CMMI Comprehensive Primary Care Plus (CPC+)
Version Date: CY 2021]:[CMS Medicare Hospital Compare
Version Date: January 2021]],"*yes*")</f>
        <v>3</v>
      </c>
      <c r="P31" s="150"/>
      <c r="Q31" s="150"/>
      <c r="R31" s="150"/>
      <c r="S31" s="150" t="s">
        <v>3875</v>
      </c>
      <c r="T31" s="37"/>
      <c r="U31" s="150"/>
      <c r="V31" s="150" t="s">
        <v>3876</v>
      </c>
      <c r="W31" s="150" t="s">
        <v>1</v>
      </c>
      <c r="X31" s="150"/>
      <c r="Y31" s="150"/>
      <c r="Z31" s="150"/>
      <c r="AA31" s="150"/>
      <c r="AB31" s="37"/>
      <c r="AC31" s="150"/>
      <c r="AD31" s="150"/>
      <c r="AE31" s="37"/>
      <c r="AF31" s="150"/>
      <c r="AG31" s="150"/>
      <c r="AH31" s="37" t="s">
        <v>1</v>
      </c>
      <c r="AI31" s="150"/>
      <c r="AJ31" s="150"/>
      <c r="AK31" s="37"/>
    </row>
    <row r="32" spans="1:37" s="26" customFormat="1" ht="76.5" hidden="1" customHeight="1">
      <c r="A32" s="111" t="s">
        <v>439</v>
      </c>
      <c r="B32" s="45" t="s">
        <v>3250</v>
      </c>
      <c r="C32" s="45" t="s">
        <v>35</v>
      </c>
      <c r="D32" s="46" t="s">
        <v>2271</v>
      </c>
      <c r="E32" s="137" t="s">
        <v>1960</v>
      </c>
      <c r="F32" s="52" t="s">
        <v>2403</v>
      </c>
      <c r="G32" s="52" t="s">
        <v>3251</v>
      </c>
      <c r="H32" s="132" t="s">
        <v>1805</v>
      </c>
      <c r="I32" s="37" t="s">
        <v>2297</v>
      </c>
      <c r="J32" s="37" t="s">
        <v>1884</v>
      </c>
      <c r="K32" s="37" t="s">
        <v>1873</v>
      </c>
      <c r="L32" s="37" t="s">
        <v>1885</v>
      </c>
      <c r="M32" s="37" t="s">
        <v>6</v>
      </c>
      <c r="N32" s="37"/>
      <c r="O32" s="36">
        <f>COUNTIF(Table487[[#This Row],[CMMI Comprehensive Primary Care Plus (CPC+)
Version Date: CY 2021]:[CMS Medicare Hospital Compare
Version Date: January 2021]],"*yes*")</f>
        <v>2</v>
      </c>
      <c r="P32" s="150"/>
      <c r="Q32" s="150"/>
      <c r="R32" s="150"/>
      <c r="S32" s="150" t="s">
        <v>1</v>
      </c>
      <c r="T32" s="37"/>
      <c r="U32" s="150"/>
      <c r="V32" s="150"/>
      <c r="W32" s="150" t="s">
        <v>1</v>
      </c>
      <c r="X32" s="150"/>
      <c r="Y32" s="150"/>
      <c r="Z32" s="150"/>
      <c r="AA32" s="150"/>
      <c r="AB32" s="37"/>
      <c r="AC32" s="150"/>
      <c r="AD32" s="150"/>
      <c r="AE32" s="37"/>
      <c r="AF32" s="150"/>
      <c r="AG32" s="150"/>
      <c r="AH32" s="37"/>
      <c r="AI32" s="150"/>
      <c r="AJ32" s="150"/>
      <c r="AK32" s="37"/>
    </row>
    <row r="33" spans="1:37" s="26" customFormat="1" ht="76.5" hidden="1" customHeight="1">
      <c r="A33" s="133" t="s">
        <v>440</v>
      </c>
      <c r="B33" s="45" t="s">
        <v>723</v>
      </c>
      <c r="C33" s="45" t="s">
        <v>998</v>
      </c>
      <c r="D33" s="46" t="s">
        <v>2271</v>
      </c>
      <c r="E33" s="137" t="s">
        <v>1960</v>
      </c>
      <c r="F33" s="52" t="s">
        <v>2454</v>
      </c>
      <c r="G33" s="52"/>
      <c r="H33" s="132" t="s">
        <v>1499</v>
      </c>
      <c r="I33" s="37" t="s">
        <v>1875</v>
      </c>
      <c r="J33" s="37" t="s">
        <v>1886</v>
      </c>
      <c r="K33" s="37" t="s">
        <v>1873</v>
      </c>
      <c r="L33" s="37" t="s">
        <v>1880</v>
      </c>
      <c r="M33" s="37" t="s">
        <v>314</v>
      </c>
      <c r="N33" s="37"/>
      <c r="O33" s="36">
        <f>COUNTIF(Table487[[#This Row],[CMMI Comprehensive Primary Care Plus (CPC+)
Version Date: CY 2021]:[CMS Medicare Hospital Compare
Version Date: January 2021]],"*yes*")</f>
        <v>1</v>
      </c>
      <c r="P33" s="150"/>
      <c r="Q33" s="150"/>
      <c r="R33" s="150"/>
      <c r="S33" s="150"/>
      <c r="T33" s="37"/>
      <c r="U33" s="150"/>
      <c r="V33" s="150"/>
      <c r="W33" s="150" t="s">
        <v>1</v>
      </c>
      <c r="X33" s="150"/>
      <c r="Y33" s="150"/>
      <c r="Z33" s="150"/>
      <c r="AA33" s="150"/>
      <c r="AB33" s="37"/>
      <c r="AC33" s="150"/>
      <c r="AD33" s="150"/>
      <c r="AE33" s="37"/>
      <c r="AF33" s="150"/>
      <c r="AG33" s="150"/>
      <c r="AH33" s="37"/>
      <c r="AI33" s="150"/>
      <c r="AJ33" s="150"/>
      <c r="AK33" s="37"/>
    </row>
    <row r="34" spans="1:37" s="26" customFormat="1" ht="76.5" hidden="1" customHeight="1">
      <c r="A34" s="111" t="s">
        <v>441</v>
      </c>
      <c r="B34" s="45" t="s">
        <v>724</v>
      </c>
      <c r="C34" s="45" t="s">
        <v>999</v>
      </c>
      <c r="D34" s="46" t="s">
        <v>2279</v>
      </c>
      <c r="E34" s="137" t="s">
        <v>1960</v>
      </c>
      <c r="F34" s="52" t="s">
        <v>2456</v>
      </c>
      <c r="G34" s="52"/>
      <c r="H34" s="132" t="s">
        <v>725</v>
      </c>
      <c r="I34" s="37" t="s">
        <v>1875</v>
      </c>
      <c r="J34" s="37" t="s">
        <v>1886</v>
      </c>
      <c r="K34" s="37" t="s">
        <v>1873</v>
      </c>
      <c r="L34" s="37" t="s">
        <v>1885</v>
      </c>
      <c r="M34" s="37" t="s">
        <v>314</v>
      </c>
      <c r="N34" s="37"/>
      <c r="O34" s="36">
        <f>COUNTIF(Table487[[#This Row],[CMMI Comprehensive Primary Care Plus (CPC+)
Version Date: CY 2021]:[CMS Medicare Hospital Compare
Version Date: January 2021]],"*yes*")</f>
        <v>1</v>
      </c>
      <c r="P34" s="150"/>
      <c r="Q34" s="150"/>
      <c r="R34" s="150"/>
      <c r="S34" s="150"/>
      <c r="T34" s="37"/>
      <c r="U34" s="150"/>
      <c r="V34" s="150"/>
      <c r="W34" s="150" t="s">
        <v>1</v>
      </c>
      <c r="X34" s="150"/>
      <c r="Y34" s="150"/>
      <c r="Z34" s="150"/>
      <c r="AA34" s="150"/>
      <c r="AB34" s="37"/>
      <c r="AC34" s="150"/>
      <c r="AD34" s="150"/>
      <c r="AE34" s="37"/>
      <c r="AF34" s="150"/>
      <c r="AG34" s="150"/>
      <c r="AH34" s="37"/>
      <c r="AI34" s="150"/>
      <c r="AJ34" s="150"/>
      <c r="AK34" s="37"/>
    </row>
    <row r="35" spans="1:37" s="26" customFormat="1" ht="76.5" hidden="1" customHeight="1">
      <c r="A35" s="133" t="s">
        <v>442</v>
      </c>
      <c r="B35" s="45" t="s">
        <v>47</v>
      </c>
      <c r="C35" s="45" t="s">
        <v>48</v>
      </c>
      <c r="D35" s="46" t="s">
        <v>2279</v>
      </c>
      <c r="E35" s="137" t="s">
        <v>1944</v>
      </c>
      <c r="F35" s="52"/>
      <c r="G35" s="52"/>
      <c r="H35" s="132" t="s">
        <v>2413</v>
      </c>
      <c r="I35" s="37" t="s">
        <v>1875</v>
      </c>
      <c r="J35" s="37" t="s">
        <v>1884</v>
      </c>
      <c r="K35" s="37" t="s">
        <v>1873</v>
      </c>
      <c r="L35" s="37" t="s">
        <v>2250</v>
      </c>
      <c r="M35" s="37" t="s">
        <v>1746</v>
      </c>
      <c r="N35" s="37"/>
      <c r="O35" s="36">
        <f>COUNTIF(Table487[[#This Row],[CMMI Comprehensive Primary Care Plus (CPC+)
Version Date: CY 2021]:[CMS Medicare Hospital Compare
Version Date: January 2021]],"*yes*")</f>
        <v>0</v>
      </c>
      <c r="P35" s="150"/>
      <c r="Q35" s="150"/>
      <c r="R35" s="150"/>
      <c r="S35" s="150"/>
      <c r="T35" s="37"/>
      <c r="U35" s="150"/>
      <c r="V35" s="150"/>
      <c r="W35" s="150"/>
      <c r="X35" s="150"/>
      <c r="Y35" s="150"/>
      <c r="Z35" s="150"/>
      <c r="AA35" s="150"/>
      <c r="AB35" s="37" t="s">
        <v>1</v>
      </c>
      <c r="AC35" s="150"/>
      <c r="AD35" s="150"/>
      <c r="AE35" s="37"/>
      <c r="AF35" s="150"/>
      <c r="AG35" s="150"/>
      <c r="AH35" s="37"/>
      <c r="AI35" s="150"/>
      <c r="AJ35" s="150"/>
      <c r="AK35" s="37"/>
    </row>
    <row r="36" spans="1:37" s="26" customFormat="1" ht="76.5" hidden="1" customHeight="1">
      <c r="A36" s="111" t="s">
        <v>443</v>
      </c>
      <c r="B36" s="45" t="s">
        <v>726</v>
      </c>
      <c r="C36" s="45" t="s">
        <v>1000</v>
      </c>
      <c r="D36" s="46" t="s">
        <v>2271</v>
      </c>
      <c r="E36" s="137" t="s">
        <v>1960</v>
      </c>
      <c r="F36" s="52"/>
      <c r="G36" s="52"/>
      <c r="H36" s="132" t="s">
        <v>1500</v>
      </c>
      <c r="I36" s="37" t="s">
        <v>1875</v>
      </c>
      <c r="J36" s="37" t="s">
        <v>1886</v>
      </c>
      <c r="K36" s="37" t="s">
        <v>1873</v>
      </c>
      <c r="L36" s="37" t="s">
        <v>1880</v>
      </c>
      <c r="M36" s="37" t="s">
        <v>5</v>
      </c>
      <c r="N36" s="37"/>
      <c r="O36" s="36">
        <f>COUNTIF(Table487[[#This Row],[CMMI Comprehensive Primary Care Plus (CPC+)
Version Date: CY 2021]:[CMS Medicare Hospital Compare
Version Date: January 2021]],"*yes*")</f>
        <v>0</v>
      </c>
      <c r="P36" s="150"/>
      <c r="Q36" s="150"/>
      <c r="R36" s="150"/>
      <c r="S36" s="150"/>
      <c r="T36" s="37"/>
      <c r="U36" s="150"/>
      <c r="V36" s="150"/>
      <c r="W36" s="150"/>
      <c r="X36" s="150"/>
      <c r="Y36" s="150"/>
      <c r="Z36" s="150"/>
      <c r="AA36" s="150"/>
      <c r="AB36" s="37"/>
      <c r="AC36" s="150"/>
      <c r="AD36" s="150"/>
      <c r="AE36" s="37"/>
      <c r="AF36" s="150"/>
      <c r="AG36" s="150"/>
      <c r="AH36" s="37"/>
      <c r="AI36" s="150"/>
      <c r="AJ36" s="150"/>
      <c r="AK36" s="37"/>
    </row>
    <row r="37" spans="1:37" s="26" customFormat="1" ht="76.5" hidden="1" customHeight="1">
      <c r="A37" s="133" t="s">
        <v>444</v>
      </c>
      <c r="B37" s="45" t="s">
        <v>843</v>
      </c>
      <c r="C37" s="45" t="s">
        <v>3252</v>
      </c>
      <c r="D37" s="46" t="s">
        <v>2271</v>
      </c>
      <c r="E37" s="137" t="s">
        <v>1960</v>
      </c>
      <c r="F37" s="52"/>
      <c r="G37" s="52"/>
      <c r="H37" s="132" t="s">
        <v>844</v>
      </c>
      <c r="I37" s="37" t="s">
        <v>1875</v>
      </c>
      <c r="J37" s="37" t="s">
        <v>1886</v>
      </c>
      <c r="K37" s="37" t="s">
        <v>1873</v>
      </c>
      <c r="L37" s="37" t="s">
        <v>1880</v>
      </c>
      <c r="M37" s="37" t="s">
        <v>1746</v>
      </c>
      <c r="N37" s="37"/>
      <c r="O37" s="36">
        <f>COUNTIF(Table487[[#This Row],[CMMI Comprehensive Primary Care Plus (CPC+)
Version Date: CY 2021]:[CMS Medicare Hospital Compare
Version Date: January 2021]],"*yes*")</f>
        <v>0</v>
      </c>
      <c r="P37" s="150"/>
      <c r="Q37" s="150"/>
      <c r="R37" s="150"/>
      <c r="S37" s="150"/>
      <c r="T37" s="37"/>
      <c r="U37" s="150"/>
      <c r="V37" s="150"/>
      <c r="W37" s="150"/>
      <c r="X37" s="150"/>
      <c r="Y37" s="150"/>
      <c r="Z37" s="150"/>
      <c r="AA37" s="150"/>
      <c r="AB37" s="37"/>
      <c r="AC37" s="150"/>
      <c r="AD37" s="150"/>
      <c r="AE37" s="37"/>
      <c r="AF37" s="150"/>
      <c r="AG37" s="150"/>
      <c r="AH37" s="37"/>
      <c r="AI37" s="150"/>
      <c r="AJ37" s="150"/>
      <c r="AK37" s="37"/>
    </row>
    <row r="38" spans="1:37" s="26" customFormat="1" ht="76.5" hidden="1" customHeight="1">
      <c r="A38" s="111" t="s">
        <v>329</v>
      </c>
      <c r="B38" s="45" t="s">
        <v>849</v>
      </c>
      <c r="C38" s="45" t="s">
        <v>3253</v>
      </c>
      <c r="D38" s="45" t="s">
        <v>2271</v>
      </c>
      <c r="E38" s="137" t="s">
        <v>1937</v>
      </c>
      <c r="F38" s="48" t="s">
        <v>2474</v>
      </c>
      <c r="G38" s="48"/>
      <c r="H38" s="132" t="s">
        <v>850</v>
      </c>
      <c r="I38" s="37" t="s">
        <v>1875</v>
      </c>
      <c r="J38" s="37" t="s">
        <v>1886</v>
      </c>
      <c r="K38" s="37" t="s">
        <v>1873</v>
      </c>
      <c r="L38" s="37" t="s">
        <v>1880</v>
      </c>
      <c r="M38" s="37" t="s">
        <v>1746</v>
      </c>
      <c r="N38" s="37"/>
      <c r="O38" s="36">
        <f>COUNTIF(Table487[[#This Row],[CMMI Comprehensive Primary Care Plus (CPC+)
Version Date: CY 2021]:[CMS Medicare Hospital Compare
Version Date: January 2021]],"*yes*")</f>
        <v>0</v>
      </c>
      <c r="P38" s="150"/>
      <c r="Q38" s="150"/>
      <c r="R38" s="150"/>
      <c r="S38" s="150"/>
      <c r="T38" s="37"/>
      <c r="U38" s="150"/>
      <c r="V38" s="150"/>
      <c r="W38" s="150"/>
      <c r="X38" s="150"/>
      <c r="Y38" s="150"/>
      <c r="Z38" s="150"/>
      <c r="AA38" s="150"/>
      <c r="AB38" s="37"/>
      <c r="AC38" s="150"/>
      <c r="AD38" s="150"/>
      <c r="AE38" s="37"/>
      <c r="AF38" s="150"/>
      <c r="AG38" s="150"/>
      <c r="AH38" s="37"/>
      <c r="AI38" s="150" t="s">
        <v>1</v>
      </c>
      <c r="AJ38" s="150"/>
      <c r="AK38" s="37" t="s">
        <v>1</v>
      </c>
    </row>
    <row r="39" spans="1:37" s="26" customFormat="1" ht="76.5" hidden="1" customHeight="1">
      <c r="A39" s="133" t="s">
        <v>445</v>
      </c>
      <c r="B39" s="45" t="s">
        <v>1575</v>
      </c>
      <c r="C39" s="45" t="s">
        <v>9</v>
      </c>
      <c r="D39" s="47" t="s">
        <v>2271</v>
      </c>
      <c r="E39" s="137" t="s">
        <v>1960</v>
      </c>
      <c r="F39" s="52" t="s">
        <v>2423</v>
      </c>
      <c r="G39" s="52" t="s">
        <v>2424</v>
      </c>
      <c r="H39" s="132" t="s">
        <v>2425</v>
      </c>
      <c r="I39" s="37" t="s">
        <v>1871</v>
      </c>
      <c r="J39" s="37" t="s">
        <v>1886</v>
      </c>
      <c r="K39" s="37" t="s">
        <v>1873</v>
      </c>
      <c r="L39" s="37" t="s">
        <v>1880</v>
      </c>
      <c r="M39" s="37" t="s">
        <v>5</v>
      </c>
      <c r="N39" s="37"/>
      <c r="O39" s="36">
        <f>COUNTIF(Table487[[#This Row],[CMMI Comprehensive Primary Care Plus (CPC+)
Version Date: CY 2021]:[CMS Medicare Hospital Compare
Version Date: January 2021]],"*yes*")</f>
        <v>1</v>
      </c>
      <c r="P39" s="150"/>
      <c r="Q39" s="150"/>
      <c r="R39" s="150"/>
      <c r="S39" s="150"/>
      <c r="T39" s="37"/>
      <c r="U39" s="150"/>
      <c r="V39" s="150"/>
      <c r="W39" s="150"/>
      <c r="X39" s="150" t="s">
        <v>2302</v>
      </c>
      <c r="Y39" s="150"/>
      <c r="Z39" s="150"/>
      <c r="AA39" s="150"/>
      <c r="AB39" s="37" t="s">
        <v>1</v>
      </c>
      <c r="AC39" s="150"/>
      <c r="AD39" s="150"/>
      <c r="AE39" s="37"/>
      <c r="AF39" s="150"/>
      <c r="AG39" s="150" t="s">
        <v>1827</v>
      </c>
      <c r="AH39" s="37" t="s">
        <v>1</v>
      </c>
      <c r="AI39" s="150"/>
      <c r="AJ39" s="150"/>
      <c r="AK39" s="37"/>
    </row>
    <row r="40" spans="1:37" s="26" customFormat="1" ht="76.5" hidden="1" customHeight="1">
      <c r="A40" s="111" t="s">
        <v>446</v>
      </c>
      <c r="B40" s="45" t="s">
        <v>2081</v>
      </c>
      <c r="C40" s="45" t="s">
        <v>681</v>
      </c>
      <c r="D40" s="47" t="s">
        <v>2279</v>
      </c>
      <c r="E40" s="137" t="s">
        <v>1960</v>
      </c>
      <c r="F40" s="48" t="s">
        <v>2445</v>
      </c>
      <c r="G40" s="48"/>
      <c r="H40" s="132" t="s">
        <v>1487</v>
      </c>
      <c r="I40" s="37" t="s">
        <v>2212</v>
      </c>
      <c r="J40" s="37" t="s">
        <v>1886</v>
      </c>
      <c r="K40" s="37" t="s">
        <v>1873</v>
      </c>
      <c r="L40" s="37" t="s">
        <v>1885</v>
      </c>
      <c r="M40" s="37" t="s">
        <v>5</v>
      </c>
      <c r="N40" s="37"/>
      <c r="O40" s="36">
        <f>COUNTIF(Table487[[#This Row],[CMMI Comprehensive Primary Care Plus (CPC+)
Version Date: CY 2021]:[CMS Medicare Hospital Compare
Version Date: January 2021]],"*yes*")</f>
        <v>2</v>
      </c>
      <c r="P40" s="150"/>
      <c r="Q40" s="150"/>
      <c r="R40" s="150"/>
      <c r="S40" s="150"/>
      <c r="T40" s="37"/>
      <c r="U40" s="150" t="s">
        <v>2177</v>
      </c>
      <c r="V40" s="150"/>
      <c r="W40" s="150" t="s">
        <v>1</v>
      </c>
      <c r="X40" s="150"/>
      <c r="Y40" s="150"/>
      <c r="Z40" s="150"/>
      <c r="AA40" s="150"/>
      <c r="AB40" s="37"/>
      <c r="AC40" s="150"/>
      <c r="AD40" s="150"/>
      <c r="AE40" s="37"/>
      <c r="AF40" s="150"/>
      <c r="AG40" s="150"/>
      <c r="AH40" s="37"/>
      <c r="AI40" s="150" t="s">
        <v>1</v>
      </c>
      <c r="AJ40" s="150" t="s">
        <v>1827</v>
      </c>
      <c r="AK40" s="37"/>
    </row>
    <row r="41" spans="1:37" s="26" customFormat="1" ht="76.5" hidden="1" customHeight="1">
      <c r="A41" s="133" t="s">
        <v>447</v>
      </c>
      <c r="B41" s="45" t="s">
        <v>1576</v>
      </c>
      <c r="C41" s="45" t="s">
        <v>166</v>
      </c>
      <c r="D41" s="47" t="s">
        <v>2279</v>
      </c>
      <c r="E41" s="137" t="s">
        <v>1960</v>
      </c>
      <c r="F41" s="48"/>
      <c r="G41" s="48"/>
      <c r="H41" s="132" t="s">
        <v>1477</v>
      </c>
      <c r="I41" s="37" t="s">
        <v>1875</v>
      </c>
      <c r="J41" s="37" t="s">
        <v>1886</v>
      </c>
      <c r="K41" s="37" t="s">
        <v>1873</v>
      </c>
      <c r="L41" s="37" t="s">
        <v>1880</v>
      </c>
      <c r="M41" s="37" t="s">
        <v>5</v>
      </c>
      <c r="N41" s="37"/>
      <c r="O41" s="36">
        <f>COUNTIF(Table487[[#This Row],[CMMI Comprehensive Primary Care Plus (CPC+)
Version Date: CY 2021]:[CMS Medicare Hospital Compare
Version Date: January 2021]],"*yes*")</f>
        <v>1</v>
      </c>
      <c r="P41" s="150"/>
      <c r="Q41" s="150"/>
      <c r="R41" s="150"/>
      <c r="S41" s="150"/>
      <c r="T41" s="37"/>
      <c r="U41" s="150" t="s">
        <v>2193</v>
      </c>
      <c r="V41" s="150"/>
      <c r="W41" s="150"/>
      <c r="X41" s="150"/>
      <c r="Y41" s="150"/>
      <c r="Z41" s="150"/>
      <c r="AA41" s="150"/>
      <c r="AB41" s="37"/>
      <c r="AC41" s="150"/>
      <c r="AD41" s="150"/>
      <c r="AE41" s="37"/>
      <c r="AF41" s="150"/>
      <c r="AG41" s="150"/>
      <c r="AH41" s="37"/>
      <c r="AI41" s="150"/>
      <c r="AJ41" s="150" t="s">
        <v>1827</v>
      </c>
      <c r="AK41" s="37" t="s">
        <v>1</v>
      </c>
    </row>
    <row r="42" spans="1:37" s="26" customFormat="1" ht="76.5" hidden="1" customHeight="1">
      <c r="A42" s="111" t="s">
        <v>448</v>
      </c>
      <c r="B42" s="45" t="s">
        <v>131</v>
      </c>
      <c r="C42" s="45" t="s">
        <v>37</v>
      </c>
      <c r="D42" s="47" t="s">
        <v>2279</v>
      </c>
      <c r="E42" s="137" t="s">
        <v>1960</v>
      </c>
      <c r="F42" s="48" t="s">
        <v>2432</v>
      </c>
      <c r="G42" s="48" t="s">
        <v>3254</v>
      </c>
      <c r="H42" s="132" t="s">
        <v>3255</v>
      </c>
      <c r="I42" s="37" t="s">
        <v>1875</v>
      </c>
      <c r="J42" s="37" t="s">
        <v>1887</v>
      </c>
      <c r="K42" s="37" t="s">
        <v>1873</v>
      </c>
      <c r="L42" s="37" t="s">
        <v>1880</v>
      </c>
      <c r="M42" s="37" t="s">
        <v>1746</v>
      </c>
      <c r="N42" s="37" t="s">
        <v>1</v>
      </c>
      <c r="O42" s="36">
        <f>COUNTIF(Table487[[#This Row],[CMMI Comprehensive Primary Care Plus (CPC+)
Version Date: CY 2021]:[CMS Medicare Hospital Compare
Version Date: January 2021]],"*yes*")</f>
        <v>4</v>
      </c>
      <c r="P42" s="150"/>
      <c r="Q42" s="150"/>
      <c r="R42" s="150"/>
      <c r="S42" s="150" t="s">
        <v>1</v>
      </c>
      <c r="T42" s="37"/>
      <c r="U42" s="150" t="s">
        <v>2173</v>
      </c>
      <c r="V42" s="150"/>
      <c r="W42" s="150" t="s">
        <v>1</v>
      </c>
      <c r="X42" s="150" t="s">
        <v>2302</v>
      </c>
      <c r="Y42" s="150"/>
      <c r="Z42" s="150"/>
      <c r="AA42" s="150"/>
      <c r="AB42" s="37"/>
      <c r="AC42" s="150" t="s">
        <v>1</v>
      </c>
      <c r="AD42" s="150" t="s">
        <v>1</v>
      </c>
      <c r="AE42" s="37"/>
      <c r="AF42" s="150"/>
      <c r="AG42" s="150" t="s">
        <v>1824</v>
      </c>
      <c r="AH42" s="37" t="s">
        <v>1</v>
      </c>
      <c r="AI42" s="150"/>
      <c r="AJ42" s="150"/>
      <c r="AK42" s="37"/>
    </row>
    <row r="43" spans="1:37" s="26" customFormat="1" ht="76.5" hidden="1" customHeight="1">
      <c r="A43" s="133" t="s">
        <v>449</v>
      </c>
      <c r="B43" s="45" t="s">
        <v>1578</v>
      </c>
      <c r="C43" s="45" t="s">
        <v>34</v>
      </c>
      <c r="D43" s="47" t="s">
        <v>2279</v>
      </c>
      <c r="E43" s="137" t="s">
        <v>1960</v>
      </c>
      <c r="F43" s="52" t="s">
        <v>2441</v>
      </c>
      <c r="G43" s="52" t="s">
        <v>3256</v>
      </c>
      <c r="H43" s="132" t="s">
        <v>2034</v>
      </c>
      <c r="I43" s="37" t="s">
        <v>1875</v>
      </c>
      <c r="J43" s="37" t="s">
        <v>1887</v>
      </c>
      <c r="K43" s="37" t="s">
        <v>1873</v>
      </c>
      <c r="L43" s="37" t="s">
        <v>1880</v>
      </c>
      <c r="M43" s="37" t="s">
        <v>1746</v>
      </c>
      <c r="N43" s="37" t="s">
        <v>1</v>
      </c>
      <c r="O43" s="36">
        <f>COUNTIF(Table487[[#This Row],[CMMI Comprehensive Primary Care Plus (CPC+)
Version Date: CY 2021]:[CMS Medicare Hospital Compare
Version Date: January 2021]],"*yes*")</f>
        <v>0</v>
      </c>
      <c r="P43" s="150"/>
      <c r="Q43" s="150"/>
      <c r="R43" s="150"/>
      <c r="S43" s="150"/>
      <c r="T43" s="37"/>
      <c r="U43" s="150"/>
      <c r="V43" s="150"/>
      <c r="W43" s="150"/>
      <c r="X43" s="150"/>
      <c r="Y43" s="150"/>
      <c r="Z43" s="150"/>
      <c r="AA43" s="150"/>
      <c r="AB43" s="37"/>
      <c r="AC43" s="150"/>
      <c r="AD43" s="150"/>
      <c r="AE43" s="37"/>
      <c r="AF43" s="150"/>
      <c r="AG43" s="150"/>
      <c r="AH43" s="37"/>
      <c r="AI43" s="150"/>
      <c r="AJ43" s="150" t="s">
        <v>1827</v>
      </c>
      <c r="AK43" s="37"/>
    </row>
    <row r="44" spans="1:37" s="26" customFormat="1" ht="76.5" hidden="1" customHeight="1">
      <c r="A44" s="111" t="s">
        <v>450</v>
      </c>
      <c r="B44" s="45" t="s">
        <v>3257</v>
      </c>
      <c r="C44" s="45" t="s">
        <v>104</v>
      </c>
      <c r="D44" s="45" t="s">
        <v>2279</v>
      </c>
      <c r="E44" s="137" t="s">
        <v>1960</v>
      </c>
      <c r="F44" s="48"/>
      <c r="G44" s="48"/>
      <c r="H44" s="132" t="s">
        <v>1489</v>
      </c>
      <c r="I44" s="37" t="s">
        <v>1875</v>
      </c>
      <c r="J44" s="37" t="s">
        <v>1887</v>
      </c>
      <c r="K44" s="37" t="s">
        <v>1873</v>
      </c>
      <c r="L44" s="37" t="s">
        <v>1880</v>
      </c>
      <c r="M44" s="37" t="s">
        <v>1746</v>
      </c>
      <c r="N44" s="37" t="s">
        <v>1</v>
      </c>
      <c r="O44" s="36">
        <f>COUNTIF(Table487[[#This Row],[CMMI Comprehensive Primary Care Plus (CPC+)
Version Date: CY 2021]:[CMS Medicare Hospital Compare
Version Date: January 2021]],"*yes*")</f>
        <v>1</v>
      </c>
      <c r="P44" s="150"/>
      <c r="Q44" s="150"/>
      <c r="R44" s="150"/>
      <c r="S44" s="150"/>
      <c r="T44" s="37"/>
      <c r="U44" s="150"/>
      <c r="V44" s="150"/>
      <c r="W44" s="150"/>
      <c r="X44" s="150" t="s">
        <v>2302</v>
      </c>
      <c r="Y44" s="150"/>
      <c r="Z44" s="150"/>
      <c r="AA44" s="150"/>
      <c r="AB44" s="37"/>
      <c r="AC44" s="150"/>
      <c r="AD44" s="150" t="s">
        <v>1</v>
      </c>
      <c r="AE44" s="37" t="s">
        <v>1</v>
      </c>
      <c r="AF44" s="150"/>
      <c r="AG44" s="150"/>
      <c r="AH44" s="37" t="s">
        <v>1</v>
      </c>
      <c r="AI44" s="150"/>
      <c r="AJ44" s="150"/>
      <c r="AK44" s="37"/>
    </row>
    <row r="45" spans="1:37" s="26" customFormat="1" ht="76.5" hidden="1" customHeight="1">
      <c r="A45" s="133" t="s">
        <v>451</v>
      </c>
      <c r="B45" s="45" t="s">
        <v>3258</v>
      </c>
      <c r="C45" s="45" t="s">
        <v>203</v>
      </c>
      <c r="D45" s="45" t="s">
        <v>2279</v>
      </c>
      <c r="E45" s="137" t="s">
        <v>1960</v>
      </c>
      <c r="F45" s="48" t="s">
        <v>3259</v>
      </c>
      <c r="G45" s="48"/>
      <c r="H45" s="132" t="s">
        <v>1492</v>
      </c>
      <c r="I45" s="37" t="s">
        <v>1871</v>
      </c>
      <c r="J45" s="37" t="s">
        <v>1884</v>
      </c>
      <c r="K45" s="37" t="s">
        <v>1873</v>
      </c>
      <c r="L45" s="37" t="s">
        <v>1880</v>
      </c>
      <c r="M45" s="37" t="s">
        <v>5</v>
      </c>
      <c r="N45" s="37"/>
      <c r="O45" s="36">
        <f>COUNTIF(Table487[[#This Row],[CMMI Comprehensive Primary Care Plus (CPC+)
Version Date: CY 2021]:[CMS Medicare Hospital Compare
Version Date: January 2021]],"*yes*")</f>
        <v>2</v>
      </c>
      <c r="P45" s="150"/>
      <c r="Q45" s="150"/>
      <c r="R45" s="150"/>
      <c r="S45" s="150"/>
      <c r="T45" s="37"/>
      <c r="U45" s="150"/>
      <c r="V45" s="150"/>
      <c r="W45" s="150" t="s">
        <v>1</v>
      </c>
      <c r="X45" s="150" t="s">
        <v>2302</v>
      </c>
      <c r="Y45" s="150"/>
      <c r="Z45" s="150"/>
      <c r="AA45" s="150"/>
      <c r="AB45" s="37"/>
      <c r="AC45" s="150" t="s">
        <v>1</v>
      </c>
      <c r="AD45" s="150" t="s">
        <v>1</v>
      </c>
      <c r="AE45" s="37"/>
      <c r="AF45" s="150"/>
      <c r="AG45" s="150"/>
      <c r="AH45" s="37" t="s">
        <v>1</v>
      </c>
      <c r="AI45" s="150"/>
      <c r="AJ45" s="150"/>
      <c r="AK45" s="37"/>
    </row>
    <row r="46" spans="1:37" s="26" customFormat="1" ht="76.5" hidden="1" customHeight="1">
      <c r="A46" s="133" t="s">
        <v>452</v>
      </c>
      <c r="B46" s="45" t="s">
        <v>2450</v>
      </c>
      <c r="C46" s="45" t="s">
        <v>85</v>
      </c>
      <c r="D46" s="45" t="s">
        <v>2279</v>
      </c>
      <c r="E46" s="137" t="s">
        <v>1960</v>
      </c>
      <c r="F46" s="52" t="s">
        <v>2451</v>
      </c>
      <c r="G46" s="52" t="s">
        <v>3260</v>
      </c>
      <c r="H46" s="132" t="s">
        <v>1495</v>
      </c>
      <c r="I46" s="37" t="s">
        <v>1875</v>
      </c>
      <c r="J46" s="37" t="s">
        <v>1887</v>
      </c>
      <c r="K46" s="37" t="s">
        <v>1879</v>
      </c>
      <c r="L46" s="37" t="s">
        <v>1880</v>
      </c>
      <c r="M46" s="37" t="s">
        <v>1746</v>
      </c>
      <c r="N46" s="37" t="s">
        <v>1</v>
      </c>
      <c r="O46" s="36">
        <f>COUNTIF(Table487[[#This Row],[CMMI Comprehensive Primary Care Plus (CPC+)
Version Date: CY 2021]:[CMS Medicare Hospital Compare
Version Date: January 2021]],"*yes*")</f>
        <v>7</v>
      </c>
      <c r="P46" s="150" t="s">
        <v>1</v>
      </c>
      <c r="Q46" s="150"/>
      <c r="R46" s="150" t="s">
        <v>1</v>
      </c>
      <c r="S46" s="150" t="s">
        <v>1</v>
      </c>
      <c r="T46" s="37"/>
      <c r="U46" s="150" t="s">
        <v>2191</v>
      </c>
      <c r="V46" s="150" t="s">
        <v>3877</v>
      </c>
      <c r="W46" s="150" t="s">
        <v>1</v>
      </c>
      <c r="X46" s="150" t="s">
        <v>2302</v>
      </c>
      <c r="Y46" s="150"/>
      <c r="Z46" s="150"/>
      <c r="AA46" s="150"/>
      <c r="AB46" s="37"/>
      <c r="AC46" s="150" t="s">
        <v>1</v>
      </c>
      <c r="AD46" s="150" t="s">
        <v>1</v>
      </c>
      <c r="AE46" s="37"/>
      <c r="AF46" s="150" t="s">
        <v>1</v>
      </c>
      <c r="AG46" s="150"/>
      <c r="AH46" s="37" t="s">
        <v>1</v>
      </c>
      <c r="AI46" s="150"/>
      <c r="AJ46" s="150"/>
      <c r="AK46" s="37"/>
    </row>
    <row r="47" spans="1:37" s="26" customFormat="1" ht="76.5" hidden="1" customHeight="1">
      <c r="A47" s="111" t="s">
        <v>453</v>
      </c>
      <c r="B47" s="45" t="s">
        <v>606</v>
      </c>
      <c r="C47" s="45" t="s">
        <v>607</v>
      </c>
      <c r="D47" s="45" t="s">
        <v>2271</v>
      </c>
      <c r="E47" s="137" t="s">
        <v>1960</v>
      </c>
      <c r="F47" s="52"/>
      <c r="G47" s="52"/>
      <c r="H47" s="132" t="s">
        <v>1599</v>
      </c>
      <c r="I47" s="37" t="s">
        <v>1875</v>
      </c>
      <c r="J47" s="37" t="s">
        <v>1887</v>
      </c>
      <c r="K47" s="37" t="s">
        <v>1873</v>
      </c>
      <c r="L47" s="37" t="s">
        <v>1874</v>
      </c>
      <c r="M47" s="37" t="s">
        <v>1746</v>
      </c>
      <c r="N47" s="37" t="s">
        <v>1</v>
      </c>
      <c r="O47" s="36">
        <f>COUNTIF(Table487[[#This Row],[CMMI Comprehensive Primary Care Plus (CPC+)
Version Date: CY 2021]:[CMS Medicare Hospital Compare
Version Date: January 2021]],"*yes*")</f>
        <v>0</v>
      </c>
      <c r="P47" s="150"/>
      <c r="Q47" s="150"/>
      <c r="R47" s="150"/>
      <c r="S47" s="150"/>
      <c r="T47" s="37"/>
      <c r="U47" s="150"/>
      <c r="V47" s="150"/>
      <c r="W47" s="150"/>
      <c r="X47" s="150"/>
      <c r="Y47" s="150"/>
      <c r="Z47" s="150"/>
      <c r="AA47" s="150"/>
      <c r="AB47" s="37"/>
      <c r="AC47" s="150"/>
      <c r="AD47" s="150"/>
      <c r="AE47" s="37"/>
      <c r="AF47" s="150"/>
      <c r="AG47" s="150"/>
      <c r="AH47" s="37"/>
      <c r="AI47" s="150"/>
      <c r="AJ47" s="150"/>
      <c r="AK47" s="37"/>
    </row>
    <row r="48" spans="1:37" s="26" customFormat="1" ht="76.5" hidden="1" customHeight="1">
      <c r="A48" s="111" t="s">
        <v>454</v>
      </c>
      <c r="B48" s="45" t="s">
        <v>1588</v>
      </c>
      <c r="C48" s="45" t="s">
        <v>132</v>
      </c>
      <c r="D48" s="45" t="s">
        <v>2279</v>
      </c>
      <c r="E48" s="137" t="s">
        <v>1960</v>
      </c>
      <c r="F48" s="52"/>
      <c r="G48" s="52"/>
      <c r="H48" s="132" t="s">
        <v>1502</v>
      </c>
      <c r="I48" s="37" t="s">
        <v>1875</v>
      </c>
      <c r="J48" s="37" t="s">
        <v>1887</v>
      </c>
      <c r="K48" s="37" t="s">
        <v>1879</v>
      </c>
      <c r="L48" s="37" t="s">
        <v>1880</v>
      </c>
      <c r="M48" s="37" t="s">
        <v>1746</v>
      </c>
      <c r="N48" s="37" t="s">
        <v>1</v>
      </c>
      <c r="O48" s="36">
        <f>COUNTIF(Table487[[#This Row],[CMMI Comprehensive Primary Care Plus (CPC+)
Version Date: CY 2021]:[CMS Medicare Hospital Compare
Version Date: January 2021]],"*yes*")</f>
        <v>0</v>
      </c>
      <c r="P48" s="150"/>
      <c r="Q48" s="150"/>
      <c r="R48" s="150"/>
      <c r="S48" s="150"/>
      <c r="T48" s="37"/>
      <c r="U48" s="150"/>
      <c r="V48" s="150"/>
      <c r="W48" s="150"/>
      <c r="X48" s="150"/>
      <c r="Y48" s="150"/>
      <c r="Z48" s="150"/>
      <c r="AA48" s="150"/>
      <c r="AB48" s="37"/>
      <c r="AC48" s="150" t="s">
        <v>1</v>
      </c>
      <c r="AD48" s="150" t="s">
        <v>1</v>
      </c>
      <c r="AE48" s="37"/>
      <c r="AF48" s="150"/>
      <c r="AG48" s="150"/>
      <c r="AH48" s="37" t="s">
        <v>1</v>
      </c>
      <c r="AI48" s="150"/>
      <c r="AJ48" s="150"/>
      <c r="AK48" s="37"/>
    </row>
    <row r="49" spans="1:16379" s="26" customFormat="1" ht="76.5" hidden="1" customHeight="1">
      <c r="A49" s="111" t="s">
        <v>330</v>
      </c>
      <c r="B49" s="45" t="s">
        <v>3261</v>
      </c>
      <c r="C49" s="45" t="s">
        <v>97</v>
      </c>
      <c r="D49" s="45" t="s">
        <v>97</v>
      </c>
      <c r="E49" s="137" t="s">
        <v>574</v>
      </c>
      <c r="F49" s="48"/>
      <c r="G49" s="48"/>
      <c r="H49" s="132" t="s">
        <v>3262</v>
      </c>
      <c r="I49" s="37" t="s">
        <v>1906</v>
      </c>
      <c r="J49" s="37" t="s">
        <v>1901</v>
      </c>
      <c r="K49" s="37" t="s">
        <v>1879</v>
      </c>
      <c r="L49" s="37" t="s">
        <v>2252</v>
      </c>
      <c r="M49" s="37" t="s">
        <v>1746</v>
      </c>
      <c r="N49" s="37"/>
      <c r="O49" s="36">
        <f>COUNTIF(Table487[[#This Row],[CMMI Comprehensive Primary Care Plus (CPC+)
Version Date: CY 2021]:[CMS Medicare Hospital Compare
Version Date: January 2021]],"*yes*")</f>
        <v>0</v>
      </c>
      <c r="P49" s="150"/>
      <c r="Q49" s="150"/>
      <c r="R49" s="150"/>
      <c r="S49" s="150"/>
      <c r="T49" s="37"/>
      <c r="U49" s="150"/>
      <c r="V49" s="150"/>
      <c r="W49" s="150"/>
      <c r="X49" s="150"/>
      <c r="Y49" s="150"/>
      <c r="Z49" s="150"/>
      <c r="AA49" s="150"/>
      <c r="AB49" s="37"/>
      <c r="AC49" s="150"/>
      <c r="AD49" s="150"/>
      <c r="AE49" s="37"/>
      <c r="AF49" s="150"/>
      <c r="AG49" s="150"/>
      <c r="AH49" s="37"/>
      <c r="AI49" s="150"/>
      <c r="AJ49" s="150" t="s">
        <v>1824</v>
      </c>
      <c r="AK49" s="37"/>
    </row>
    <row r="50" spans="1:16379" s="26" customFormat="1" ht="76.5" hidden="1" customHeight="1">
      <c r="A50" s="111" t="s">
        <v>455</v>
      </c>
      <c r="B50" s="45" t="s">
        <v>133</v>
      </c>
      <c r="C50" s="45" t="s">
        <v>38</v>
      </c>
      <c r="D50" s="45" t="s">
        <v>2279</v>
      </c>
      <c r="E50" s="137" t="s">
        <v>1960</v>
      </c>
      <c r="F50" s="52" t="s">
        <v>2470</v>
      </c>
      <c r="G50" s="52" t="s">
        <v>3263</v>
      </c>
      <c r="H50" s="132" t="s">
        <v>1503</v>
      </c>
      <c r="I50" s="37" t="s">
        <v>1875</v>
      </c>
      <c r="J50" s="37" t="s">
        <v>1887</v>
      </c>
      <c r="K50" s="37" t="s">
        <v>1873</v>
      </c>
      <c r="L50" s="37" t="s">
        <v>1880</v>
      </c>
      <c r="M50" s="37" t="s">
        <v>1746</v>
      </c>
      <c r="N50" s="37" t="s">
        <v>1</v>
      </c>
      <c r="O50" s="36">
        <f>COUNTIF(Table487[[#This Row],[CMMI Comprehensive Primary Care Plus (CPC+)
Version Date: CY 2021]:[CMS Medicare Hospital Compare
Version Date: January 2021]],"*yes*")</f>
        <v>3</v>
      </c>
      <c r="P50" s="150"/>
      <c r="Q50" s="150"/>
      <c r="R50" s="150"/>
      <c r="S50" s="150" t="s">
        <v>1</v>
      </c>
      <c r="T50" s="37"/>
      <c r="U50" s="150"/>
      <c r="V50" s="150"/>
      <c r="W50" s="150" t="s">
        <v>1</v>
      </c>
      <c r="X50" s="150" t="s">
        <v>2302</v>
      </c>
      <c r="Y50" s="150"/>
      <c r="Z50" s="150"/>
      <c r="AA50" s="150"/>
      <c r="AB50" s="37"/>
      <c r="AC50" s="150" t="s">
        <v>1</v>
      </c>
      <c r="AD50" s="150" t="s">
        <v>1</v>
      </c>
      <c r="AE50" s="37"/>
      <c r="AF50" s="150"/>
      <c r="AG50" s="150"/>
      <c r="AH50" s="37"/>
      <c r="AI50" s="150"/>
      <c r="AJ50" s="150"/>
      <c r="AK50" s="37"/>
    </row>
    <row r="51" spans="1:16379" s="26" customFormat="1" ht="76.5" hidden="1" customHeight="1">
      <c r="A51" s="133" t="s">
        <v>456</v>
      </c>
      <c r="B51" s="45" t="s">
        <v>107</v>
      </c>
      <c r="C51" s="45" t="s">
        <v>103</v>
      </c>
      <c r="D51" s="47" t="s">
        <v>2271</v>
      </c>
      <c r="E51" s="137" t="s">
        <v>1960</v>
      </c>
      <c r="F51" s="52"/>
      <c r="G51" s="52"/>
      <c r="H51" s="132" t="s">
        <v>1504</v>
      </c>
      <c r="I51" s="37" t="s">
        <v>1875</v>
      </c>
      <c r="J51" s="37" t="s">
        <v>1887</v>
      </c>
      <c r="K51" s="37" t="s">
        <v>1873</v>
      </c>
      <c r="L51" s="37" t="s">
        <v>1880</v>
      </c>
      <c r="M51" s="37" t="s">
        <v>1746</v>
      </c>
      <c r="N51" s="37"/>
      <c r="O51" s="36">
        <f>COUNTIF(Table487[[#This Row],[CMMI Comprehensive Primary Care Plus (CPC+)
Version Date: CY 2021]:[CMS Medicare Hospital Compare
Version Date: January 2021]],"*yes*")</f>
        <v>0</v>
      </c>
      <c r="P51" s="150"/>
      <c r="Q51" s="150"/>
      <c r="R51" s="150"/>
      <c r="S51" s="150"/>
      <c r="T51" s="37"/>
      <c r="U51" s="150"/>
      <c r="V51" s="150"/>
      <c r="W51" s="150"/>
      <c r="X51" s="150"/>
      <c r="Y51" s="150"/>
      <c r="Z51" s="150"/>
      <c r="AA51" s="150"/>
      <c r="AB51" s="37"/>
      <c r="AC51" s="150"/>
      <c r="AD51" s="150"/>
      <c r="AE51" s="37"/>
      <c r="AF51" s="150"/>
      <c r="AG51" s="150"/>
      <c r="AH51" s="37"/>
      <c r="AI51" s="150"/>
      <c r="AJ51" s="150" t="s">
        <v>1827</v>
      </c>
      <c r="AK51" s="37"/>
    </row>
    <row r="52" spans="1:16379" s="26" customFormat="1" ht="76.5" hidden="1" customHeight="1">
      <c r="A52" s="133" t="s">
        <v>457</v>
      </c>
      <c r="B52" s="45" t="s">
        <v>134</v>
      </c>
      <c r="C52" s="45" t="s">
        <v>95</v>
      </c>
      <c r="D52" s="47" t="s">
        <v>2271</v>
      </c>
      <c r="E52" s="137" t="s">
        <v>1960</v>
      </c>
      <c r="F52" s="52"/>
      <c r="G52" s="52"/>
      <c r="H52" s="132" t="s">
        <v>1505</v>
      </c>
      <c r="I52" s="37" t="s">
        <v>1875</v>
      </c>
      <c r="J52" s="37" t="s">
        <v>1887</v>
      </c>
      <c r="K52" s="37" t="s">
        <v>1879</v>
      </c>
      <c r="L52" s="37" t="s">
        <v>1880</v>
      </c>
      <c r="M52" s="37" t="s">
        <v>1746</v>
      </c>
      <c r="N52" s="37"/>
      <c r="O52" s="36">
        <f>COUNTIF(Table487[[#This Row],[CMMI Comprehensive Primary Care Plus (CPC+)
Version Date: CY 2021]:[CMS Medicare Hospital Compare
Version Date: January 2021]],"*yes*")</f>
        <v>0</v>
      </c>
      <c r="P52" s="150"/>
      <c r="Q52" s="150"/>
      <c r="R52" s="150"/>
      <c r="S52" s="150"/>
      <c r="T52" s="37"/>
      <c r="U52" s="150"/>
      <c r="V52" s="150"/>
      <c r="W52" s="150"/>
      <c r="X52" s="150"/>
      <c r="Y52" s="150"/>
      <c r="Z52" s="150"/>
      <c r="AA52" s="150"/>
      <c r="AB52" s="37"/>
      <c r="AC52" s="150"/>
      <c r="AD52" s="150"/>
      <c r="AE52" s="37"/>
      <c r="AF52" s="150"/>
      <c r="AG52" s="150"/>
      <c r="AH52" s="37"/>
      <c r="AI52" s="150"/>
      <c r="AJ52" s="150" t="s">
        <v>1827</v>
      </c>
      <c r="AK52" s="37"/>
    </row>
    <row r="53" spans="1:16379" s="26" customFormat="1" ht="76.5" hidden="1" customHeight="1">
      <c r="A53" s="111" t="s">
        <v>458</v>
      </c>
      <c r="B53" s="45" t="s">
        <v>880</v>
      </c>
      <c r="C53" s="45" t="s">
        <v>3264</v>
      </c>
      <c r="D53" s="47" t="s">
        <v>2271</v>
      </c>
      <c r="E53" s="137" t="s">
        <v>1944</v>
      </c>
      <c r="F53" s="52"/>
      <c r="G53" s="52"/>
      <c r="H53" s="132" t="s">
        <v>1797</v>
      </c>
      <c r="I53" s="37" t="s">
        <v>1875</v>
      </c>
      <c r="J53" s="37" t="s">
        <v>1878</v>
      </c>
      <c r="K53" s="37" t="s">
        <v>1873</v>
      </c>
      <c r="L53" s="37" t="s">
        <v>1880</v>
      </c>
      <c r="M53" s="37" t="s">
        <v>314</v>
      </c>
      <c r="N53" s="37" t="s">
        <v>1</v>
      </c>
      <c r="O53" s="36">
        <f>COUNTIF(Table487[[#This Row],[CMMI Comprehensive Primary Care Plus (CPC+)
Version Date: CY 2021]:[CMS Medicare Hospital Compare
Version Date: January 2021]],"*yes*")</f>
        <v>0</v>
      </c>
      <c r="P53" s="150"/>
      <c r="Q53" s="150"/>
      <c r="R53" s="150"/>
      <c r="S53" s="150"/>
      <c r="T53" s="37"/>
      <c r="U53" s="150"/>
      <c r="V53" s="150"/>
      <c r="W53" s="150"/>
      <c r="X53" s="150"/>
      <c r="Y53" s="150"/>
      <c r="Z53" s="150"/>
      <c r="AA53" s="150"/>
      <c r="AB53" s="37"/>
      <c r="AC53" s="150"/>
      <c r="AD53" s="150"/>
      <c r="AE53" s="37"/>
      <c r="AF53" s="150"/>
      <c r="AG53" s="150"/>
      <c r="AH53" s="37"/>
      <c r="AI53" s="150"/>
      <c r="AJ53" s="150"/>
      <c r="AK53" s="37"/>
    </row>
    <row r="54" spans="1:16379" s="26" customFormat="1" ht="76.5" hidden="1" customHeight="1">
      <c r="A54" s="133" t="s">
        <v>459</v>
      </c>
      <c r="B54" s="45" t="s">
        <v>2087</v>
      </c>
      <c r="C54" s="45" t="s">
        <v>45</v>
      </c>
      <c r="D54" s="47" t="s">
        <v>2279</v>
      </c>
      <c r="E54" s="137" t="s">
        <v>135</v>
      </c>
      <c r="F54" s="52" t="s">
        <v>2499</v>
      </c>
      <c r="G54" s="52"/>
      <c r="H54" s="132" t="s">
        <v>1506</v>
      </c>
      <c r="I54" s="37" t="s">
        <v>1875</v>
      </c>
      <c r="J54" s="37" t="s">
        <v>1878</v>
      </c>
      <c r="K54" s="37" t="s">
        <v>1873</v>
      </c>
      <c r="L54" s="37" t="s">
        <v>1880</v>
      </c>
      <c r="M54" s="37" t="s">
        <v>314</v>
      </c>
      <c r="N54" s="37" t="s">
        <v>1</v>
      </c>
      <c r="O54" s="36">
        <f>COUNTIF(Table487[[#This Row],[CMMI Comprehensive Primary Care Plus (CPC+)
Version Date: CY 2021]:[CMS Medicare Hospital Compare
Version Date: January 2021]],"*yes*")</f>
        <v>2</v>
      </c>
      <c r="P54" s="150"/>
      <c r="Q54" s="150"/>
      <c r="R54" s="150"/>
      <c r="S54" s="150"/>
      <c r="T54" s="37"/>
      <c r="U54" s="150"/>
      <c r="V54" s="150"/>
      <c r="W54" s="150" t="s">
        <v>1</v>
      </c>
      <c r="X54" s="150" t="s">
        <v>2272</v>
      </c>
      <c r="Y54" s="150"/>
      <c r="Z54" s="150"/>
      <c r="AA54" s="150"/>
      <c r="AB54" s="37"/>
      <c r="AC54" s="150"/>
      <c r="AD54" s="150"/>
      <c r="AE54" s="37"/>
      <c r="AF54" s="150"/>
      <c r="AG54" s="150"/>
      <c r="AH54" s="37"/>
      <c r="AI54" s="150"/>
      <c r="AJ54" s="150"/>
      <c r="AK54" s="37"/>
    </row>
    <row r="55" spans="1:16379" s="26" customFormat="1" ht="76.5" hidden="1" customHeight="1">
      <c r="A55" s="111" t="s">
        <v>460</v>
      </c>
      <c r="B55" s="45" t="s">
        <v>1590</v>
      </c>
      <c r="C55" s="45" t="s">
        <v>66</v>
      </c>
      <c r="D55" s="47" t="s">
        <v>2279</v>
      </c>
      <c r="E55" s="137" t="s">
        <v>135</v>
      </c>
      <c r="F55" s="52" t="s">
        <v>2510</v>
      </c>
      <c r="G55" s="52"/>
      <c r="H55" s="132" t="s">
        <v>1507</v>
      </c>
      <c r="I55" s="37" t="s">
        <v>1875</v>
      </c>
      <c r="J55" s="37" t="s">
        <v>1878</v>
      </c>
      <c r="K55" s="37" t="s">
        <v>1873</v>
      </c>
      <c r="L55" s="37" t="s">
        <v>1880</v>
      </c>
      <c r="M55" s="37" t="s">
        <v>314</v>
      </c>
      <c r="N55" s="37" t="s">
        <v>1</v>
      </c>
      <c r="O55" s="36">
        <f>COUNTIF(Table487[[#This Row],[CMMI Comprehensive Primary Care Plus (CPC+)
Version Date: CY 2021]:[CMS Medicare Hospital Compare
Version Date: January 2021]],"*yes*")</f>
        <v>2</v>
      </c>
      <c r="P55" s="150"/>
      <c r="Q55" s="150"/>
      <c r="R55" s="150"/>
      <c r="S55" s="150"/>
      <c r="T55" s="37"/>
      <c r="U55" s="150"/>
      <c r="V55" s="150"/>
      <c r="W55" s="150" t="s">
        <v>1</v>
      </c>
      <c r="X55" s="150" t="s">
        <v>2272</v>
      </c>
      <c r="Y55" s="150"/>
      <c r="Z55" s="150"/>
      <c r="AA55" s="150"/>
      <c r="AB55" s="37"/>
      <c r="AC55" s="150"/>
      <c r="AD55" s="150"/>
      <c r="AE55" s="37"/>
      <c r="AF55" s="150"/>
      <c r="AG55" s="150"/>
      <c r="AH55" s="37"/>
      <c r="AI55" s="150"/>
      <c r="AJ55" s="150"/>
      <c r="AK55" s="37"/>
    </row>
    <row r="56" spans="1:16379" s="26" customFormat="1" ht="76.5" hidden="1" customHeight="1">
      <c r="A56" s="133" t="s">
        <v>461</v>
      </c>
      <c r="B56" s="45" t="s">
        <v>136</v>
      </c>
      <c r="C56" s="45" t="s">
        <v>41</v>
      </c>
      <c r="D56" s="47" t="s">
        <v>2279</v>
      </c>
      <c r="E56" s="137" t="s">
        <v>1960</v>
      </c>
      <c r="F56" s="52" t="s">
        <v>2521</v>
      </c>
      <c r="G56" s="52" t="s">
        <v>3265</v>
      </c>
      <c r="H56" s="132" t="s">
        <v>1508</v>
      </c>
      <c r="I56" s="37" t="s">
        <v>1875</v>
      </c>
      <c r="J56" s="37" t="s">
        <v>1878</v>
      </c>
      <c r="K56" s="37" t="s">
        <v>1873</v>
      </c>
      <c r="L56" s="37" t="s">
        <v>1880</v>
      </c>
      <c r="M56" s="37" t="s">
        <v>1746</v>
      </c>
      <c r="N56" s="37" t="s">
        <v>1</v>
      </c>
      <c r="O56" s="36">
        <f>COUNTIF(Table487[[#This Row],[CMMI Comprehensive Primary Care Plus (CPC+)
Version Date: CY 2021]:[CMS Medicare Hospital Compare
Version Date: January 2021]],"*yes*")</f>
        <v>0</v>
      </c>
      <c r="P56" s="150"/>
      <c r="Q56" s="150"/>
      <c r="R56" s="150"/>
      <c r="S56" s="150"/>
      <c r="T56" s="37"/>
      <c r="U56" s="150"/>
      <c r="V56" s="150"/>
      <c r="W56" s="150"/>
      <c r="X56" s="150"/>
      <c r="Y56" s="150"/>
      <c r="Z56" s="150"/>
      <c r="AA56" s="150"/>
      <c r="AB56" s="37"/>
      <c r="AC56" s="150"/>
      <c r="AD56" s="150"/>
      <c r="AE56" s="37"/>
      <c r="AF56" s="150"/>
      <c r="AG56" s="150"/>
      <c r="AH56" s="37"/>
      <c r="AI56" s="150"/>
      <c r="AJ56" s="150"/>
      <c r="AK56" s="37"/>
    </row>
    <row r="57" spans="1:16379" s="26" customFormat="1" ht="76.5" hidden="1" customHeight="1">
      <c r="A57" s="111" t="s">
        <v>462</v>
      </c>
      <c r="B57" s="45" t="s">
        <v>2088</v>
      </c>
      <c r="C57" s="45" t="s">
        <v>8</v>
      </c>
      <c r="D57" s="45" t="s">
        <v>2279</v>
      </c>
      <c r="E57" s="137" t="s">
        <v>1960</v>
      </c>
      <c r="F57" s="52" t="s">
        <v>2535</v>
      </c>
      <c r="G57" s="52" t="s">
        <v>3266</v>
      </c>
      <c r="H57" s="132" t="s">
        <v>1510</v>
      </c>
      <c r="I57" s="37" t="s">
        <v>1871</v>
      </c>
      <c r="J57" s="37" t="s">
        <v>1884</v>
      </c>
      <c r="K57" s="37" t="s">
        <v>1873</v>
      </c>
      <c r="L57" s="37" t="s">
        <v>1874</v>
      </c>
      <c r="M57" s="37" t="s">
        <v>5</v>
      </c>
      <c r="N57" s="37" t="s">
        <v>1</v>
      </c>
      <c r="O57" s="36">
        <f>COUNTIF(Table487[[#This Row],[CMMI Comprehensive Primary Care Plus (CPC+)
Version Date: CY 2021]:[CMS Medicare Hospital Compare
Version Date: January 2021]],"*yes*")</f>
        <v>3</v>
      </c>
      <c r="P57" s="150"/>
      <c r="Q57" s="150"/>
      <c r="R57" s="150"/>
      <c r="S57" s="150" t="s">
        <v>1</v>
      </c>
      <c r="T57" s="37"/>
      <c r="U57" s="150"/>
      <c r="V57" s="150"/>
      <c r="W57" s="150" t="s">
        <v>1</v>
      </c>
      <c r="X57" s="150" t="s">
        <v>3857</v>
      </c>
      <c r="Y57" s="150"/>
      <c r="Z57" s="150"/>
      <c r="AA57" s="150"/>
      <c r="AB57" s="37" t="s">
        <v>1</v>
      </c>
      <c r="AC57" s="150"/>
      <c r="AD57" s="150"/>
      <c r="AE57" s="37"/>
      <c r="AF57" s="150"/>
      <c r="AG57" s="150"/>
      <c r="AH57" s="37"/>
      <c r="AI57" s="150"/>
      <c r="AJ57" s="150"/>
      <c r="AK57" s="37"/>
    </row>
    <row r="58" spans="1:16379" s="26" customFormat="1" ht="76.5" hidden="1" customHeight="1">
      <c r="A58" s="133" t="s">
        <v>463</v>
      </c>
      <c r="B58" s="45" t="s">
        <v>2545</v>
      </c>
      <c r="C58" s="45" t="s">
        <v>39</v>
      </c>
      <c r="D58" s="47" t="s">
        <v>2279</v>
      </c>
      <c r="E58" s="137" t="s">
        <v>1944</v>
      </c>
      <c r="F58" s="48" t="s">
        <v>2546</v>
      </c>
      <c r="G58" s="48" t="s">
        <v>3267</v>
      </c>
      <c r="H58" s="132" t="s">
        <v>1512</v>
      </c>
      <c r="I58" s="37" t="s">
        <v>1875</v>
      </c>
      <c r="J58" s="37" t="s">
        <v>1878</v>
      </c>
      <c r="K58" s="37" t="s">
        <v>1873</v>
      </c>
      <c r="L58" s="37" t="s">
        <v>1880</v>
      </c>
      <c r="M58" s="37" t="s">
        <v>314</v>
      </c>
      <c r="N58" s="37" t="s">
        <v>1</v>
      </c>
      <c r="O58" s="36">
        <f>COUNTIF(Table487[[#This Row],[CMMI Comprehensive Primary Care Plus (CPC+)
Version Date: CY 2021]:[CMS Medicare Hospital Compare
Version Date: January 2021]],"*yes*")</f>
        <v>3</v>
      </c>
      <c r="P58" s="150"/>
      <c r="Q58" s="150"/>
      <c r="R58" s="150"/>
      <c r="S58" s="150" t="s">
        <v>3878</v>
      </c>
      <c r="T58" s="37"/>
      <c r="U58" s="150"/>
      <c r="V58" s="150"/>
      <c r="W58" s="150" t="s">
        <v>1</v>
      </c>
      <c r="X58" s="150" t="s">
        <v>3879</v>
      </c>
      <c r="Y58" s="150"/>
      <c r="Z58" s="150"/>
      <c r="AA58" s="150"/>
      <c r="AB58" s="37"/>
      <c r="AC58" s="150"/>
      <c r="AD58" s="150"/>
      <c r="AE58" s="37"/>
      <c r="AF58" s="150"/>
      <c r="AG58" s="150"/>
      <c r="AH58" s="37"/>
      <c r="AI58" s="150"/>
      <c r="AJ58" s="150"/>
      <c r="AK58" s="37"/>
    </row>
    <row r="59" spans="1:16379" s="26" customFormat="1" ht="76.5" hidden="1" customHeight="1">
      <c r="A59" s="111" t="s">
        <v>464</v>
      </c>
      <c r="B59" s="45" t="s">
        <v>296</v>
      </c>
      <c r="C59" s="45" t="s">
        <v>204</v>
      </c>
      <c r="D59" s="45" t="s">
        <v>2279</v>
      </c>
      <c r="E59" s="137" t="s">
        <v>1960</v>
      </c>
      <c r="F59" s="52" t="s">
        <v>3268</v>
      </c>
      <c r="G59" s="52"/>
      <c r="H59" s="132" t="s">
        <v>1513</v>
      </c>
      <c r="I59" s="37" t="s">
        <v>1928</v>
      </c>
      <c r="J59" s="37" t="s">
        <v>1878</v>
      </c>
      <c r="K59" s="37" t="s">
        <v>1879</v>
      </c>
      <c r="L59" s="37" t="s">
        <v>1880</v>
      </c>
      <c r="M59" s="37" t="s">
        <v>5</v>
      </c>
      <c r="N59" s="37" t="s">
        <v>1</v>
      </c>
      <c r="O59" s="36">
        <f>COUNTIF(Table487[[#This Row],[CMMI Comprehensive Primary Care Plus (CPC+)
Version Date: CY 2021]:[CMS Medicare Hospital Compare
Version Date: January 2021]],"*yes*")</f>
        <v>0</v>
      </c>
      <c r="P59" s="150"/>
      <c r="Q59" s="150"/>
      <c r="R59" s="150"/>
      <c r="S59" s="150"/>
      <c r="T59" s="37"/>
      <c r="U59" s="150"/>
      <c r="V59" s="150"/>
      <c r="W59" s="150"/>
      <c r="X59" s="150"/>
      <c r="Y59" s="150"/>
      <c r="Z59" s="150"/>
      <c r="AA59" s="150"/>
      <c r="AB59" s="37"/>
      <c r="AC59" s="150"/>
      <c r="AD59" s="150"/>
      <c r="AE59" s="37" t="s">
        <v>1</v>
      </c>
      <c r="AF59" s="150"/>
      <c r="AG59" s="150"/>
      <c r="AH59" s="37"/>
      <c r="AI59" s="150"/>
      <c r="AJ59" s="150"/>
      <c r="AK59" s="37" t="s">
        <v>1</v>
      </c>
    </row>
    <row r="60" spans="1:16379" s="26" customFormat="1" ht="76.5" hidden="1" customHeight="1">
      <c r="A60" s="179" t="s">
        <v>331</v>
      </c>
      <c r="B60" s="45" t="s">
        <v>3269</v>
      </c>
      <c r="C60" s="45" t="s">
        <v>3270</v>
      </c>
      <c r="D60" s="45" t="s">
        <v>2279</v>
      </c>
      <c r="E60" s="137" t="s">
        <v>1960</v>
      </c>
      <c r="F60" s="48"/>
      <c r="G60" s="48"/>
      <c r="H60" s="132" t="s">
        <v>3271</v>
      </c>
      <c r="I60" s="37" t="s">
        <v>1875</v>
      </c>
      <c r="J60" s="37" t="s">
        <v>1878</v>
      </c>
      <c r="K60" s="37" t="s">
        <v>1873</v>
      </c>
      <c r="L60" s="37" t="s">
        <v>1880</v>
      </c>
      <c r="M60" s="37" t="s">
        <v>1746</v>
      </c>
      <c r="N60" s="37" t="s">
        <v>1</v>
      </c>
      <c r="O60" s="36">
        <f>COUNTIF(Table487[[#This Row],[CMMI Comprehensive Primary Care Plus (CPC+)
Version Date: CY 2021]:[CMS Medicare Hospital Compare
Version Date: January 2021]],"*yes*")</f>
        <v>0</v>
      </c>
      <c r="P60" s="150"/>
      <c r="Q60" s="150"/>
      <c r="R60" s="150"/>
      <c r="S60" s="150"/>
      <c r="T60" s="37"/>
      <c r="U60" s="150"/>
      <c r="V60" s="150"/>
      <c r="W60" s="150"/>
      <c r="X60" s="150"/>
      <c r="Y60" s="150"/>
      <c r="Z60" s="150"/>
      <c r="AA60" s="150"/>
      <c r="AB60" s="37"/>
      <c r="AC60" s="150"/>
      <c r="AD60" s="150"/>
      <c r="AE60" s="37"/>
      <c r="AF60" s="150"/>
      <c r="AG60" s="150"/>
      <c r="AH60" s="37"/>
      <c r="AI60" s="150"/>
      <c r="AJ60" s="150"/>
      <c r="AK60" s="37"/>
    </row>
    <row r="61" spans="1:16379" s="26" customFormat="1" ht="76.5" hidden="1" customHeight="1">
      <c r="A61" s="133" t="s">
        <v>465</v>
      </c>
      <c r="B61" s="45" t="s">
        <v>137</v>
      </c>
      <c r="C61" s="45" t="s">
        <v>62</v>
      </c>
      <c r="D61" s="45" t="s">
        <v>2271</v>
      </c>
      <c r="E61" s="137" t="s">
        <v>135</v>
      </c>
      <c r="F61" s="48"/>
      <c r="G61" s="48"/>
      <c r="H61" s="132" t="s">
        <v>1514</v>
      </c>
      <c r="I61" s="37" t="s">
        <v>1875</v>
      </c>
      <c r="J61" s="37" t="s">
        <v>1878</v>
      </c>
      <c r="K61" s="37" t="s">
        <v>1879</v>
      </c>
      <c r="L61" s="37" t="s">
        <v>1880</v>
      </c>
      <c r="M61" s="37" t="s">
        <v>1746</v>
      </c>
      <c r="N61" s="37" t="s">
        <v>1</v>
      </c>
      <c r="O61" s="36">
        <f>COUNTIF(Table487[[#This Row],[CMMI Comprehensive Primary Care Plus (CPC+)
Version Date: CY 2021]:[CMS Medicare Hospital Compare
Version Date: January 2021]],"*yes*")</f>
        <v>0</v>
      </c>
      <c r="P61" s="150"/>
      <c r="Q61" s="150"/>
      <c r="R61" s="150"/>
      <c r="S61" s="150"/>
      <c r="T61" s="37"/>
      <c r="U61" s="150"/>
      <c r="V61" s="150"/>
      <c r="W61" s="150"/>
      <c r="X61" s="150"/>
      <c r="Y61" s="150"/>
      <c r="Z61" s="150"/>
      <c r="AA61" s="150"/>
      <c r="AB61" s="37"/>
      <c r="AC61" s="150"/>
      <c r="AD61" s="150"/>
      <c r="AE61" s="37"/>
      <c r="AF61" s="150"/>
      <c r="AG61" s="150"/>
      <c r="AH61" s="37"/>
      <c r="AI61" s="150"/>
      <c r="AJ61" s="150"/>
      <c r="AK61" s="37" t="s">
        <v>1</v>
      </c>
    </row>
    <row r="62" spans="1:16379" s="26" customFormat="1" ht="76.5" hidden="1" customHeight="1">
      <c r="A62" s="111" t="s">
        <v>466</v>
      </c>
      <c r="B62" s="45" t="s">
        <v>138</v>
      </c>
      <c r="C62" s="45" t="s">
        <v>42</v>
      </c>
      <c r="D62" s="45" t="s">
        <v>2271</v>
      </c>
      <c r="E62" s="137" t="s">
        <v>1960</v>
      </c>
      <c r="F62" s="49"/>
      <c r="G62" s="49"/>
      <c r="H62" s="132" t="s">
        <v>1515</v>
      </c>
      <c r="I62" s="143" t="s">
        <v>1875</v>
      </c>
      <c r="J62" s="37" t="s">
        <v>1878</v>
      </c>
      <c r="K62" s="37" t="s">
        <v>1879</v>
      </c>
      <c r="L62" s="37" t="s">
        <v>1880</v>
      </c>
      <c r="M62" s="37" t="s">
        <v>1746</v>
      </c>
      <c r="N62" s="37" t="s">
        <v>1</v>
      </c>
      <c r="O62" s="36">
        <f>COUNTIF(Table487[[#This Row],[CMMI Comprehensive Primary Care Plus (CPC+)
Version Date: CY 2021]:[CMS Medicare Hospital Compare
Version Date: January 2021]],"*yes*")</f>
        <v>0</v>
      </c>
      <c r="P62" s="150"/>
      <c r="Q62" s="150"/>
      <c r="R62" s="150"/>
      <c r="S62" s="150"/>
      <c r="T62" s="37"/>
      <c r="U62" s="150"/>
      <c r="V62" s="150"/>
      <c r="W62" s="150"/>
      <c r="X62" s="150"/>
      <c r="Y62" s="150"/>
      <c r="Z62" s="150"/>
      <c r="AA62" s="150"/>
      <c r="AB62" s="37"/>
      <c r="AC62" s="150"/>
      <c r="AD62" s="150"/>
      <c r="AE62" s="37"/>
      <c r="AF62" s="150"/>
      <c r="AG62" s="150"/>
      <c r="AH62" s="37"/>
      <c r="AI62" s="150"/>
      <c r="AJ62" s="150"/>
      <c r="AK62" s="37"/>
    </row>
    <row r="63" spans="1:16379" s="153" customFormat="1" ht="76.5" hidden="1" customHeight="1">
      <c r="A63" s="133" t="s">
        <v>467</v>
      </c>
      <c r="B63" s="45" t="s">
        <v>2597</v>
      </c>
      <c r="C63" s="45" t="s">
        <v>1001</v>
      </c>
      <c r="D63" s="45" t="s">
        <v>2279</v>
      </c>
      <c r="E63" s="137" t="s">
        <v>1675</v>
      </c>
      <c r="F63" s="48"/>
      <c r="G63" s="48"/>
      <c r="H63" s="132" t="s">
        <v>3272</v>
      </c>
      <c r="I63" s="37" t="s">
        <v>1875</v>
      </c>
      <c r="J63" s="37" t="s">
        <v>1878</v>
      </c>
      <c r="K63" s="37" t="s">
        <v>1879</v>
      </c>
      <c r="L63" s="37" t="s">
        <v>1880</v>
      </c>
      <c r="M63" s="37" t="s">
        <v>314</v>
      </c>
      <c r="N63" s="37" t="s">
        <v>1</v>
      </c>
      <c r="O63" s="36">
        <f>COUNTIF(Table487[[#This Row],[CMMI Comprehensive Primary Care Plus (CPC+)
Version Date: CY 2021]:[CMS Medicare Hospital Compare
Version Date: January 2021]],"*yes*")</f>
        <v>0</v>
      </c>
      <c r="P63" s="150"/>
      <c r="Q63" s="150"/>
      <c r="R63" s="150"/>
      <c r="S63" s="150"/>
      <c r="T63" s="37"/>
      <c r="U63" s="150"/>
      <c r="V63" s="150"/>
      <c r="W63" s="150"/>
      <c r="X63" s="150"/>
      <c r="Y63" s="150"/>
      <c r="Z63" s="150"/>
      <c r="AA63" s="150"/>
      <c r="AB63" s="37" t="s">
        <v>1</v>
      </c>
      <c r="AC63" s="150"/>
      <c r="AD63" s="150"/>
      <c r="AE63" s="37"/>
      <c r="AF63" s="150"/>
      <c r="AG63" s="150"/>
      <c r="AH63" s="37"/>
      <c r="AI63" s="150"/>
      <c r="AJ63" s="150"/>
      <c r="AK63" s="112"/>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26"/>
      <c r="DX63" s="26"/>
      <c r="DY63" s="26"/>
      <c r="DZ63" s="26"/>
      <c r="EA63" s="26"/>
      <c r="EB63" s="26"/>
      <c r="EC63" s="26"/>
      <c r="ED63" s="26"/>
      <c r="EE63" s="26"/>
      <c r="EF63" s="26"/>
      <c r="EG63" s="26"/>
      <c r="EH63" s="26"/>
      <c r="EI63" s="26"/>
      <c r="EJ63" s="26"/>
      <c r="EK63" s="26"/>
      <c r="EL63" s="26"/>
      <c r="EM63" s="26"/>
      <c r="EN63" s="26"/>
      <c r="EO63" s="26"/>
      <c r="EP63" s="26"/>
      <c r="EQ63" s="26"/>
      <c r="ER63" s="26"/>
      <c r="ES63" s="26"/>
      <c r="ET63" s="26"/>
      <c r="EU63" s="26"/>
      <c r="EV63" s="26"/>
      <c r="EW63" s="26"/>
      <c r="EX63" s="26"/>
      <c r="EY63" s="26"/>
      <c r="EZ63" s="26"/>
      <c r="FA63" s="26"/>
      <c r="FB63" s="26"/>
      <c r="FC63" s="26"/>
      <c r="FD63" s="26"/>
      <c r="FE63" s="26"/>
      <c r="FF63" s="26"/>
      <c r="FG63" s="26"/>
      <c r="FH63" s="26"/>
      <c r="FI63" s="26"/>
      <c r="FJ63" s="26"/>
      <c r="FK63" s="26"/>
      <c r="FL63" s="26"/>
      <c r="FM63" s="26"/>
      <c r="FN63" s="26"/>
      <c r="FO63" s="26"/>
      <c r="FP63" s="26"/>
      <c r="FQ63" s="26"/>
      <c r="FR63" s="26"/>
      <c r="FS63" s="26"/>
      <c r="FT63" s="26"/>
      <c r="FU63" s="26"/>
      <c r="FV63" s="26"/>
      <c r="FW63" s="26"/>
      <c r="FX63" s="26"/>
      <c r="FY63" s="26"/>
      <c r="FZ63" s="26"/>
      <c r="GA63" s="26"/>
      <c r="GB63" s="26"/>
      <c r="GC63" s="26"/>
      <c r="GD63" s="26"/>
      <c r="GE63" s="26"/>
      <c r="GF63" s="26"/>
      <c r="GG63" s="26"/>
      <c r="GH63" s="26"/>
      <c r="GI63" s="26"/>
      <c r="GJ63" s="26"/>
      <c r="GK63" s="26"/>
      <c r="GL63" s="26"/>
      <c r="GM63" s="26"/>
      <c r="GN63" s="26"/>
      <c r="GO63" s="26"/>
      <c r="GP63" s="26"/>
      <c r="GQ63" s="26"/>
      <c r="GR63" s="26"/>
      <c r="GS63" s="26"/>
      <c r="GT63" s="26"/>
      <c r="GU63" s="26"/>
      <c r="GV63" s="26"/>
      <c r="GW63" s="26"/>
      <c r="GX63" s="26"/>
      <c r="GY63" s="26"/>
      <c r="GZ63" s="26"/>
      <c r="HA63" s="26"/>
      <c r="HB63" s="26"/>
      <c r="HC63" s="26"/>
      <c r="HD63" s="26"/>
      <c r="HE63" s="26"/>
      <c r="HF63" s="26"/>
      <c r="HG63" s="26"/>
      <c r="HH63" s="26"/>
      <c r="HI63" s="26"/>
      <c r="HJ63" s="26"/>
      <c r="HK63" s="26"/>
      <c r="HL63" s="26"/>
      <c r="HM63" s="26"/>
      <c r="HN63" s="26"/>
      <c r="HO63" s="26"/>
      <c r="HP63" s="26"/>
      <c r="HQ63" s="26"/>
      <c r="HR63" s="26"/>
      <c r="HS63" s="26"/>
      <c r="HT63" s="26"/>
      <c r="HU63" s="26"/>
      <c r="HV63" s="26"/>
      <c r="HW63" s="26"/>
      <c r="HX63" s="26"/>
      <c r="HY63" s="26"/>
      <c r="HZ63" s="26"/>
      <c r="IA63" s="26"/>
      <c r="IB63" s="26"/>
      <c r="IC63" s="26"/>
      <c r="ID63" s="26"/>
      <c r="IE63" s="26"/>
      <c r="IF63" s="26"/>
      <c r="IG63" s="26"/>
      <c r="IH63" s="26"/>
      <c r="II63" s="26"/>
      <c r="IJ63" s="26"/>
      <c r="IK63" s="26"/>
      <c r="IL63" s="26"/>
      <c r="IM63" s="26"/>
      <c r="IN63" s="26"/>
      <c r="IO63" s="26"/>
      <c r="IP63" s="26"/>
      <c r="IQ63" s="26"/>
      <c r="IR63" s="26"/>
      <c r="IS63" s="26"/>
      <c r="IT63" s="26"/>
      <c r="IU63" s="26"/>
      <c r="IV63" s="26"/>
      <c r="IW63" s="26"/>
      <c r="IX63" s="26"/>
      <c r="IY63" s="26"/>
      <c r="IZ63" s="26"/>
      <c r="JA63" s="26"/>
      <c r="JB63" s="26"/>
      <c r="JC63" s="26"/>
      <c r="JD63" s="26"/>
      <c r="JE63" s="26"/>
      <c r="JF63" s="26"/>
      <c r="JG63" s="26"/>
      <c r="JH63" s="26"/>
      <c r="JI63" s="26"/>
      <c r="JJ63" s="26"/>
      <c r="JK63" s="26"/>
      <c r="JL63" s="26"/>
      <c r="JM63" s="26"/>
      <c r="JN63" s="26"/>
      <c r="JO63" s="26"/>
      <c r="JP63" s="26"/>
      <c r="JQ63" s="26"/>
      <c r="JR63" s="26"/>
      <c r="JS63" s="26"/>
      <c r="JT63" s="26"/>
      <c r="JU63" s="26"/>
      <c r="JV63" s="26"/>
      <c r="JW63" s="26"/>
      <c r="JX63" s="26"/>
      <c r="JY63" s="26"/>
      <c r="JZ63" s="26"/>
      <c r="KA63" s="26"/>
      <c r="KB63" s="26"/>
      <c r="KC63" s="26"/>
      <c r="KD63" s="26"/>
      <c r="KE63" s="26"/>
      <c r="KF63" s="26"/>
      <c r="KG63" s="26"/>
      <c r="KH63" s="26"/>
      <c r="KI63" s="26"/>
      <c r="KJ63" s="26"/>
      <c r="KK63" s="26"/>
      <c r="KL63" s="26"/>
      <c r="KM63" s="26"/>
      <c r="KN63" s="26"/>
      <c r="KO63" s="26"/>
      <c r="KP63" s="26"/>
      <c r="KQ63" s="26"/>
      <c r="KR63" s="26"/>
      <c r="KS63" s="26"/>
      <c r="KT63" s="26"/>
      <c r="KU63" s="26"/>
      <c r="KV63" s="26"/>
      <c r="KW63" s="26"/>
      <c r="KX63" s="26"/>
      <c r="KY63" s="26"/>
      <c r="KZ63" s="26"/>
      <c r="LA63" s="26"/>
      <c r="LB63" s="26"/>
      <c r="LC63" s="26"/>
      <c r="LD63" s="26"/>
      <c r="LE63" s="26"/>
      <c r="LF63" s="26"/>
      <c r="LG63" s="26"/>
      <c r="LH63" s="26"/>
      <c r="LI63" s="26"/>
      <c r="LJ63" s="26"/>
      <c r="LK63" s="26"/>
      <c r="LL63" s="26"/>
      <c r="LM63" s="26"/>
      <c r="LN63" s="26"/>
      <c r="LO63" s="26"/>
      <c r="LP63" s="26"/>
      <c r="LQ63" s="26"/>
      <c r="LR63" s="26"/>
      <c r="LS63" s="26"/>
      <c r="LT63" s="26"/>
      <c r="LU63" s="26"/>
      <c r="LV63" s="26"/>
      <c r="LW63" s="26"/>
      <c r="LX63" s="26"/>
      <c r="LY63" s="26"/>
      <c r="LZ63" s="26"/>
      <c r="MA63" s="26"/>
      <c r="MB63" s="26"/>
      <c r="MC63" s="26"/>
      <c r="MD63" s="26"/>
      <c r="ME63" s="26"/>
      <c r="MF63" s="26"/>
      <c r="MG63" s="26"/>
      <c r="MH63" s="26"/>
      <c r="MI63" s="26"/>
      <c r="MJ63" s="26"/>
      <c r="MK63" s="26"/>
      <c r="ML63" s="26"/>
      <c r="MM63" s="26"/>
      <c r="MN63" s="26"/>
      <c r="MO63" s="26"/>
      <c r="MP63" s="26"/>
      <c r="MQ63" s="26"/>
      <c r="MR63" s="26"/>
      <c r="MS63" s="26"/>
      <c r="MT63" s="26"/>
      <c r="MU63" s="26"/>
      <c r="MV63" s="26"/>
      <c r="MW63" s="26"/>
      <c r="MX63" s="26"/>
      <c r="MY63" s="26"/>
      <c r="MZ63" s="26"/>
      <c r="NA63" s="26"/>
      <c r="NB63" s="26"/>
      <c r="NC63" s="26"/>
      <c r="ND63" s="26"/>
      <c r="NE63" s="26"/>
      <c r="NF63" s="26"/>
      <c r="NG63" s="26"/>
      <c r="NH63" s="26"/>
      <c r="NI63" s="26"/>
      <c r="NJ63" s="26"/>
      <c r="NK63" s="26"/>
      <c r="NL63" s="26"/>
      <c r="NM63" s="26"/>
      <c r="NN63" s="26"/>
      <c r="NO63" s="26"/>
      <c r="NP63" s="26"/>
      <c r="NQ63" s="26"/>
      <c r="NR63" s="26"/>
      <c r="NS63" s="26"/>
      <c r="NT63" s="26"/>
      <c r="NU63" s="26"/>
      <c r="NV63" s="26"/>
      <c r="NW63" s="26"/>
      <c r="NX63" s="26"/>
      <c r="NY63" s="26"/>
      <c r="NZ63" s="26"/>
      <c r="OA63" s="26"/>
      <c r="OB63" s="26"/>
      <c r="OC63" s="26"/>
      <c r="OD63" s="26"/>
      <c r="OE63" s="26"/>
      <c r="OF63" s="26"/>
      <c r="OG63" s="26"/>
      <c r="OH63" s="26"/>
      <c r="OI63" s="26"/>
      <c r="OJ63" s="26"/>
      <c r="OK63" s="26"/>
      <c r="OL63" s="26"/>
      <c r="OM63" s="26"/>
      <c r="ON63" s="26"/>
      <c r="OO63" s="26"/>
      <c r="OP63" s="26"/>
      <c r="OQ63" s="26"/>
      <c r="OR63" s="26"/>
      <c r="OS63" s="26"/>
      <c r="OT63" s="26"/>
      <c r="OU63" s="26"/>
      <c r="OV63" s="26"/>
      <c r="OW63" s="26"/>
      <c r="OX63" s="26"/>
      <c r="OY63" s="26"/>
      <c r="OZ63" s="26"/>
      <c r="PA63" s="26"/>
      <c r="PB63" s="26"/>
      <c r="PC63" s="26"/>
      <c r="PD63" s="26"/>
      <c r="PE63" s="26"/>
      <c r="PF63" s="26"/>
      <c r="PG63" s="26"/>
      <c r="PH63" s="26"/>
      <c r="PI63" s="26"/>
      <c r="PJ63" s="26"/>
      <c r="PK63" s="26"/>
      <c r="PL63" s="26"/>
      <c r="PM63" s="26"/>
      <c r="PN63" s="26"/>
      <c r="PO63" s="26"/>
      <c r="PP63" s="26"/>
      <c r="PQ63" s="26"/>
      <c r="PR63" s="26"/>
      <c r="PS63" s="26"/>
      <c r="PT63" s="26"/>
      <c r="PU63" s="26"/>
      <c r="PV63" s="26"/>
      <c r="PW63" s="26"/>
      <c r="PX63" s="26"/>
      <c r="PY63" s="26"/>
      <c r="PZ63" s="26"/>
      <c r="QA63" s="26"/>
      <c r="QB63" s="26"/>
      <c r="QC63" s="26"/>
      <c r="QD63" s="26"/>
      <c r="QE63" s="26"/>
      <c r="QF63" s="26"/>
      <c r="QG63" s="26"/>
      <c r="QH63" s="26"/>
      <c r="QI63" s="26"/>
      <c r="QJ63" s="26"/>
      <c r="QK63" s="26"/>
      <c r="QL63" s="26"/>
      <c r="QM63" s="26"/>
      <c r="QN63" s="26"/>
      <c r="QO63" s="26"/>
      <c r="QP63" s="26"/>
      <c r="QQ63" s="26"/>
      <c r="QR63" s="26"/>
      <c r="QS63" s="26"/>
      <c r="QT63" s="26"/>
      <c r="QU63" s="26"/>
      <c r="QV63" s="26"/>
      <c r="QW63" s="26"/>
      <c r="QX63" s="26"/>
      <c r="QY63" s="26"/>
      <c r="QZ63" s="26"/>
      <c r="RA63" s="26"/>
      <c r="RB63" s="26"/>
      <c r="RC63" s="26"/>
      <c r="RD63" s="26"/>
      <c r="RE63" s="26"/>
      <c r="RF63" s="26"/>
      <c r="RG63" s="26"/>
      <c r="RH63" s="26"/>
      <c r="RI63" s="26"/>
      <c r="RJ63" s="26"/>
      <c r="RK63" s="26"/>
      <c r="RL63" s="26"/>
      <c r="RM63" s="26"/>
      <c r="RN63" s="26"/>
      <c r="RO63" s="26"/>
      <c r="RP63" s="26"/>
      <c r="RQ63" s="26"/>
      <c r="RR63" s="26"/>
      <c r="RS63" s="26"/>
      <c r="RT63" s="26"/>
      <c r="RU63" s="26"/>
      <c r="RV63" s="26"/>
      <c r="RW63" s="26"/>
      <c r="RX63" s="26"/>
      <c r="RY63" s="26"/>
      <c r="RZ63" s="26"/>
      <c r="SA63" s="26"/>
      <c r="SB63" s="26"/>
      <c r="SC63" s="26"/>
      <c r="SD63" s="26"/>
      <c r="SE63" s="26"/>
      <c r="SF63" s="26"/>
      <c r="SG63" s="26"/>
      <c r="SH63" s="26"/>
      <c r="SI63" s="26"/>
      <c r="SJ63" s="26"/>
      <c r="SK63" s="26"/>
      <c r="SL63" s="26"/>
      <c r="SM63" s="26"/>
      <c r="SN63" s="26"/>
      <c r="SO63" s="26"/>
      <c r="SP63" s="26"/>
      <c r="SQ63" s="26"/>
      <c r="SR63" s="26"/>
      <c r="SS63" s="26"/>
      <c r="ST63" s="26"/>
      <c r="SU63" s="26"/>
      <c r="SV63" s="26"/>
      <c r="SW63" s="26"/>
      <c r="SX63" s="26"/>
      <c r="SY63" s="26"/>
      <c r="SZ63" s="26"/>
      <c r="TA63" s="26"/>
      <c r="TB63" s="26"/>
      <c r="TC63" s="26"/>
      <c r="TD63" s="26"/>
      <c r="TE63" s="26"/>
      <c r="TF63" s="26"/>
      <c r="TG63" s="26"/>
      <c r="TH63" s="26"/>
      <c r="TI63" s="26"/>
      <c r="TJ63" s="26"/>
      <c r="TK63" s="26"/>
      <c r="TL63" s="26"/>
      <c r="TM63" s="26"/>
      <c r="TN63" s="26"/>
      <c r="TO63" s="26"/>
      <c r="TP63" s="26"/>
      <c r="TQ63" s="26"/>
      <c r="TR63" s="26"/>
      <c r="TS63" s="26"/>
      <c r="TT63" s="26"/>
      <c r="TU63" s="26"/>
      <c r="TV63" s="26"/>
      <c r="TW63" s="26"/>
      <c r="TX63" s="26"/>
      <c r="TY63" s="26"/>
      <c r="TZ63" s="26"/>
      <c r="UA63" s="26"/>
      <c r="UB63" s="26"/>
      <c r="UC63" s="26"/>
      <c r="UD63" s="26"/>
      <c r="UE63" s="26"/>
      <c r="UF63" s="26"/>
      <c r="UG63" s="26"/>
      <c r="UH63" s="26"/>
      <c r="UI63" s="26"/>
      <c r="UJ63" s="26"/>
      <c r="UK63" s="26"/>
      <c r="UL63" s="26"/>
      <c r="UM63" s="26"/>
      <c r="UN63" s="26"/>
      <c r="UO63" s="26"/>
      <c r="UP63" s="26"/>
      <c r="UQ63" s="26"/>
      <c r="UR63" s="26"/>
      <c r="US63" s="26"/>
      <c r="UT63" s="26"/>
      <c r="UU63" s="26"/>
      <c r="UV63" s="26"/>
      <c r="UW63" s="26"/>
      <c r="UX63" s="26"/>
      <c r="UY63" s="26"/>
      <c r="UZ63" s="26"/>
      <c r="VA63" s="26"/>
      <c r="VB63" s="26"/>
      <c r="VC63" s="26"/>
      <c r="VD63" s="26"/>
      <c r="VE63" s="26"/>
      <c r="VF63" s="26"/>
      <c r="VG63" s="26"/>
      <c r="VH63" s="26"/>
      <c r="VI63" s="26"/>
      <c r="VJ63" s="26"/>
      <c r="VK63" s="26"/>
      <c r="VL63" s="26"/>
      <c r="VM63" s="26"/>
      <c r="VN63" s="26"/>
      <c r="VO63" s="26"/>
      <c r="VP63" s="26"/>
      <c r="VQ63" s="26"/>
      <c r="VR63" s="26"/>
      <c r="VS63" s="26"/>
      <c r="VT63" s="26"/>
      <c r="VU63" s="26"/>
      <c r="VV63" s="26"/>
      <c r="VW63" s="26"/>
      <c r="VX63" s="26"/>
      <c r="VY63" s="26"/>
      <c r="VZ63" s="26"/>
      <c r="WA63" s="26"/>
      <c r="WB63" s="26"/>
      <c r="WC63" s="26"/>
      <c r="WD63" s="26"/>
      <c r="WE63" s="26"/>
      <c r="WF63" s="26"/>
      <c r="WG63" s="26"/>
      <c r="WH63" s="26"/>
      <c r="WI63" s="26"/>
      <c r="WJ63" s="26"/>
      <c r="WK63" s="26"/>
      <c r="WL63" s="26"/>
      <c r="WM63" s="26"/>
      <c r="WN63" s="26"/>
      <c r="WO63" s="26"/>
      <c r="WP63" s="26"/>
      <c r="WQ63" s="26"/>
      <c r="WR63" s="26"/>
      <c r="WS63" s="26"/>
      <c r="WT63" s="26"/>
      <c r="WU63" s="26"/>
      <c r="WV63" s="26"/>
      <c r="WW63" s="26"/>
      <c r="WX63" s="26"/>
      <c r="WY63" s="26"/>
      <c r="WZ63" s="26"/>
      <c r="XA63" s="26"/>
      <c r="XB63" s="26"/>
      <c r="XC63" s="26"/>
      <c r="XD63" s="26"/>
      <c r="XE63" s="26"/>
      <c r="XF63" s="26"/>
      <c r="XG63" s="26"/>
      <c r="XH63" s="26"/>
      <c r="XI63" s="26"/>
      <c r="XJ63" s="26"/>
      <c r="XK63" s="26"/>
      <c r="XL63" s="26"/>
      <c r="XM63" s="26"/>
      <c r="XN63" s="26"/>
      <c r="XO63" s="26"/>
      <c r="XP63" s="26"/>
      <c r="XQ63" s="26"/>
      <c r="XR63" s="26"/>
      <c r="XS63" s="26"/>
      <c r="XT63" s="26"/>
      <c r="XU63" s="26"/>
      <c r="XV63" s="26"/>
      <c r="XW63" s="26"/>
      <c r="XX63" s="26"/>
      <c r="XY63" s="26"/>
      <c r="XZ63" s="26"/>
      <c r="YA63" s="26"/>
      <c r="YB63" s="26"/>
      <c r="YC63" s="26"/>
      <c r="YD63" s="26"/>
      <c r="YE63" s="26"/>
      <c r="YF63" s="26"/>
      <c r="YG63" s="26"/>
      <c r="YH63" s="26"/>
      <c r="YI63" s="26"/>
      <c r="YJ63" s="26"/>
      <c r="YK63" s="26"/>
      <c r="YL63" s="26"/>
      <c r="YM63" s="26"/>
      <c r="YN63" s="26"/>
      <c r="YO63" s="26"/>
      <c r="YP63" s="26"/>
      <c r="YQ63" s="26"/>
      <c r="YR63" s="26"/>
      <c r="YS63" s="26"/>
      <c r="YT63" s="26"/>
      <c r="YU63" s="26"/>
      <c r="YV63" s="26"/>
      <c r="YW63" s="26"/>
      <c r="YX63" s="26"/>
      <c r="YY63" s="26"/>
      <c r="YZ63" s="26"/>
      <c r="ZA63" s="26"/>
      <c r="ZB63" s="26"/>
      <c r="ZC63" s="26"/>
      <c r="ZD63" s="26"/>
      <c r="ZE63" s="26"/>
      <c r="ZF63" s="26"/>
      <c r="ZG63" s="26"/>
      <c r="ZH63" s="26"/>
      <c r="ZI63" s="26"/>
      <c r="ZJ63" s="26"/>
      <c r="ZK63" s="26"/>
      <c r="ZL63" s="26"/>
      <c r="ZM63" s="26"/>
      <c r="ZN63" s="26"/>
      <c r="ZO63" s="26"/>
      <c r="ZP63" s="26"/>
      <c r="ZQ63" s="26"/>
      <c r="ZR63" s="26"/>
      <c r="ZS63" s="26"/>
      <c r="ZT63" s="26"/>
      <c r="ZU63" s="26"/>
      <c r="ZV63" s="26"/>
      <c r="ZW63" s="26"/>
      <c r="ZX63" s="26"/>
      <c r="ZY63" s="26"/>
      <c r="ZZ63" s="26"/>
      <c r="AAA63" s="26"/>
      <c r="AAB63" s="26"/>
      <c r="AAC63" s="26"/>
      <c r="AAD63" s="26"/>
      <c r="AAE63" s="26"/>
      <c r="AAF63" s="26"/>
      <c r="AAG63" s="26"/>
      <c r="AAH63" s="26"/>
      <c r="AAI63" s="26"/>
      <c r="AAJ63" s="26"/>
      <c r="AAK63" s="26"/>
      <c r="AAL63" s="26"/>
      <c r="AAM63" s="26"/>
      <c r="AAN63" s="26"/>
      <c r="AAO63" s="26"/>
      <c r="AAP63" s="26"/>
      <c r="AAQ63" s="26"/>
      <c r="AAR63" s="26"/>
      <c r="AAS63" s="26"/>
      <c r="AAT63" s="26"/>
      <c r="AAU63" s="26"/>
      <c r="AAV63" s="26"/>
      <c r="AAW63" s="26"/>
      <c r="AAX63" s="26"/>
      <c r="AAY63" s="26"/>
      <c r="AAZ63" s="26"/>
      <c r="ABA63" s="26"/>
      <c r="ABB63" s="26"/>
      <c r="ABC63" s="26"/>
      <c r="ABD63" s="26"/>
      <c r="ABE63" s="26"/>
      <c r="ABF63" s="26"/>
      <c r="ABG63" s="26"/>
      <c r="ABH63" s="26"/>
      <c r="ABI63" s="26"/>
      <c r="ABJ63" s="26"/>
      <c r="ABK63" s="26"/>
      <c r="ABL63" s="26"/>
      <c r="ABM63" s="26"/>
      <c r="ABN63" s="26"/>
      <c r="ABO63" s="26"/>
      <c r="ABP63" s="26"/>
      <c r="ABQ63" s="26"/>
      <c r="ABR63" s="26"/>
      <c r="ABS63" s="26"/>
      <c r="ABT63" s="26"/>
      <c r="ABU63" s="26"/>
      <c r="ABV63" s="26"/>
      <c r="ABW63" s="26"/>
      <c r="ABX63" s="26"/>
      <c r="ABY63" s="26"/>
      <c r="ABZ63" s="26"/>
      <c r="ACA63" s="26"/>
      <c r="ACB63" s="26"/>
      <c r="ACC63" s="26"/>
      <c r="ACD63" s="26"/>
      <c r="ACE63" s="26"/>
      <c r="ACF63" s="26"/>
      <c r="ACG63" s="26"/>
      <c r="ACH63" s="26"/>
      <c r="ACI63" s="26"/>
      <c r="ACJ63" s="26"/>
      <c r="ACK63" s="26"/>
      <c r="ACL63" s="26"/>
      <c r="ACM63" s="26"/>
      <c r="ACN63" s="26"/>
      <c r="ACO63" s="26"/>
      <c r="ACP63" s="26"/>
      <c r="ACQ63" s="26"/>
      <c r="ACR63" s="26"/>
      <c r="ACS63" s="26"/>
      <c r="ACT63" s="26"/>
      <c r="ACU63" s="26"/>
      <c r="ACV63" s="26"/>
      <c r="ACW63" s="26"/>
      <c r="ACX63" s="26"/>
      <c r="ACY63" s="26"/>
      <c r="ACZ63" s="26"/>
      <c r="ADA63" s="26"/>
      <c r="ADB63" s="26"/>
      <c r="ADC63" s="26"/>
      <c r="ADD63" s="26"/>
      <c r="ADE63" s="26"/>
      <c r="ADF63" s="26"/>
      <c r="ADG63" s="26"/>
      <c r="ADH63" s="26"/>
      <c r="ADI63" s="26"/>
      <c r="ADJ63" s="26"/>
      <c r="ADK63" s="26"/>
      <c r="ADL63" s="26"/>
      <c r="ADM63" s="26"/>
      <c r="ADN63" s="26"/>
      <c r="ADO63" s="26"/>
      <c r="ADP63" s="26"/>
      <c r="ADQ63" s="26"/>
      <c r="ADR63" s="26"/>
      <c r="ADS63" s="26"/>
      <c r="ADT63" s="26"/>
      <c r="ADU63" s="26"/>
      <c r="ADV63" s="26"/>
      <c r="ADW63" s="26"/>
      <c r="ADX63" s="26"/>
      <c r="ADY63" s="26"/>
      <c r="ADZ63" s="26"/>
      <c r="AEA63" s="26"/>
      <c r="AEB63" s="26"/>
      <c r="AEC63" s="26"/>
      <c r="AED63" s="26"/>
      <c r="AEE63" s="26"/>
      <c r="AEF63" s="26"/>
      <c r="AEG63" s="26"/>
      <c r="AEH63" s="26"/>
      <c r="AEI63" s="26"/>
      <c r="AEJ63" s="26"/>
      <c r="AEK63" s="26"/>
      <c r="AEL63" s="26"/>
      <c r="AEM63" s="26"/>
      <c r="AEN63" s="26"/>
      <c r="AEO63" s="26"/>
      <c r="AEP63" s="26"/>
      <c r="AEQ63" s="26"/>
      <c r="AER63" s="26"/>
      <c r="AES63" s="26"/>
      <c r="AET63" s="26"/>
      <c r="AEU63" s="26"/>
      <c r="AEV63" s="26"/>
      <c r="AEW63" s="26"/>
      <c r="AEX63" s="26"/>
      <c r="AEY63" s="26"/>
      <c r="AEZ63" s="26"/>
      <c r="AFA63" s="26"/>
      <c r="AFB63" s="26"/>
      <c r="AFC63" s="26"/>
      <c r="AFD63" s="26"/>
      <c r="AFE63" s="26"/>
      <c r="AFF63" s="26"/>
      <c r="AFG63" s="26"/>
      <c r="AFH63" s="26"/>
      <c r="AFI63" s="26"/>
      <c r="AFJ63" s="26"/>
      <c r="AFK63" s="26"/>
      <c r="AFL63" s="26"/>
      <c r="AFM63" s="26"/>
      <c r="AFN63" s="26"/>
      <c r="AFO63" s="26"/>
      <c r="AFP63" s="26"/>
      <c r="AFQ63" s="26"/>
      <c r="AFR63" s="26"/>
      <c r="AFS63" s="26"/>
      <c r="AFT63" s="26"/>
      <c r="AFU63" s="26"/>
      <c r="AFV63" s="26"/>
      <c r="AFW63" s="26"/>
      <c r="AFX63" s="26"/>
      <c r="AFY63" s="26"/>
      <c r="AFZ63" s="26"/>
      <c r="AGA63" s="26"/>
      <c r="AGB63" s="26"/>
      <c r="AGC63" s="26"/>
      <c r="AGD63" s="26"/>
      <c r="AGE63" s="26"/>
      <c r="AGF63" s="26"/>
      <c r="AGG63" s="26"/>
      <c r="AGH63" s="26"/>
      <c r="AGI63" s="26"/>
      <c r="AGJ63" s="26"/>
      <c r="AGK63" s="26"/>
      <c r="AGL63" s="26"/>
      <c r="AGM63" s="26"/>
      <c r="AGN63" s="26"/>
      <c r="AGO63" s="26"/>
      <c r="AGP63" s="26"/>
      <c r="AGQ63" s="26"/>
      <c r="AGR63" s="26"/>
      <c r="AGS63" s="26"/>
      <c r="AGT63" s="26"/>
      <c r="AGU63" s="26"/>
      <c r="AGV63" s="26"/>
      <c r="AGW63" s="26"/>
      <c r="AGX63" s="26"/>
      <c r="AGY63" s="26"/>
      <c r="AGZ63" s="26"/>
      <c r="AHA63" s="26"/>
      <c r="AHB63" s="26"/>
      <c r="AHC63" s="26"/>
      <c r="AHD63" s="26"/>
      <c r="AHE63" s="26"/>
      <c r="AHF63" s="26"/>
      <c r="AHG63" s="26"/>
      <c r="AHH63" s="26"/>
      <c r="AHI63" s="26"/>
      <c r="AHJ63" s="26"/>
      <c r="AHK63" s="26"/>
      <c r="AHL63" s="26"/>
      <c r="AHM63" s="26"/>
      <c r="AHN63" s="26"/>
      <c r="AHO63" s="26"/>
      <c r="AHP63" s="26"/>
      <c r="AHQ63" s="26"/>
      <c r="AHR63" s="26"/>
      <c r="AHS63" s="26"/>
      <c r="AHT63" s="26"/>
      <c r="AHU63" s="26"/>
      <c r="AHV63" s="26"/>
      <c r="AHW63" s="26"/>
      <c r="AHX63" s="26"/>
      <c r="AHY63" s="26"/>
      <c r="AHZ63" s="26"/>
      <c r="AIA63" s="26"/>
      <c r="AIB63" s="26"/>
      <c r="AIC63" s="26"/>
      <c r="AID63" s="26"/>
      <c r="AIE63" s="26"/>
      <c r="AIF63" s="26"/>
      <c r="AIG63" s="26"/>
      <c r="AIH63" s="26"/>
      <c r="AII63" s="26"/>
      <c r="AIJ63" s="26"/>
      <c r="AIK63" s="26"/>
      <c r="AIL63" s="26"/>
      <c r="AIM63" s="26"/>
      <c r="AIN63" s="26"/>
      <c r="AIO63" s="26"/>
      <c r="AIP63" s="26"/>
      <c r="AIQ63" s="26"/>
      <c r="AIR63" s="26"/>
      <c r="AIS63" s="26"/>
      <c r="AIT63" s="26"/>
      <c r="AIU63" s="26"/>
      <c r="AIV63" s="26"/>
      <c r="AIW63" s="26"/>
      <c r="AIX63" s="26"/>
      <c r="AIY63" s="26"/>
      <c r="AIZ63" s="26"/>
      <c r="AJA63" s="26"/>
      <c r="AJB63" s="26"/>
      <c r="AJC63" s="26"/>
      <c r="AJD63" s="26"/>
      <c r="AJE63" s="26"/>
      <c r="AJF63" s="26"/>
      <c r="AJG63" s="26"/>
      <c r="AJH63" s="26"/>
      <c r="AJI63" s="26"/>
      <c r="AJJ63" s="26"/>
      <c r="AJK63" s="26"/>
      <c r="AJL63" s="26"/>
      <c r="AJM63" s="26"/>
      <c r="AJN63" s="26"/>
      <c r="AJO63" s="26"/>
      <c r="AJP63" s="26"/>
      <c r="AJQ63" s="26"/>
      <c r="AJR63" s="26"/>
      <c r="AJS63" s="26"/>
      <c r="AJT63" s="26"/>
      <c r="AJU63" s="26"/>
      <c r="AJV63" s="26"/>
      <c r="AJW63" s="26"/>
      <c r="AJX63" s="26"/>
      <c r="AJY63" s="26"/>
      <c r="AJZ63" s="26"/>
      <c r="AKA63" s="26"/>
      <c r="AKB63" s="26"/>
      <c r="AKC63" s="26"/>
      <c r="AKD63" s="26"/>
      <c r="AKE63" s="26"/>
      <c r="AKF63" s="26"/>
      <c r="AKG63" s="26"/>
      <c r="AKH63" s="26"/>
      <c r="AKI63" s="26"/>
      <c r="AKJ63" s="26"/>
      <c r="AKK63" s="26"/>
      <c r="AKL63" s="26"/>
      <c r="AKM63" s="26"/>
      <c r="AKN63" s="26"/>
      <c r="AKO63" s="26"/>
      <c r="AKP63" s="26"/>
      <c r="AKQ63" s="26"/>
      <c r="AKR63" s="26"/>
      <c r="AKS63" s="26"/>
      <c r="AKT63" s="26"/>
      <c r="AKU63" s="26"/>
      <c r="AKV63" s="26"/>
      <c r="AKW63" s="26"/>
      <c r="AKX63" s="26"/>
      <c r="AKY63" s="26"/>
      <c r="AKZ63" s="26"/>
      <c r="ALA63" s="26"/>
      <c r="ALB63" s="26"/>
      <c r="ALC63" s="26"/>
      <c r="ALD63" s="26"/>
      <c r="ALE63" s="26"/>
      <c r="ALF63" s="26"/>
      <c r="ALG63" s="26"/>
      <c r="ALH63" s="26"/>
      <c r="ALI63" s="26"/>
      <c r="ALJ63" s="26"/>
      <c r="ALK63" s="26"/>
      <c r="ALL63" s="26"/>
      <c r="ALM63" s="26"/>
      <c r="ALN63" s="26"/>
      <c r="ALO63" s="26"/>
      <c r="ALP63" s="26"/>
      <c r="ALQ63" s="26"/>
      <c r="ALR63" s="26"/>
      <c r="ALS63" s="26"/>
      <c r="ALT63" s="26"/>
      <c r="ALU63" s="26"/>
      <c r="ALV63" s="26"/>
      <c r="ALW63" s="26"/>
      <c r="ALX63" s="26"/>
      <c r="ALY63" s="26"/>
      <c r="ALZ63" s="26"/>
      <c r="AMA63" s="26"/>
      <c r="AMB63" s="26"/>
      <c r="AMC63" s="26"/>
      <c r="AMD63" s="26"/>
      <c r="AME63" s="26"/>
      <c r="AMF63" s="26"/>
      <c r="AMG63" s="26"/>
      <c r="AMH63" s="26"/>
      <c r="AMI63" s="26"/>
      <c r="AMJ63" s="26"/>
      <c r="AMK63" s="26"/>
      <c r="AML63" s="26"/>
      <c r="AMM63" s="26"/>
      <c r="AMN63" s="26"/>
      <c r="AMO63" s="26"/>
      <c r="AMP63" s="26"/>
      <c r="AMQ63" s="26"/>
      <c r="AMR63" s="26"/>
      <c r="AMS63" s="26"/>
      <c r="AMT63" s="26"/>
      <c r="AMU63" s="26"/>
      <c r="AMV63" s="26"/>
      <c r="AMW63" s="26"/>
      <c r="AMX63" s="26"/>
      <c r="AMY63" s="26"/>
      <c r="AMZ63" s="26"/>
      <c r="ANA63" s="26"/>
      <c r="ANB63" s="26"/>
      <c r="ANC63" s="26"/>
      <c r="AND63" s="26"/>
      <c r="ANE63" s="26"/>
      <c r="ANF63" s="26"/>
      <c r="ANG63" s="26"/>
      <c r="ANH63" s="26"/>
      <c r="ANI63" s="26"/>
      <c r="ANJ63" s="26"/>
      <c r="ANK63" s="26"/>
      <c r="ANL63" s="26"/>
      <c r="ANM63" s="26"/>
      <c r="ANN63" s="26"/>
      <c r="ANO63" s="26"/>
      <c r="ANP63" s="26"/>
      <c r="ANQ63" s="26"/>
      <c r="ANR63" s="26"/>
      <c r="ANS63" s="26"/>
      <c r="ANT63" s="26"/>
      <c r="ANU63" s="26"/>
      <c r="ANV63" s="26"/>
      <c r="ANW63" s="26"/>
      <c r="ANX63" s="26"/>
      <c r="ANY63" s="26"/>
      <c r="ANZ63" s="26"/>
      <c r="AOA63" s="26"/>
      <c r="AOB63" s="26"/>
      <c r="AOC63" s="26"/>
      <c r="AOD63" s="26"/>
      <c r="AOE63" s="26"/>
      <c r="AOF63" s="26"/>
      <c r="AOG63" s="26"/>
      <c r="AOH63" s="26"/>
      <c r="AOI63" s="26"/>
      <c r="AOJ63" s="26"/>
      <c r="AOK63" s="26"/>
      <c r="AOL63" s="26"/>
      <c r="AOM63" s="26"/>
      <c r="AON63" s="26"/>
      <c r="AOO63" s="26"/>
      <c r="AOP63" s="26"/>
      <c r="AOQ63" s="26"/>
      <c r="AOR63" s="26"/>
      <c r="AOS63" s="26"/>
      <c r="AOT63" s="26"/>
      <c r="AOU63" s="26"/>
      <c r="AOV63" s="26"/>
      <c r="AOW63" s="26"/>
      <c r="AOX63" s="26"/>
      <c r="AOY63" s="26"/>
      <c r="AOZ63" s="26"/>
      <c r="APA63" s="26"/>
      <c r="APB63" s="26"/>
      <c r="APC63" s="26"/>
      <c r="APD63" s="26"/>
      <c r="APE63" s="26"/>
      <c r="APF63" s="26"/>
      <c r="APG63" s="26"/>
      <c r="APH63" s="26"/>
      <c r="API63" s="26"/>
      <c r="APJ63" s="26"/>
      <c r="APK63" s="26"/>
      <c r="APL63" s="26"/>
      <c r="APM63" s="26"/>
      <c r="APN63" s="26"/>
      <c r="APO63" s="26"/>
      <c r="APP63" s="26"/>
      <c r="APQ63" s="26"/>
      <c r="APR63" s="26"/>
      <c r="APS63" s="26"/>
      <c r="APT63" s="26"/>
      <c r="APU63" s="26"/>
      <c r="APV63" s="26"/>
      <c r="APW63" s="26"/>
      <c r="APX63" s="26"/>
      <c r="APY63" s="26"/>
      <c r="APZ63" s="26"/>
      <c r="AQA63" s="26"/>
      <c r="AQB63" s="26"/>
      <c r="AQC63" s="26"/>
      <c r="AQD63" s="26"/>
      <c r="AQE63" s="26"/>
      <c r="AQF63" s="26"/>
      <c r="AQG63" s="26"/>
      <c r="AQH63" s="26"/>
      <c r="AQI63" s="26"/>
      <c r="AQJ63" s="26"/>
      <c r="AQK63" s="26"/>
      <c r="AQL63" s="26"/>
      <c r="AQM63" s="26"/>
      <c r="AQN63" s="26"/>
      <c r="AQO63" s="26"/>
      <c r="AQP63" s="26"/>
      <c r="AQQ63" s="26"/>
      <c r="AQR63" s="26"/>
      <c r="AQS63" s="26"/>
      <c r="AQT63" s="26"/>
      <c r="AQU63" s="26"/>
      <c r="AQV63" s="26"/>
      <c r="AQW63" s="26"/>
      <c r="AQX63" s="26"/>
      <c r="AQY63" s="26"/>
      <c r="AQZ63" s="26"/>
      <c r="ARA63" s="26"/>
      <c r="ARB63" s="26"/>
      <c r="ARC63" s="26"/>
      <c r="ARD63" s="26"/>
      <c r="ARE63" s="26"/>
      <c r="ARF63" s="26"/>
      <c r="ARG63" s="26"/>
      <c r="ARH63" s="26"/>
      <c r="ARI63" s="26"/>
      <c r="ARJ63" s="26"/>
      <c r="ARK63" s="26"/>
      <c r="ARL63" s="26"/>
      <c r="ARM63" s="26"/>
      <c r="ARN63" s="26"/>
      <c r="ARO63" s="26"/>
      <c r="ARP63" s="26"/>
      <c r="ARQ63" s="26"/>
      <c r="ARR63" s="26"/>
      <c r="ARS63" s="26"/>
      <c r="ART63" s="26"/>
      <c r="ARU63" s="26"/>
      <c r="ARV63" s="26"/>
      <c r="ARW63" s="26"/>
      <c r="ARX63" s="26"/>
      <c r="ARY63" s="26"/>
      <c r="ARZ63" s="26"/>
      <c r="ASA63" s="26"/>
      <c r="ASB63" s="26"/>
      <c r="ASC63" s="26"/>
      <c r="ASD63" s="26"/>
      <c r="ASE63" s="26"/>
      <c r="ASF63" s="26"/>
      <c r="ASG63" s="26"/>
      <c r="ASH63" s="26"/>
      <c r="ASI63" s="26"/>
      <c r="ASJ63" s="26"/>
      <c r="ASK63" s="26"/>
      <c r="ASL63" s="26"/>
      <c r="ASM63" s="26"/>
      <c r="ASN63" s="26"/>
      <c r="ASO63" s="26"/>
      <c r="ASP63" s="26"/>
      <c r="ASQ63" s="26"/>
      <c r="ASR63" s="26"/>
      <c r="ASS63" s="26"/>
      <c r="AST63" s="26"/>
      <c r="ASU63" s="26"/>
      <c r="ASV63" s="26"/>
      <c r="ASW63" s="26"/>
      <c r="ASX63" s="26"/>
      <c r="ASY63" s="26"/>
      <c r="ASZ63" s="26"/>
      <c r="ATA63" s="26"/>
      <c r="ATB63" s="26"/>
      <c r="ATC63" s="26"/>
      <c r="ATD63" s="26"/>
      <c r="ATE63" s="26"/>
      <c r="ATF63" s="26"/>
      <c r="ATG63" s="26"/>
      <c r="ATH63" s="26"/>
      <c r="ATI63" s="26"/>
      <c r="ATJ63" s="26"/>
      <c r="ATK63" s="26"/>
      <c r="ATL63" s="26"/>
      <c r="ATM63" s="26"/>
      <c r="ATN63" s="26"/>
      <c r="ATO63" s="26"/>
      <c r="ATP63" s="26"/>
      <c r="ATQ63" s="26"/>
      <c r="ATR63" s="26"/>
      <c r="ATS63" s="26"/>
      <c r="ATT63" s="26"/>
      <c r="ATU63" s="26"/>
      <c r="ATV63" s="26"/>
      <c r="ATW63" s="26"/>
      <c r="ATX63" s="26"/>
      <c r="ATY63" s="26"/>
      <c r="ATZ63" s="26"/>
      <c r="AUA63" s="26"/>
      <c r="AUB63" s="26"/>
      <c r="AUC63" s="26"/>
      <c r="AUD63" s="26"/>
      <c r="AUE63" s="26"/>
      <c r="AUF63" s="26"/>
      <c r="AUG63" s="26"/>
      <c r="AUH63" s="26"/>
      <c r="AUI63" s="26"/>
      <c r="AUJ63" s="26"/>
      <c r="AUK63" s="26"/>
      <c r="AUL63" s="26"/>
      <c r="AUM63" s="26"/>
      <c r="AUN63" s="26"/>
      <c r="AUO63" s="26"/>
      <c r="AUP63" s="26"/>
      <c r="AUQ63" s="26"/>
      <c r="AUR63" s="26"/>
      <c r="AUS63" s="26"/>
      <c r="AUT63" s="26"/>
      <c r="AUU63" s="26"/>
      <c r="AUV63" s="26"/>
      <c r="AUW63" s="26"/>
      <c r="AUX63" s="26"/>
      <c r="AUY63" s="26"/>
      <c r="AUZ63" s="26"/>
      <c r="AVA63" s="26"/>
      <c r="AVB63" s="26"/>
      <c r="AVC63" s="26"/>
      <c r="AVD63" s="26"/>
      <c r="AVE63" s="26"/>
      <c r="AVF63" s="26"/>
      <c r="AVG63" s="26"/>
      <c r="AVH63" s="26"/>
      <c r="AVI63" s="26"/>
      <c r="AVJ63" s="26"/>
      <c r="AVK63" s="26"/>
      <c r="AVL63" s="26"/>
      <c r="AVM63" s="26"/>
      <c r="AVN63" s="26"/>
      <c r="AVO63" s="26"/>
      <c r="AVP63" s="26"/>
      <c r="AVQ63" s="26"/>
      <c r="AVR63" s="26"/>
      <c r="AVS63" s="26"/>
      <c r="AVT63" s="26"/>
      <c r="AVU63" s="26"/>
      <c r="AVV63" s="26"/>
      <c r="AVW63" s="26"/>
      <c r="AVX63" s="26"/>
      <c r="AVY63" s="26"/>
      <c r="AVZ63" s="26"/>
      <c r="AWA63" s="26"/>
      <c r="AWB63" s="26"/>
      <c r="AWC63" s="26"/>
      <c r="AWD63" s="26"/>
      <c r="AWE63" s="26"/>
      <c r="AWF63" s="26"/>
      <c r="AWG63" s="26"/>
      <c r="AWH63" s="26"/>
      <c r="AWI63" s="26"/>
      <c r="AWJ63" s="26"/>
      <c r="AWK63" s="26"/>
      <c r="AWL63" s="26"/>
      <c r="AWM63" s="26"/>
      <c r="AWN63" s="26"/>
      <c r="AWO63" s="26"/>
      <c r="AWP63" s="26"/>
      <c r="AWQ63" s="26"/>
      <c r="AWR63" s="26"/>
      <c r="AWS63" s="26"/>
      <c r="AWT63" s="26"/>
      <c r="AWU63" s="26"/>
      <c r="AWV63" s="26"/>
      <c r="AWW63" s="26"/>
      <c r="AWX63" s="26"/>
      <c r="AWY63" s="26"/>
      <c r="AWZ63" s="26"/>
      <c r="AXA63" s="26"/>
      <c r="AXB63" s="26"/>
      <c r="AXC63" s="26"/>
      <c r="AXD63" s="26"/>
      <c r="AXE63" s="26"/>
      <c r="AXF63" s="26"/>
      <c r="AXG63" s="26"/>
      <c r="AXH63" s="26"/>
      <c r="AXI63" s="26"/>
      <c r="AXJ63" s="26"/>
      <c r="AXK63" s="26"/>
      <c r="AXL63" s="26"/>
      <c r="AXM63" s="26"/>
      <c r="AXN63" s="26"/>
      <c r="AXO63" s="26"/>
      <c r="AXP63" s="26"/>
      <c r="AXQ63" s="26"/>
      <c r="AXR63" s="26"/>
      <c r="AXS63" s="26"/>
      <c r="AXT63" s="26"/>
      <c r="AXU63" s="26"/>
      <c r="AXV63" s="26"/>
      <c r="AXW63" s="26"/>
      <c r="AXX63" s="26"/>
      <c r="AXY63" s="26"/>
      <c r="AXZ63" s="26"/>
      <c r="AYA63" s="26"/>
      <c r="AYB63" s="26"/>
      <c r="AYC63" s="26"/>
      <c r="AYD63" s="26"/>
      <c r="AYE63" s="26"/>
      <c r="AYF63" s="26"/>
      <c r="AYG63" s="26"/>
      <c r="AYH63" s="26"/>
      <c r="AYI63" s="26"/>
      <c r="AYJ63" s="26"/>
      <c r="AYK63" s="26"/>
      <c r="AYL63" s="26"/>
      <c r="AYM63" s="26"/>
      <c r="AYN63" s="26"/>
      <c r="AYO63" s="26"/>
      <c r="AYP63" s="26"/>
      <c r="AYQ63" s="26"/>
      <c r="AYR63" s="26"/>
      <c r="AYS63" s="26"/>
      <c r="AYT63" s="26"/>
      <c r="AYU63" s="26"/>
      <c r="AYV63" s="26"/>
      <c r="AYW63" s="26"/>
      <c r="AYX63" s="26"/>
      <c r="AYY63" s="26"/>
      <c r="AYZ63" s="26"/>
      <c r="AZA63" s="26"/>
      <c r="AZB63" s="26"/>
      <c r="AZC63" s="26"/>
      <c r="AZD63" s="26"/>
      <c r="AZE63" s="26"/>
      <c r="AZF63" s="26"/>
      <c r="AZG63" s="26"/>
      <c r="AZH63" s="26"/>
      <c r="AZI63" s="26"/>
      <c r="AZJ63" s="26"/>
      <c r="AZK63" s="26"/>
      <c r="AZL63" s="26"/>
      <c r="AZM63" s="26"/>
      <c r="AZN63" s="26"/>
      <c r="AZO63" s="26"/>
      <c r="AZP63" s="26"/>
      <c r="AZQ63" s="26"/>
      <c r="AZR63" s="26"/>
      <c r="AZS63" s="26"/>
      <c r="AZT63" s="26"/>
      <c r="AZU63" s="26"/>
      <c r="AZV63" s="26"/>
      <c r="AZW63" s="26"/>
      <c r="AZX63" s="26"/>
      <c r="AZY63" s="26"/>
      <c r="AZZ63" s="26"/>
      <c r="BAA63" s="26"/>
      <c r="BAB63" s="26"/>
      <c r="BAC63" s="26"/>
      <c r="BAD63" s="26"/>
      <c r="BAE63" s="26"/>
      <c r="BAF63" s="26"/>
      <c r="BAG63" s="26"/>
      <c r="BAH63" s="26"/>
      <c r="BAI63" s="26"/>
      <c r="BAJ63" s="26"/>
      <c r="BAK63" s="26"/>
      <c r="BAL63" s="26"/>
      <c r="BAM63" s="26"/>
      <c r="BAN63" s="26"/>
      <c r="BAO63" s="26"/>
      <c r="BAP63" s="26"/>
      <c r="BAQ63" s="26"/>
      <c r="BAR63" s="26"/>
      <c r="BAS63" s="26"/>
      <c r="BAT63" s="26"/>
      <c r="BAU63" s="26"/>
      <c r="BAV63" s="26"/>
      <c r="BAW63" s="26"/>
      <c r="BAX63" s="26"/>
      <c r="BAY63" s="26"/>
      <c r="BAZ63" s="26"/>
      <c r="BBA63" s="26"/>
      <c r="BBB63" s="26"/>
      <c r="BBC63" s="26"/>
      <c r="BBD63" s="26"/>
      <c r="BBE63" s="26"/>
      <c r="BBF63" s="26"/>
      <c r="BBG63" s="26"/>
      <c r="BBH63" s="26"/>
      <c r="BBI63" s="26"/>
      <c r="BBJ63" s="26"/>
      <c r="BBK63" s="26"/>
      <c r="BBL63" s="26"/>
      <c r="BBM63" s="26"/>
      <c r="BBN63" s="26"/>
      <c r="BBO63" s="26"/>
      <c r="BBP63" s="26"/>
      <c r="BBQ63" s="26"/>
      <c r="BBR63" s="26"/>
      <c r="BBS63" s="26"/>
      <c r="BBT63" s="26"/>
      <c r="BBU63" s="26"/>
      <c r="BBV63" s="26"/>
      <c r="BBW63" s="26"/>
      <c r="BBX63" s="26"/>
      <c r="BBY63" s="26"/>
      <c r="BBZ63" s="26"/>
      <c r="BCA63" s="26"/>
      <c r="BCB63" s="26"/>
      <c r="BCC63" s="26"/>
      <c r="BCD63" s="26"/>
      <c r="BCE63" s="26"/>
      <c r="BCF63" s="26"/>
      <c r="BCG63" s="26"/>
      <c r="BCH63" s="26"/>
      <c r="BCI63" s="26"/>
      <c r="BCJ63" s="26"/>
      <c r="BCK63" s="26"/>
      <c r="BCL63" s="26"/>
      <c r="BCM63" s="26"/>
      <c r="BCN63" s="26"/>
      <c r="BCO63" s="26"/>
      <c r="BCP63" s="26"/>
      <c r="BCQ63" s="26"/>
      <c r="BCR63" s="26"/>
      <c r="BCS63" s="26"/>
      <c r="BCT63" s="26"/>
      <c r="BCU63" s="26"/>
      <c r="BCV63" s="26"/>
      <c r="BCW63" s="26"/>
      <c r="BCX63" s="26"/>
      <c r="BCY63" s="26"/>
      <c r="BCZ63" s="26"/>
      <c r="BDA63" s="26"/>
      <c r="BDB63" s="26"/>
      <c r="BDC63" s="26"/>
      <c r="BDD63" s="26"/>
      <c r="BDE63" s="26"/>
      <c r="BDF63" s="26"/>
      <c r="BDG63" s="26"/>
      <c r="BDH63" s="26"/>
      <c r="BDI63" s="26"/>
      <c r="BDJ63" s="26"/>
      <c r="BDK63" s="26"/>
      <c r="BDL63" s="26"/>
      <c r="BDM63" s="26"/>
      <c r="BDN63" s="26"/>
      <c r="BDO63" s="26"/>
      <c r="BDP63" s="26"/>
      <c r="BDQ63" s="26"/>
      <c r="BDR63" s="26"/>
      <c r="BDS63" s="26"/>
      <c r="BDT63" s="26"/>
      <c r="BDU63" s="26"/>
      <c r="BDV63" s="26"/>
      <c r="BDW63" s="26"/>
      <c r="BDX63" s="26"/>
      <c r="BDY63" s="26"/>
      <c r="BDZ63" s="26"/>
      <c r="BEA63" s="26"/>
      <c r="BEB63" s="26"/>
      <c r="BEC63" s="26"/>
      <c r="BED63" s="26"/>
      <c r="BEE63" s="26"/>
      <c r="BEF63" s="26"/>
      <c r="BEG63" s="26"/>
      <c r="BEH63" s="26"/>
      <c r="BEI63" s="26"/>
      <c r="BEJ63" s="26"/>
      <c r="BEK63" s="26"/>
      <c r="BEL63" s="26"/>
      <c r="BEM63" s="26"/>
      <c r="BEN63" s="26"/>
      <c r="BEO63" s="26"/>
      <c r="BEP63" s="26"/>
      <c r="BEQ63" s="26"/>
      <c r="BER63" s="26"/>
      <c r="BES63" s="26"/>
      <c r="BET63" s="26"/>
      <c r="BEU63" s="26"/>
      <c r="BEV63" s="26"/>
      <c r="BEW63" s="26"/>
      <c r="BEX63" s="26"/>
      <c r="BEY63" s="26"/>
      <c r="BEZ63" s="26"/>
      <c r="BFA63" s="26"/>
      <c r="BFB63" s="26"/>
      <c r="BFC63" s="26"/>
      <c r="BFD63" s="26"/>
      <c r="BFE63" s="26"/>
      <c r="BFF63" s="26"/>
      <c r="BFG63" s="26"/>
      <c r="BFH63" s="26"/>
      <c r="BFI63" s="26"/>
      <c r="BFJ63" s="26"/>
      <c r="BFK63" s="26"/>
      <c r="BFL63" s="26"/>
      <c r="BFM63" s="26"/>
      <c r="BFN63" s="26"/>
      <c r="BFO63" s="26"/>
      <c r="BFP63" s="26"/>
      <c r="BFQ63" s="26"/>
      <c r="BFR63" s="26"/>
      <c r="BFS63" s="26"/>
      <c r="BFT63" s="26"/>
      <c r="BFU63" s="26"/>
      <c r="BFV63" s="26"/>
      <c r="BFW63" s="26"/>
      <c r="BFX63" s="26"/>
      <c r="BFY63" s="26"/>
      <c r="BFZ63" s="26"/>
      <c r="BGA63" s="26"/>
      <c r="BGB63" s="26"/>
      <c r="BGC63" s="26"/>
      <c r="BGD63" s="26"/>
      <c r="BGE63" s="26"/>
      <c r="BGF63" s="26"/>
      <c r="BGG63" s="26"/>
      <c r="BGH63" s="26"/>
      <c r="BGI63" s="26"/>
      <c r="BGJ63" s="26"/>
      <c r="BGK63" s="26"/>
      <c r="BGL63" s="26"/>
      <c r="BGM63" s="26"/>
      <c r="BGN63" s="26"/>
      <c r="BGO63" s="26"/>
      <c r="BGP63" s="26"/>
      <c r="BGQ63" s="26"/>
      <c r="BGR63" s="26"/>
      <c r="BGS63" s="26"/>
      <c r="BGT63" s="26"/>
      <c r="BGU63" s="26"/>
      <c r="BGV63" s="26"/>
      <c r="BGW63" s="26"/>
      <c r="BGX63" s="26"/>
      <c r="BGY63" s="26"/>
      <c r="BGZ63" s="26"/>
      <c r="BHA63" s="26"/>
      <c r="BHB63" s="26"/>
      <c r="BHC63" s="26"/>
      <c r="BHD63" s="26"/>
      <c r="BHE63" s="26"/>
      <c r="BHF63" s="26"/>
      <c r="BHG63" s="26"/>
      <c r="BHH63" s="26"/>
      <c r="BHI63" s="26"/>
      <c r="BHJ63" s="26"/>
      <c r="BHK63" s="26"/>
      <c r="BHL63" s="26"/>
      <c r="BHM63" s="26"/>
      <c r="BHN63" s="26"/>
      <c r="BHO63" s="26"/>
      <c r="BHP63" s="26"/>
      <c r="BHQ63" s="26"/>
      <c r="BHR63" s="26"/>
      <c r="BHS63" s="26"/>
      <c r="BHT63" s="26"/>
      <c r="BHU63" s="26"/>
      <c r="BHV63" s="26"/>
      <c r="BHW63" s="26"/>
      <c r="BHX63" s="26"/>
      <c r="BHY63" s="26"/>
      <c r="BHZ63" s="26"/>
      <c r="BIA63" s="26"/>
      <c r="BIB63" s="26"/>
      <c r="BIC63" s="26"/>
      <c r="BID63" s="26"/>
      <c r="BIE63" s="26"/>
      <c r="BIF63" s="26"/>
      <c r="BIG63" s="26"/>
      <c r="BIH63" s="26"/>
      <c r="BII63" s="26"/>
      <c r="BIJ63" s="26"/>
      <c r="BIK63" s="26"/>
      <c r="BIL63" s="26"/>
      <c r="BIM63" s="26"/>
      <c r="BIN63" s="26"/>
      <c r="BIO63" s="26"/>
      <c r="BIP63" s="26"/>
      <c r="BIQ63" s="26"/>
      <c r="BIR63" s="26"/>
      <c r="BIS63" s="26"/>
      <c r="BIT63" s="26"/>
      <c r="BIU63" s="26"/>
      <c r="BIV63" s="26"/>
      <c r="BIW63" s="26"/>
      <c r="BIX63" s="26"/>
      <c r="BIY63" s="26"/>
      <c r="BIZ63" s="26"/>
      <c r="BJA63" s="26"/>
      <c r="BJB63" s="26"/>
      <c r="BJC63" s="26"/>
      <c r="BJD63" s="26"/>
      <c r="BJE63" s="26"/>
      <c r="BJF63" s="26"/>
      <c r="BJG63" s="26"/>
      <c r="BJH63" s="26"/>
      <c r="BJI63" s="26"/>
      <c r="BJJ63" s="26"/>
      <c r="BJK63" s="26"/>
      <c r="BJL63" s="26"/>
      <c r="BJM63" s="26"/>
      <c r="BJN63" s="26"/>
      <c r="BJO63" s="26"/>
      <c r="BJP63" s="26"/>
      <c r="BJQ63" s="26"/>
      <c r="BJR63" s="26"/>
      <c r="BJS63" s="26"/>
      <c r="BJT63" s="26"/>
      <c r="BJU63" s="26"/>
      <c r="BJV63" s="26"/>
      <c r="BJW63" s="26"/>
      <c r="BJX63" s="26"/>
      <c r="BJY63" s="26"/>
      <c r="BJZ63" s="26"/>
      <c r="BKA63" s="26"/>
      <c r="BKB63" s="26"/>
      <c r="BKC63" s="26"/>
      <c r="BKD63" s="26"/>
      <c r="BKE63" s="26"/>
      <c r="BKF63" s="26"/>
      <c r="BKG63" s="26"/>
      <c r="BKH63" s="26"/>
      <c r="BKI63" s="26"/>
      <c r="BKJ63" s="26"/>
      <c r="BKK63" s="26"/>
      <c r="BKL63" s="26"/>
      <c r="BKM63" s="26"/>
      <c r="BKN63" s="26"/>
      <c r="BKO63" s="26"/>
      <c r="BKP63" s="26"/>
      <c r="BKQ63" s="26"/>
      <c r="BKR63" s="26"/>
      <c r="BKS63" s="26"/>
      <c r="BKT63" s="26"/>
      <c r="BKU63" s="26"/>
      <c r="BKV63" s="26"/>
      <c r="BKW63" s="26"/>
      <c r="BKX63" s="26"/>
      <c r="BKY63" s="26"/>
      <c r="BKZ63" s="26"/>
      <c r="BLA63" s="26"/>
      <c r="BLB63" s="26"/>
      <c r="BLC63" s="26"/>
      <c r="BLD63" s="26"/>
      <c r="BLE63" s="26"/>
      <c r="BLF63" s="26"/>
      <c r="BLG63" s="26"/>
      <c r="BLH63" s="26"/>
      <c r="BLI63" s="26"/>
      <c r="BLJ63" s="26"/>
      <c r="BLK63" s="26"/>
      <c r="BLL63" s="26"/>
      <c r="BLM63" s="26"/>
      <c r="BLN63" s="26"/>
      <c r="BLO63" s="26"/>
      <c r="BLP63" s="26"/>
      <c r="BLQ63" s="26"/>
      <c r="BLR63" s="26"/>
      <c r="BLS63" s="26"/>
      <c r="BLT63" s="26"/>
      <c r="BLU63" s="26"/>
      <c r="BLV63" s="26"/>
      <c r="BLW63" s="26"/>
      <c r="BLX63" s="26"/>
      <c r="BLY63" s="26"/>
      <c r="BLZ63" s="26"/>
      <c r="BMA63" s="26"/>
      <c r="BMB63" s="26"/>
      <c r="BMC63" s="26"/>
      <c r="BMD63" s="26"/>
      <c r="BME63" s="26"/>
      <c r="BMF63" s="26"/>
      <c r="BMG63" s="26"/>
      <c r="BMH63" s="26"/>
      <c r="BMI63" s="26"/>
      <c r="BMJ63" s="26"/>
      <c r="BMK63" s="26"/>
      <c r="BML63" s="26"/>
      <c r="BMM63" s="26"/>
      <c r="BMN63" s="26"/>
      <c r="BMO63" s="26"/>
      <c r="BMP63" s="26"/>
      <c r="BMQ63" s="26"/>
      <c r="BMR63" s="26"/>
      <c r="BMS63" s="26"/>
      <c r="BMT63" s="26"/>
      <c r="BMU63" s="26"/>
      <c r="BMV63" s="26"/>
      <c r="BMW63" s="26"/>
      <c r="BMX63" s="26"/>
      <c r="BMY63" s="26"/>
      <c r="BMZ63" s="26"/>
      <c r="BNA63" s="26"/>
      <c r="BNB63" s="26"/>
      <c r="BNC63" s="26"/>
      <c r="BND63" s="26"/>
      <c r="BNE63" s="26"/>
      <c r="BNF63" s="26"/>
      <c r="BNG63" s="26"/>
      <c r="BNH63" s="26"/>
      <c r="BNI63" s="26"/>
      <c r="BNJ63" s="26"/>
      <c r="BNK63" s="26"/>
      <c r="BNL63" s="26"/>
      <c r="BNM63" s="26"/>
      <c r="BNN63" s="26"/>
      <c r="BNO63" s="26"/>
      <c r="BNP63" s="26"/>
      <c r="BNQ63" s="26"/>
      <c r="BNR63" s="26"/>
      <c r="BNS63" s="26"/>
      <c r="BNT63" s="26"/>
      <c r="BNU63" s="26"/>
      <c r="BNV63" s="26"/>
      <c r="BNW63" s="26"/>
      <c r="BNX63" s="26"/>
      <c r="BNY63" s="26"/>
      <c r="BNZ63" s="26"/>
      <c r="BOA63" s="26"/>
      <c r="BOB63" s="26"/>
      <c r="BOC63" s="26"/>
      <c r="BOD63" s="26"/>
      <c r="BOE63" s="26"/>
      <c r="BOF63" s="26"/>
      <c r="BOG63" s="26"/>
      <c r="BOH63" s="26"/>
      <c r="BOI63" s="26"/>
      <c r="BOJ63" s="26"/>
      <c r="BOK63" s="26"/>
      <c r="BOL63" s="26"/>
      <c r="BOM63" s="26"/>
      <c r="BON63" s="26"/>
      <c r="BOO63" s="26"/>
      <c r="BOP63" s="26"/>
      <c r="BOQ63" s="26"/>
      <c r="BOR63" s="26"/>
      <c r="BOS63" s="26"/>
      <c r="BOT63" s="26"/>
      <c r="BOU63" s="26"/>
      <c r="BOV63" s="26"/>
      <c r="BOW63" s="26"/>
      <c r="BOX63" s="26"/>
      <c r="BOY63" s="26"/>
      <c r="BOZ63" s="26"/>
      <c r="BPA63" s="26"/>
      <c r="BPB63" s="26"/>
      <c r="BPC63" s="26"/>
      <c r="BPD63" s="26"/>
      <c r="BPE63" s="26"/>
      <c r="BPF63" s="26"/>
      <c r="BPG63" s="26"/>
      <c r="BPH63" s="26"/>
      <c r="BPI63" s="26"/>
      <c r="BPJ63" s="26"/>
      <c r="BPK63" s="26"/>
      <c r="BPL63" s="26"/>
      <c r="BPM63" s="26"/>
      <c r="BPN63" s="26"/>
      <c r="BPO63" s="26"/>
      <c r="BPP63" s="26"/>
      <c r="BPQ63" s="26"/>
      <c r="BPR63" s="26"/>
      <c r="BPS63" s="26"/>
      <c r="BPT63" s="26"/>
      <c r="BPU63" s="26"/>
      <c r="BPV63" s="26"/>
      <c r="BPW63" s="26"/>
      <c r="BPX63" s="26"/>
      <c r="BPY63" s="26"/>
      <c r="BPZ63" s="26"/>
      <c r="BQA63" s="26"/>
      <c r="BQB63" s="26"/>
      <c r="BQC63" s="26"/>
      <c r="BQD63" s="26"/>
      <c r="BQE63" s="26"/>
      <c r="BQF63" s="26"/>
      <c r="BQG63" s="26"/>
      <c r="BQH63" s="26"/>
      <c r="BQI63" s="26"/>
      <c r="BQJ63" s="26"/>
      <c r="BQK63" s="26"/>
      <c r="BQL63" s="26"/>
      <c r="BQM63" s="26"/>
      <c r="BQN63" s="26"/>
      <c r="BQO63" s="26"/>
      <c r="BQP63" s="26"/>
      <c r="BQQ63" s="26"/>
      <c r="BQR63" s="26"/>
      <c r="BQS63" s="26"/>
      <c r="BQT63" s="26"/>
      <c r="BQU63" s="26"/>
      <c r="BQV63" s="26"/>
      <c r="BQW63" s="26"/>
      <c r="BQX63" s="26"/>
      <c r="BQY63" s="26"/>
      <c r="BQZ63" s="26"/>
      <c r="BRA63" s="26"/>
      <c r="BRB63" s="26"/>
      <c r="BRC63" s="26"/>
      <c r="BRD63" s="26"/>
      <c r="BRE63" s="26"/>
      <c r="BRF63" s="26"/>
      <c r="BRG63" s="26"/>
      <c r="BRH63" s="26"/>
      <c r="BRI63" s="26"/>
      <c r="BRJ63" s="26"/>
      <c r="BRK63" s="26"/>
      <c r="BRL63" s="26"/>
      <c r="BRM63" s="26"/>
      <c r="BRN63" s="26"/>
      <c r="BRO63" s="26"/>
      <c r="BRP63" s="26"/>
      <c r="BRQ63" s="26"/>
      <c r="BRR63" s="26"/>
      <c r="BRS63" s="26"/>
      <c r="BRT63" s="26"/>
      <c r="BRU63" s="26"/>
      <c r="BRV63" s="26"/>
      <c r="BRW63" s="26"/>
      <c r="BRX63" s="26"/>
      <c r="BRY63" s="26"/>
      <c r="BRZ63" s="26"/>
      <c r="BSA63" s="26"/>
      <c r="BSB63" s="26"/>
      <c r="BSC63" s="26"/>
      <c r="BSD63" s="26"/>
      <c r="BSE63" s="26"/>
      <c r="BSF63" s="26"/>
      <c r="BSG63" s="26"/>
      <c r="BSH63" s="26"/>
      <c r="BSI63" s="26"/>
      <c r="BSJ63" s="26"/>
      <c r="BSK63" s="26"/>
      <c r="BSL63" s="26"/>
      <c r="BSM63" s="26"/>
      <c r="BSN63" s="26"/>
      <c r="BSO63" s="26"/>
      <c r="BSP63" s="26"/>
      <c r="BSQ63" s="26"/>
      <c r="BSR63" s="26"/>
      <c r="BSS63" s="26"/>
      <c r="BST63" s="26"/>
      <c r="BSU63" s="26"/>
      <c r="BSV63" s="26"/>
      <c r="BSW63" s="26"/>
      <c r="BSX63" s="26"/>
      <c r="BSY63" s="26"/>
      <c r="BSZ63" s="26"/>
      <c r="BTA63" s="26"/>
      <c r="BTB63" s="26"/>
      <c r="BTC63" s="26"/>
      <c r="BTD63" s="26"/>
      <c r="BTE63" s="26"/>
      <c r="BTF63" s="26"/>
      <c r="BTG63" s="26"/>
      <c r="BTH63" s="26"/>
      <c r="BTI63" s="26"/>
      <c r="BTJ63" s="26"/>
      <c r="BTK63" s="26"/>
      <c r="BTL63" s="26"/>
      <c r="BTM63" s="26"/>
      <c r="BTN63" s="26"/>
      <c r="BTO63" s="26"/>
      <c r="BTP63" s="26"/>
      <c r="BTQ63" s="26"/>
      <c r="BTR63" s="26"/>
      <c r="BTS63" s="26"/>
      <c r="BTT63" s="26"/>
      <c r="BTU63" s="26"/>
      <c r="BTV63" s="26"/>
      <c r="BTW63" s="26"/>
      <c r="BTX63" s="26"/>
      <c r="BTY63" s="26"/>
      <c r="BTZ63" s="26"/>
      <c r="BUA63" s="26"/>
      <c r="BUB63" s="26"/>
      <c r="BUC63" s="26"/>
      <c r="BUD63" s="26"/>
      <c r="BUE63" s="26"/>
      <c r="BUF63" s="26"/>
      <c r="BUG63" s="26"/>
      <c r="BUH63" s="26"/>
      <c r="BUI63" s="26"/>
      <c r="BUJ63" s="26"/>
      <c r="BUK63" s="26"/>
      <c r="BUL63" s="26"/>
      <c r="BUM63" s="26"/>
      <c r="BUN63" s="26"/>
      <c r="BUO63" s="26"/>
      <c r="BUP63" s="26"/>
      <c r="BUQ63" s="26"/>
      <c r="BUR63" s="26"/>
      <c r="BUS63" s="26"/>
      <c r="BUT63" s="26"/>
      <c r="BUU63" s="26"/>
      <c r="BUV63" s="26"/>
      <c r="BUW63" s="26"/>
      <c r="BUX63" s="26"/>
      <c r="BUY63" s="26"/>
      <c r="BUZ63" s="26"/>
      <c r="BVA63" s="26"/>
      <c r="BVB63" s="26"/>
      <c r="BVC63" s="26"/>
      <c r="BVD63" s="26"/>
      <c r="BVE63" s="26"/>
      <c r="BVF63" s="26"/>
      <c r="BVG63" s="26"/>
      <c r="BVH63" s="26"/>
      <c r="BVI63" s="26"/>
      <c r="BVJ63" s="26"/>
      <c r="BVK63" s="26"/>
      <c r="BVL63" s="26"/>
      <c r="BVM63" s="26"/>
      <c r="BVN63" s="26"/>
      <c r="BVO63" s="26"/>
      <c r="BVP63" s="26"/>
      <c r="BVQ63" s="26"/>
      <c r="BVR63" s="26"/>
      <c r="BVS63" s="26"/>
      <c r="BVT63" s="26"/>
      <c r="BVU63" s="26"/>
      <c r="BVV63" s="26"/>
      <c r="BVW63" s="26"/>
      <c r="BVX63" s="26"/>
      <c r="BVY63" s="26"/>
      <c r="BVZ63" s="26"/>
      <c r="BWA63" s="26"/>
      <c r="BWB63" s="26"/>
      <c r="BWC63" s="26"/>
      <c r="BWD63" s="26"/>
      <c r="BWE63" s="26"/>
      <c r="BWF63" s="26"/>
      <c r="BWG63" s="26"/>
      <c r="BWH63" s="26"/>
      <c r="BWI63" s="26"/>
      <c r="BWJ63" s="26"/>
      <c r="BWK63" s="26"/>
      <c r="BWL63" s="26"/>
      <c r="BWM63" s="26"/>
      <c r="BWN63" s="26"/>
      <c r="BWO63" s="26"/>
      <c r="BWP63" s="26"/>
      <c r="BWQ63" s="26"/>
      <c r="BWR63" s="26"/>
      <c r="BWS63" s="26"/>
      <c r="BWT63" s="26"/>
      <c r="BWU63" s="26"/>
      <c r="BWV63" s="26"/>
      <c r="BWW63" s="26"/>
      <c r="BWX63" s="26"/>
      <c r="BWY63" s="26"/>
      <c r="BWZ63" s="26"/>
      <c r="BXA63" s="26"/>
      <c r="BXB63" s="26"/>
      <c r="BXC63" s="26"/>
      <c r="BXD63" s="26"/>
      <c r="BXE63" s="26"/>
      <c r="BXF63" s="26"/>
      <c r="BXG63" s="26"/>
      <c r="BXH63" s="26"/>
      <c r="BXI63" s="26"/>
      <c r="BXJ63" s="26"/>
      <c r="BXK63" s="26"/>
      <c r="BXL63" s="26"/>
      <c r="BXM63" s="26"/>
      <c r="BXN63" s="26"/>
      <c r="BXO63" s="26"/>
      <c r="BXP63" s="26"/>
      <c r="BXQ63" s="26"/>
      <c r="BXR63" s="26"/>
      <c r="BXS63" s="26"/>
      <c r="BXT63" s="26"/>
      <c r="BXU63" s="26"/>
      <c r="BXV63" s="26"/>
      <c r="BXW63" s="26"/>
      <c r="BXX63" s="26"/>
      <c r="BXY63" s="26"/>
      <c r="BXZ63" s="26"/>
      <c r="BYA63" s="26"/>
      <c r="BYB63" s="26"/>
      <c r="BYC63" s="26"/>
      <c r="BYD63" s="26"/>
      <c r="BYE63" s="26"/>
      <c r="BYF63" s="26"/>
      <c r="BYG63" s="26"/>
      <c r="BYH63" s="26"/>
      <c r="BYI63" s="26"/>
      <c r="BYJ63" s="26"/>
      <c r="BYK63" s="26"/>
      <c r="BYL63" s="26"/>
      <c r="BYM63" s="26"/>
      <c r="BYN63" s="26"/>
      <c r="BYO63" s="26"/>
      <c r="BYP63" s="26"/>
      <c r="BYQ63" s="26"/>
      <c r="BYR63" s="26"/>
      <c r="BYS63" s="26"/>
      <c r="BYT63" s="26"/>
      <c r="BYU63" s="26"/>
      <c r="BYV63" s="26"/>
      <c r="BYW63" s="26"/>
      <c r="BYX63" s="26"/>
      <c r="BYY63" s="26"/>
      <c r="BYZ63" s="26"/>
      <c r="BZA63" s="26"/>
      <c r="BZB63" s="26"/>
      <c r="BZC63" s="26"/>
      <c r="BZD63" s="26"/>
      <c r="BZE63" s="26"/>
      <c r="BZF63" s="26"/>
      <c r="BZG63" s="26"/>
      <c r="BZH63" s="26"/>
      <c r="BZI63" s="26"/>
      <c r="BZJ63" s="26"/>
      <c r="BZK63" s="26"/>
      <c r="BZL63" s="26"/>
      <c r="BZM63" s="26"/>
      <c r="BZN63" s="26"/>
      <c r="BZO63" s="26"/>
      <c r="BZP63" s="26"/>
      <c r="BZQ63" s="26"/>
      <c r="BZR63" s="26"/>
      <c r="BZS63" s="26"/>
      <c r="BZT63" s="26"/>
      <c r="BZU63" s="26"/>
      <c r="BZV63" s="26"/>
      <c r="BZW63" s="26"/>
      <c r="BZX63" s="26"/>
      <c r="BZY63" s="26"/>
      <c r="BZZ63" s="26"/>
      <c r="CAA63" s="26"/>
      <c r="CAB63" s="26"/>
      <c r="CAC63" s="26"/>
      <c r="CAD63" s="26"/>
      <c r="CAE63" s="26"/>
      <c r="CAF63" s="26"/>
      <c r="CAG63" s="26"/>
      <c r="CAH63" s="26"/>
      <c r="CAI63" s="26"/>
      <c r="CAJ63" s="26"/>
      <c r="CAK63" s="26"/>
      <c r="CAL63" s="26"/>
      <c r="CAM63" s="26"/>
      <c r="CAN63" s="26"/>
      <c r="CAO63" s="26"/>
      <c r="CAP63" s="26"/>
      <c r="CAQ63" s="26"/>
      <c r="CAR63" s="26"/>
      <c r="CAS63" s="26"/>
      <c r="CAT63" s="26"/>
      <c r="CAU63" s="26"/>
      <c r="CAV63" s="26"/>
      <c r="CAW63" s="26"/>
      <c r="CAX63" s="26"/>
      <c r="CAY63" s="26"/>
      <c r="CAZ63" s="26"/>
      <c r="CBA63" s="26"/>
      <c r="CBB63" s="26"/>
      <c r="CBC63" s="26"/>
      <c r="CBD63" s="26"/>
      <c r="CBE63" s="26"/>
      <c r="CBF63" s="26"/>
      <c r="CBG63" s="26"/>
      <c r="CBH63" s="26"/>
      <c r="CBI63" s="26"/>
      <c r="CBJ63" s="26"/>
      <c r="CBK63" s="26"/>
      <c r="CBL63" s="26"/>
      <c r="CBM63" s="26"/>
      <c r="CBN63" s="26"/>
      <c r="CBO63" s="26"/>
      <c r="CBP63" s="26"/>
      <c r="CBQ63" s="26"/>
      <c r="CBR63" s="26"/>
      <c r="CBS63" s="26"/>
      <c r="CBT63" s="26"/>
      <c r="CBU63" s="26"/>
      <c r="CBV63" s="26"/>
      <c r="CBW63" s="26"/>
      <c r="CBX63" s="26"/>
      <c r="CBY63" s="26"/>
      <c r="CBZ63" s="26"/>
      <c r="CCA63" s="26"/>
      <c r="CCB63" s="26"/>
      <c r="CCC63" s="26"/>
      <c r="CCD63" s="26"/>
      <c r="CCE63" s="26"/>
      <c r="CCF63" s="26"/>
      <c r="CCG63" s="26"/>
      <c r="CCH63" s="26"/>
      <c r="CCI63" s="26"/>
      <c r="CCJ63" s="26"/>
      <c r="CCK63" s="26"/>
      <c r="CCL63" s="26"/>
      <c r="CCM63" s="26"/>
      <c r="CCN63" s="26"/>
      <c r="CCO63" s="26"/>
      <c r="CCP63" s="26"/>
      <c r="CCQ63" s="26"/>
      <c r="CCR63" s="26"/>
      <c r="CCS63" s="26"/>
      <c r="CCT63" s="26"/>
      <c r="CCU63" s="26"/>
      <c r="CCV63" s="26"/>
      <c r="CCW63" s="26"/>
      <c r="CCX63" s="26"/>
      <c r="CCY63" s="26"/>
      <c r="CCZ63" s="26"/>
      <c r="CDA63" s="26"/>
      <c r="CDB63" s="26"/>
      <c r="CDC63" s="26"/>
      <c r="CDD63" s="26"/>
      <c r="CDE63" s="26"/>
      <c r="CDF63" s="26"/>
      <c r="CDG63" s="26"/>
      <c r="CDH63" s="26"/>
      <c r="CDI63" s="26"/>
      <c r="CDJ63" s="26"/>
      <c r="CDK63" s="26"/>
      <c r="CDL63" s="26"/>
      <c r="CDM63" s="26"/>
      <c r="CDN63" s="26"/>
      <c r="CDO63" s="26"/>
      <c r="CDP63" s="26"/>
      <c r="CDQ63" s="26"/>
      <c r="CDR63" s="26"/>
      <c r="CDS63" s="26"/>
      <c r="CDT63" s="26"/>
      <c r="CDU63" s="26"/>
      <c r="CDV63" s="26"/>
      <c r="CDW63" s="26"/>
      <c r="CDX63" s="26"/>
      <c r="CDY63" s="26"/>
      <c r="CDZ63" s="26"/>
      <c r="CEA63" s="26"/>
      <c r="CEB63" s="26"/>
      <c r="CEC63" s="26"/>
      <c r="CED63" s="26"/>
      <c r="CEE63" s="26"/>
      <c r="CEF63" s="26"/>
      <c r="CEG63" s="26"/>
      <c r="CEH63" s="26"/>
      <c r="CEI63" s="26"/>
      <c r="CEJ63" s="26"/>
      <c r="CEK63" s="26"/>
      <c r="CEL63" s="26"/>
      <c r="CEM63" s="26"/>
      <c r="CEN63" s="26"/>
      <c r="CEO63" s="26"/>
      <c r="CEP63" s="26"/>
      <c r="CEQ63" s="26"/>
      <c r="CER63" s="26"/>
      <c r="CES63" s="26"/>
      <c r="CET63" s="26"/>
      <c r="CEU63" s="26"/>
      <c r="CEV63" s="26"/>
      <c r="CEW63" s="26"/>
      <c r="CEX63" s="26"/>
      <c r="CEY63" s="26"/>
      <c r="CEZ63" s="26"/>
      <c r="CFA63" s="26"/>
      <c r="CFB63" s="26"/>
      <c r="CFC63" s="26"/>
      <c r="CFD63" s="26"/>
      <c r="CFE63" s="26"/>
      <c r="CFF63" s="26"/>
      <c r="CFG63" s="26"/>
      <c r="CFH63" s="26"/>
      <c r="CFI63" s="26"/>
      <c r="CFJ63" s="26"/>
      <c r="CFK63" s="26"/>
      <c r="CFL63" s="26"/>
      <c r="CFM63" s="26"/>
      <c r="CFN63" s="26"/>
      <c r="CFO63" s="26"/>
      <c r="CFP63" s="26"/>
      <c r="CFQ63" s="26"/>
      <c r="CFR63" s="26"/>
      <c r="CFS63" s="26"/>
      <c r="CFT63" s="26"/>
      <c r="CFU63" s="26"/>
      <c r="CFV63" s="26"/>
      <c r="CFW63" s="26"/>
      <c r="CFX63" s="26"/>
      <c r="CFY63" s="26"/>
      <c r="CFZ63" s="26"/>
      <c r="CGA63" s="26"/>
      <c r="CGB63" s="26"/>
      <c r="CGC63" s="26"/>
      <c r="CGD63" s="26"/>
      <c r="CGE63" s="26"/>
      <c r="CGF63" s="26"/>
      <c r="CGG63" s="26"/>
      <c r="CGH63" s="26"/>
      <c r="CGI63" s="26"/>
      <c r="CGJ63" s="26"/>
      <c r="CGK63" s="26"/>
      <c r="CGL63" s="26"/>
      <c r="CGM63" s="26"/>
      <c r="CGN63" s="26"/>
      <c r="CGO63" s="26"/>
      <c r="CGP63" s="26"/>
      <c r="CGQ63" s="26"/>
      <c r="CGR63" s="26"/>
      <c r="CGS63" s="26"/>
      <c r="CGT63" s="26"/>
      <c r="CGU63" s="26"/>
      <c r="CGV63" s="26"/>
      <c r="CGW63" s="26"/>
      <c r="CGX63" s="26"/>
      <c r="CGY63" s="26"/>
      <c r="CGZ63" s="26"/>
      <c r="CHA63" s="26"/>
      <c r="CHB63" s="26"/>
      <c r="CHC63" s="26"/>
      <c r="CHD63" s="26"/>
      <c r="CHE63" s="26"/>
      <c r="CHF63" s="26"/>
      <c r="CHG63" s="26"/>
      <c r="CHH63" s="26"/>
      <c r="CHI63" s="26"/>
      <c r="CHJ63" s="26"/>
      <c r="CHK63" s="26"/>
      <c r="CHL63" s="26"/>
      <c r="CHM63" s="26"/>
      <c r="CHN63" s="26"/>
      <c r="CHO63" s="26"/>
      <c r="CHP63" s="26"/>
      <c r="CHQ63" s="26"/>
      <c r="CHR63" s="26"/>
      <c r="CHS63" s="26"/>
      <c r="CHT63" s="26"/>
      <c r="CHU63" s="26"/>
      <c r="CHV63" s="26"/>
      <c r="CHW63" s="26"/>
      <c r="CHX63" s="26"/>
      <c r="CHY63" s="26"/>
      <c r="CHZ63" s="26"/>
      <c r="CIA63" s="26"/>
      <c r="CIB63" s="26"/>
      <c r="CIC63" s="26"/>
      <c r="CID63" s="26"/>
      <c r="CIE63" s="26"/>
      <c r="CIF63" s="26"/>
      <c r="CIG63" s="26"/>
      <c r="CIH63" s="26"/>
      <c r="CII63" s="26"/>
      <c r="CIJ63" s="26"/>
      <c r="CIK63" s="26"/>
      <c r="CIL63" s="26"/>
      <c r="CIM63" s="26"/>
      <c r="CIN63" s="26"/>
      <c r="CIO63" s="26"/>
      <c r="CIP63" s="26"/>
      <c r="CIQ63" s="26"/>
      <c r="CIR63" s="26"/>
      <c r="CIS63" s="26"/>
      <c r="CIT63" s="26"/>
      <c r="CIU63" s="26"/>
      <c r="CIV63" s="26"/>
      <c r="CIW63" s="26"/>
      <c r="CIX63" s="26"/>
      <c r="CIY63" s="26"/>
      <c r="CIZ63" s="26"/>
      <c r="CJA63" s="26"/>
      <c r="CJB63" s="26"/>
      <c r="CJC63" s="26"/>
      <c r="CJD63" s="26"/>
      <c r="CJE63" s="26"/>
      <c r="CJF63" s="26"/>
      <c r="CJG63" s="26"/>
      <c r="CJH63" s="26"/>
      <c r="CJI63" s="26"/>
      <c r="CJJ63" s="26"/>
      <c r="CJK63" s="26"/>
      <c r="CJL63" s="26"/>
      <c r="CJM63" s="26"/>
      <c r="CJN63" s="26"/>
      <c r="CJO63" s="26"/>
      <c r="CJP63" s="26"/>
      <c r="CJQ63" s="26"/>
      <c r="CJR63" s="26"/>
      <c r="CJS63" s="26"/>
      <c r="CJT63" s="26"/>
      <c r="CJU63" s="26"/>
      <c r="CJV63" s="26"/>
      <c r="CJW63" s="26"/>
      <c r="CJX63" s="26"/>
      <c r="CJY63" s="26"/>
      <c r="CJZ63" s="26"/>
      <c r="CKA63" s="26"/>
      <c r="CKB63" s="26"/>
      <c r="CKC63" s="26"/>
      <c r="CKD63" s="26"/>
      <c r="CKE63" s="26"/>
      <c r="CKF63" s="26"/>
      <c r="CKG63" s="26"/>
      <c r="CKH63" s="26"/>
      <c r="CKI63" s="26"/>
      <c r="CKJ63" s="26"/>
      <c r="CKK63" s="26"/>
      <c r="CKL63" s="26"/>
      <c r="CKM63" s="26"/>
      <c r="CKN63" s="26"/>
      <c r="CKO63" s="26"/>
      <c r="CKP63" s="26"/>
      <c r="CKQ63" s="26"/>
      <c r="CKR63" s="26"/>
      <c r="CKS63" s="26"/>
      <c r="CKT63" s="26"/>
      <c r="CKU63" s="26"/>
      <c r="CKV63" s="26"/>
      <c r="CKW63" s="26"/>
      <c r="CKX63" s="26"/>
      <c r="CKY63" s="26"/>
      <c r="CKZ63" s="26"/>
      <c r="CLA63" s="26"/>
      <c r="CLB63" s="26"/>
      <c r="CLC63" s="26"/>
      <c r="CLD63" s="26"/>
      <c r="CLE63" s="26"/>
      <c r="CLF63" s="26"/>
      <c r="CLG63" s="26"/>
      <c r="CLH63" s="26"/>
      <c r="CLI63" s="26"/>
      <c r="CLJ63" s="26"/>
      <c r="CLK63" s="26"/>
      <c r="CLL63" s="26"/>
      <c r="CLM63" s="26"/>
      <c r="CLN63" s="26"/>
      <c r="CLO63" s="26"/>
      <c r="CLP63" s="26"/>
      <c r="CLQ63" s="26"/>
      <c r="CLR63" s="26"/>
      <c r="CLS63" s="26"/>
      <c r="CLT63" s="26"/>
      <c r="CLU63" s="26"/>
      <c r="CLV63" s="26"/>
      <c r="CLW63" s="26"/>
      <c r="CLX63" s="26"/>
      <c r="CLY63" s="26"/>
      <c r="CLZ63" s="26"/>
      <c r="CMA63" s="26"/>
      <c r="CMB63" s="26"/>
      <c r="CMC63" s="26"/>
      <c r="CMD63" s="26"/>
      <c r="CME63" s="26"/>
      <c r="CMF63" s="26"/>
      <c r="CMG63" s="26"/>
      <c r="CMH63" s="26"/>
      <c r="CMI63" s="26"/>
      <c r="CMJ63" s="26"/>
      <c r="CMK63" s="26"/>
      <c r="CML63" s="26"/>
      <c r="CMM63" s="26"/>
      <c r="CMN63" s="26"/>
      <c r="CMO63" s="26"/>
      <c r="CMP63" s="26"/>
      <c r="CMQ63" s="26"/>
      <c r="CMR63" s="26"/>
      <c r="CMS63" s="26"/>
      <c r="CMT63" s="26"/>
      <c r="CMU63" s="26"/>
      <c r="CMV63" s="26"/>
      <c r="CMW63" s="26"/>
      <c r="CMX63" s="26"/>
      <c r="CMY63" s="26"/>
      <c r="CMZ63" s="26"/>
      <c r="CNA63" s="26"/>
      <c r="CNB63" s="26"/>
      <c r="CNC63" s="26"/>
      <c r="CND63" s="26"/>
      <c r="CNE63" s="26"/>
      <c r="CNF63" s="26"/>
      <c r="CNG63" s="26"/>
      <c r="CNH63" s="26"/>
      <c r="CNI63" s="26"/>
      <c r="CNJ63" s="26"/>
      <c r="CNK63" s="26"/>
      <c r="CNL63" s="26"/>
      <c r="CNM63" s="26"/>
      <c r="CNN63" s="26"/>
      <c r="CNO63" s="26"/>
      <c r="CNP63" s="26"/>
      <c r="CNQ63" s="26"/>
      <c r="CNR63" s="26"/>
      <c r="CNS63" s="26"/>
      <c r="CNT63" s="26"/>
      <c r="CNU63" s="26"/>
      <c r="CNV63" s="26"/>
      <c r="CNW63" s="26"/>
      <c r="CNX63" s="26"/>
      <c r="CNY63" s="26"/>
      <c r="CNZ63" s="26"/>
      <c r="COA63" s="26"/>
      <c r="COB63" s="26"/>
      <c r="COC63" s="26"/>
      <c r="COD63" s="26"/>
      <c r="COE63" s="26"/>
      <c r="COF63" s="26"/>
      <c r="COG63" s="26"/>
      <c r="COH63" s="26"/>
      <c r="COI63" s="26"/>
      <c r="COJ63" s="26"/>
      <c r="COK63" s="26"/>
      <c r="COL63" s="26"/>
      <c r="COM63" s="26"/>
      <c r="CON63" s="26"/>
      <c r="COO63" s="26"/>
      <c r="COP63" s="26"/>
      <c r="COQ63" s="26"/>
      <c r="COR63" s="26"/>
      <c r="COS63" s="26"/>
      <c r="COT63" s="26"/>
      <c r="COU63" s="26"/>
      <c r="COV63" s="26"/>
      <c r="COW63" s="26"/>
      <c r="COX63" s="26"/>
      <c r="COY63" s="26"/>
      <c r="COZ63" s="26"/>
      <c r="CPA63" s="26"/>
      <c r="CPB63" s="26"/>
      <c r="CPC63" s="26"/>
      <c r="CPD63" s="26"/>
      <c r="CPE63" s="26"/>
      <c r="CPF63" s="26"/>
      <c r="CPG63" s="26"/>
      <c r="CPH63" s="26"/>
      <c r="CPI63" s="26"/>
      <c r="CPJ63" s="26"/>
      <c r="CPK63" s="26"/>
      <c r="CPL63" s="26"/>
      <c r="CPM63" s="26"/>
      <c r="CPN63" s="26"/>
      <c r="CPO63" s="26"/>
      <c r="CPP63" s="26"/>
      <c r="CPQ63" s="26"/>
      <c r="CPR63" s="26"/>
      <c r="CPS63" s="26"/>
      <c r="CPT63" s="26"/>
      <c r="CPU63" s="26"/>
      <c r="CPV63" s="26"/>
      <c r="CPW63" s="26"/>
      <c r="CPX63" s="26"/>
      <c r="CPY63" s="26"/>
      <c r="CPZ63" s="26"/>
      <c r="CQA63" s="26"/>
      <c r="CQB63" s="26"/>
      <c r="CQC63" s="26"/>
      <c r="CQD63" s="26"/>
      <c r="CQE63" s="26"/>
      <c r="CQF63" s="26"/>
      <c r="CQG63" s="26"/>
      <c r="CQH63" s="26"/>
      <c r="CQI63" s="26"/>
      <c r="CQJ63" s="26"/>
      <c r="CQK63" s="26"/>
      <c r="CQL63" s="26"/>
      <c r="CQM63" s="26"/>
      <c r="CQN63" s="26"/>
      <c r="CQO63" s="26"/>
      <c r="CQP63" s="26"/>
      <c r="CQQ63" s="26"/>
      <c r="CQR63" s="26"/>
      <c r="CQS63" s="26"/>
      <c r="CQT63" s="26"/>
      <c r="CQU63" s="26"/>
      <c r="CQV63" s="26"/>
      <c r="CQW63" s="26"/>
      <c r="CQX63" s="26"/>
      <c r="CQY63" s="26"/>
      <c r="CQZ63" s="26"/>
      <c r="CRA63" s="26"/>
      <c r="CRB63" s="26"/>
      <c r="CRC63" s="26"/>
      <c r="CRD63" s="26"/>
      <c r="CRE63" s="26"/>
      <c r="CRF63" s="26"/>
      <c r="CRG63" s="26"/>
      <c r="CRH63" s="26"/>
      <c r="CRI63" s="26"/>
      <c r="CRJ63" s="26"/>
      <c r="CRK63" s="26"/>
      <c r="CRL63" s="26"/>
      <c r="CRM63" s="26"/>
      <c r="CRN63" s="26"/>
      <c r="CRO63" s="26"/>
      <c r="CRP63" s="26"/>
      <c r="CRQ63" s="26"/>
      <c r="CRR63" s="26"/>
      <c r="CRS63" s="26"/>
      <c r="CRT63" s="26"/>
      <c r="CRU63" s="26"/>
      <c r="CRV63" s="26"/>
      <c r="CRW63" s="26"/>
      <c r="CRX63" s="26"/>
      <c r="CRY63" s="26"/>
      <c r="CRZ63" s="26"/>
      <c r="CSA63" s="26"/>
      <c r="CSB63" s="26"/>
      <c r="CSC63" s="26"/>
      <c r="CSD63" s="26"/>
      <c r="CSE63" s="26"/>
      <c r="CSF63" s="26"/>
      <c r="CSG63" s="26"/>
      <c r="CSH63" s="26"/>
      <c r="CSI63" s="26"/>
      <c r="CSJ63" s="26"/>
      <c r="CSK63" s="26"/>
      <c r="CSL63" s="26"/>
      <c r="CSM63" s="26"/>
      <c r="CSN63" s="26"/>
      <c r="CSO63" s="26"/>
      <c r="CSP63" s="26"/>
      <c r="CSQ63" s="26"/>
      <c r="CSR63" s="26"/>
      <c r="CSS63" s="26"/>
      <c r="CST63" s="26"/>
      <c r="CSU63" s="26"/>
      <c r="CSV63" s="26"/>
      <c r="CSW63" s="26"/>
      <c r="CSX63" s="26"/>
      <c r="CSY63" s="26"/>
      <c r="CSZ63" s="26"/>
      <c r="CTA63" s="26"/>
      <c r="CTB63" s="26"/>
      <c r="CTC63" s="26"/>
      <c r="CTD63" s="26"/>
      <c r="CTE63" s="26"/>
      <c r="CTF63" s="26"/>
      <c r="CTG63" s="26"/>
      <c r="CTH63" s="26"/>
      <c r="CTI63" s="26"/>
      <c r="CTJ63" s="26"/>
      <c r="CTK63" s="26"/>
      <c r="CTL63" s="26"/>
      <c r="CTM63" s="26"/>
      <c r="CTN63" s="26"/>
      <c r="CTO63" s="26"/>
      <c r="CTP63" s="26"/>
      <c r="CTQ63" s="26"/>
      <c r="CTR63" s="26"/>
      <c r="CTS63" s="26"/>
      <c r="CTT63" s="26"/>
      <c r="CTU63" s="26"/>
      <c r="CTV63" s="26"/>
      <c r="CTW63" s="26"/>
      <c r="CTX63" s="26"/>
      <c r="CTY63" s="26"/>
      <c r="CTZ63" s="26"/>
      <c r="CUA63" s="26"/>
      <c r="CUB63" s="26"/>
      <c r="CUC63" s="26"/>
      <c r="CUD63" s="26"/>
      <c r="CUE63" s="26"/>
      <c r="CUF63" s="26"/>
      <c r="CUG63" s="26"/>
      <c r="CUH63" s="26"/>
      <c r="CUI63" s="26"/>
      <c r="CUJ63" s="26"/>
      <c r="CUK63" s="26"/>
      <c r="CUL63" s="26"/>
      <c r="CUM63" s="26"/>
      <c r="CUN63" s="26"/>
      <c r="CUO63" s="26"/>
      <c r="CUP63" s="26"/>
      <c r="CUQ63" s="26"/>
      <c r="CUR63" s="26"/>
      <c r="CUS63" s="26"/>
      <c r="CUT63" s="26"/>
      <c r="CUU63" s="26"/>
      <c r="CUV63" s="26"/>
      <c r="CUW63" s="26"/>
      <c r="CUX63" s="26"/>
      <c r="CUY63" s="26"/>
      <c r="CUZ63" s="26"/>
      <c r="CVA63" s="26"/>
      <c r="CVB63" s="26"/>
      <c r="CVC63" s="26"/>
      <c r="CVD63" s="26"/>
      <c r="CVE63" s="26"/>
      <c r="CVF63" s="26"/>
      <c r="CVG63" s="26"/>
      <c r="CVH63" s="26"/>
      <c r="CVI63" s="26"/>
      <c r="CVJ63" s="26"/>
      <c r="CVK63" s="26"/>
      <c r="CVL63" s="26"/>
      <c r="CVM63" s="26"/>
      <c r="CVN63" s="26"/>
      <c r="CVO63" s="26"/>
      <c r="CVP63" s="26"/>
      <c r="CVQ63" s="26"/>
      <c r="CVR63" s="26"/>
      <c r="CVS63" s="26"/>
      <c r="CVT63" s="26"/>
      <c r="CVU63" s="26"/>
      <c r="CVV63" s="26"/>
      <c r="CVW63" s="26"/>
      <c r="CVX63" s="26"/>
      <c r="CVY63" s="26"/>
      <c r="CVZ63" s="26"/>
      <c r="CWA63" s="26"/>
      <c r="CWB63" s="26"/>
      <c r="CWC63" s="26"/>
      <c r="CWD63" s="26"/>
      <c r="CWE63" s="26"/>
      <c r="CWF63" s="26"/>
      <c r="CWG63" s="26"/>
      <c r="CWH63" s="26"/>
      <c r="CWI63" s="26"/>
      <c r="CWJ63" s="26"/>
      <c r="CWK63" s="26"/>
      <c r="CWL63" s="26"/>
      <c r="CWM63" s="26"/>
      <c r="CWN63" s="26"/>
      <c r="CWO63" s="26"/>
      <c r="CWP63" s="26"/>
      <c r="CWQ63" s="26"/>
      <c r="CWR63" s="26"/>
      <c r="CWS63" s="26"/>
      <c r="CWT63" s="26"/>
      <c r="CWU63" s="26"/>
      <c r="CWV63" s="26"/>
      <c r="CWW63" s="26"/>
      <c r="CWX63" s="26"/>
      <c r="CWY63" s="26"/>
      <c r="CWZ63" s="26"/>
      <c r="CXA63" s="26"/>
      <c r="CXB63" s="26"/>
      <c r="CXC63" s="26"/>
      <c r="CXD63" s="26"/>
      <c r="CXE63" s="26"/>
      <c r="CXF63" s="26"/>
      <c r="CXG63" s="26"/>
      <c r="CXH63" s="26"/>
      <c r="CXI63" s="26"/>
      <c r="CXJ63" s="26"/>
      <c r="CXK63" s="26"/>
      <c r="CXL63" s="26"/>
      <c r="CXM63" s="26"/>
      <c r="CXN63" s="26"/>
      <c r="CXO63" s="26"/>
      <c r="CXP63" s="26"/>
      <c r="CXQ63" s="26"/>
      <c r="CXR63" s="26"/>
      <c r="CXS63" s="26"/>
      <c r="CXT63" s="26"/>
      <c r="CXU63" s="26"/>
      <c r="CXV63" s="26"/>
      <c r="CXW63" s="26"/>
      <c r="CXX63" s="26"/>
      <c r="CXY63" s="26"/>
      <c r="CXZ63" s="26"/>
      <c r="CYA63" s="26"/>
      <c r="CYB63" s="26"/>
      <c r="CYC63" s="26"/>
      <c r="CYD63" s="26"/>
      <c r="CYE63" s="26"/>
      <c r="CYF63" s="26"/>
      <c r="CYG63" s="26"/>
      <c r="CYH63" s="26"/>
      <c r="CYI63" s="26"/>
      <c r="CYJ63" s="26"/>
      <c r="CYK63" s="26"/>
      <c r="CYL63" s="26"/>
      <c r="CYM63" s="26"/>
      <c r="CYN63" s="26"/>
      <c r="CYO63" s="26"/>
      <c r="CYP63" s="26"/>
      <c r="CYQ63" s="26"/>
      <c r="CYR63" s="26"/>
      <c r="CYS63" s="26"/>
      <c r="CYT63" s="26"/>
      <c r="CYU63" s="26"/>
      <c r="CYV63" s="26"/>
      <c r="CYW63" s="26"/>
      <c r="CYX63" s="26"/>
      <c r="CYY63" s="26"/>
      <c r="CYZ63" s="26"/>
      <c r="CZA63" s="26"/>
      <c r="CZB63" s="26"/>
      <c r="CZC63" s="26"/>
      <c r="CZD63" s="26"/>
      <c r="CZE63" s="26"/>
      <c r="CZF63" s="26"/>
      <c r="CZG63" s="26"/>
      <c r="CZH63" s="26"/>
      <c r="CZI63" s="26"/>
      <c r="CZJ63" s="26"/>
      <c r="CZK63" s="26"/>
      <c r="CZL63" s="26"/>
      <c r="CZM63" s="26"/>
      <c r="CZN63" s="26"/>
      <c r="CZO63" s="26"/>
      <c r="CZP63" s="26"/>
      <c r="CZQ63" s="26"/>
      <c r="CZR63" s="26"/>
      <c r="CZS63" s="26"/>
      <c r="CZT63" s="26"/>
      <c r="CZU63" s="26"/>
      <c r="CZV63" s="26"/>
      <c r="CZW63" s="26"/>
      <c r="CZX63" s="26"/>
      <c r="CZY63" s="26"/>
      <c r="CZZ63" s="26"/>
      <c r="DAA63" s="26"/>
      <c r="DAB63" s="26"/>
      <c r="DAC63" s="26"/>
      <c r="DAD63" s="26"/>
      <c r="DAE63" s="26"/>
      <c r="DAF63" s="26"/>
      <c r="DAG63" s="26"/>
      <c r="DAH63" s="26"/>
      <c r="DAI63" s="26"/>
      <c r="DAJ63" s="26"/>
      <c r="DAK63" s="26"/>
      <c r="DAL63" s="26"/>
      <c r="DAM63" s="26"/>
      <c r="DAN63" s="26"/>
      <c r="DAO63" s="26"/>
      <c r="DAP63" s="26"/>
      <c r="DAQ63" s="26"/>
      <c r="DAR63" s="26"/>
      <c r="DAS63" s="26"/>
      <c r="DAT63" s="26"/>
      <c r="DAU63" s="26"/>
      <c r="DAV63" s="26"/>
      <c r="DAW63" s="26"/>
      <c r="DAX63" s="26"/>
      <c r="DAY63" s="26"/>
      <c r="DAZ63" s="26"/>
      <c r="DBA63" s="26"/>
      <c r="DBB63" s="26"/>
      <c r="DBC63" s="26"/>
      <c r="DBD63" s="26"/>
      <c r="DBE63" s="26"/>
      <c r="DBF63" s="26"/>
      <c r="DBG63" s="26"/>
      <c r="DBH63" s="26"/>
      <c r="DBI63" s="26"/>
      <c r="DBJ63" s="26"/>
      <c r="DBK63" s="26"/>
      <c r="DBL63" s="26"/>
      <c r="DBM63" s="26"/>
      <c r="DBN63" s="26"/>
      <c r="DBO63" s="26"/>
      <c r="DBP63" s="26"/>
      <c r="DBQ63" s="26"/>
      <c r="DBR63" s="26"/>
      <c r="DBS63" s="26"/>
      <c r="DBT63" s="26"/>
      <c r="DBU63" s="26"/>
      <c r="DBV63" s="26"/>
      <c r="DBW63" s="26"/>
      <c r="DBX63" s="26"/>
      <c r="DBY63" s="26"/>
      <c r="DBZ63" s="26"/>
      <c r="DCA63" s="26"/>
      <c r="DCB63" s="26"/>
      <c r="DCC63" s="26"/>
      <c r="DCD63" s="26"/>
      <c r="DCE63" s="26"/>
      <c r="DCF63" s="26"/>
      <c r="DCG63" s="26"/>
      <c r="DCH63" s="26"/>
      <c r="DCI63" s="26"/>
      <c r="DCJ63" s="26"/>
      <c r="DCK63" s="26"/>
      <c r="DCL63" s="26"/>
      <c r="DCM63" s="26"/>
      <c r="DCN63" s="26"/>
      <c r="DCO63" s="26"/>
      <c r="DCP63" s="26"/>
      <c r="DCQ63" s="26"/>
      <c r="DCR63" s="26"/>
      <c r="DCS63" s="26"/>
      <c r="DCT63" s="26"/>
      <c r="DCU63" s="26"/>
      <c r="DCV63" s="26"/>
      <c r="DCW63" s="26"/>
      <c r="DCX63" s="26"/>
      <c r="DCY63" s="26"/>
      <c r="DCZ63" s="26"/>
      <c r="DDA63" s="26"/>
      <c r="DDB63" s="26"/>
      <c r="DDC63" s="26"/>
      <c r="DDD63" s="26"/>
      <c r="DDE63" s="26"/>
      <c r="DDF63" s="26"/>
      <c r="DDG63" s="26"/>
      <c r="DDH63" s="26"/>
      <c r="DDI63" s="26"/>
      <c r="DDJ63" s="26"/>
      <c r="DDK63" s="26"/>
      <c r="DDL63" s="26"/>
      <c r="DDM63" s="26"/>
      <c r="DDN63" s="26"/>
      <c r="DDO63" s="26"/>
      <c r="DDP63" s="26"/>
      <c r="DDQ63" s="26"/>
      <c r="DDR63" s="26"/>
      <c r="DDS63" s="26"/>
      <c r="DDT63" s="26"/>
      <c r="DDU63" s="26"/>
      <c r="DDV63" s="26"/>
      <c r="DDW63" s="26"/>
      <c r="DDX63" s="26"/>
      <c r="DDY63" s="26"/>
      <c r="DDZ63" s="26"/>
      <c r="DEA63" s="26"/>
      <c r="DEB63" s="26"/>
      <c r="DEC63" s="26"/>
      <c r="DED63" s="26"/>
      <c r="DEE63" s="26"/>
      <c r="DEF63" s="26"/>
      <c r="DEG63" s="26"/>
      <c r="DEH63" s="26"/>
      <c r="DEI63" s="26"/>
      <c r="DEJ63" s="26"/>
      <c r="DEK63" s="26"/>
      <c r="DEL63" s="26"/>
      <c r="DEM63" s="26"/>
      <c r="DEN63" s="26"/>
      <c r="DEO63" s="26"/>
      <c r="DEP63" s="26"/>
      <c r="DEQ63" s="26"/>
      <c r="DER63" s="26"/>
      <c r="DES63" s="26"/>
      <c r="DET63" s="26"/>
      <c r="DEU63" s="26"/>
      <c r="DEV63" s="26"/>
      <c r="DEW63" s="26"/>
      <c r="DEX63" s="26"/>
      <c r="DEY63" s="26"/>
      <c r="DEZ63" s="26"/>
      <c r="DFA63" s="26"/>
      <c r="DFB63" s="26"/>
      <c r="DFC63" s="26"/>
      <c r="DFD63" s="26"/>
      <c r="DFE63" s="26"/>
      <c r="DFF63" s="26"/>
      <c r="DFG63" s="26"/>
      <c r="DFH63" s="26"/>
      <c r="DFI63" s="26"/>
      <c r="DFJ63" s="26"/>
      <c r="DFK63" s="26"/>
      <c r="DFL63" s="26"/>
      <c r="DFM63" s="26"/>
      <c r="DFN63" s="26"/>
      <c r="DFO63" s="26"/>
      <c r="DFP63" s="26"/>
      <c r="DFQ63" s="26"/>
      <c r="DFR63" s="26"/>
      <c r="DFS63" s="26"/>
      <c r="DFT63" s="26"/>
      <c r="DFU63" s="26"/>
      <c r="DFV63" s="26"/>
      <c r="DFW63" s="26"/>
      <c r="DFX63" s="26"/>
      <c r="DFY63" s="26"/>
      <c r="DFZ63" s="26"/>
      <c r="DGA63" s="26"/>
      <c r="DGB63" s="26"/>
      <c r="DGC63" s="26"/>
      <c r="DGD63" s="26"/>
      <c r="DGE63" s="26"/>
      <c r="DGF63" s="26"/>
      <c r="DGG63" s="26"/>
      <c r="DGH63" s="26"/>
      <c r="DGI63" s="26"/>
      <c r="DGJ63" s="26"/>
      <c r="DGK63" s="26"/>
      <c r="DGL63" s="26"/>
      <c r="DGM63" s="26"/>
      <c r="DGN63" s="26"/>
      <c r="DGO63" s="26"/>
      <c r="DGP63" s="26"/>
      <c r="DGQ63" s="26"/>
      <c r="DGR63" s="26"/>
      <c r="DGS63" s="26"/>
      <c r="DGT63" s="26"/>
      <c r="DGU63" s="26"/>
      <c r="DGV63" s="26"/>
      <c r="DGW63" s="26"/>
      <c r="DGX63" s="26"/>
      <c r="DGY63" s="26"/>
      <c r="DGZ63" s="26"/>
      <c r="DHA63" s="26"/>
      <c r="DHB63" s="26"/>
      <c r="DHC63" s="26"/>
      <c r="DHD63" s="26"/>
      <c r="DHE63" s="26"/>
      <c r="DHF63" s="26"/>
      <c r="DHG63" s="26"/>
      <c r="DHH63" s="26"/>
      <c r="DHI63" s="26"/>
      <c r="DHJ63" s="26"/>
      <c r="DHK63" s="26"/>
      <c r="DHL63" s="26"/>
      <c r="DHM63" s="26"/>
      <c r="DHN63" s="26"/>
      <c r="DHO63" s="26"/>
      <c r="DHP63" s="26"/>
      <c r="DHQ63" s="26"/>
      <c r="DHR63" s="26"/>
      <c r="DHS63" s="26"/>
      <c r="DHT63" s="26"/>
      <c r="DHU63" s="26"/>
      <c r="DHV63" s="26"/>
      <c r="DHW63" s="26"/>
      <c r="DHX63" s="26"/>
      <c r="DHY63" s="26"/>
      <c r="DHZ63" s="26"/>
      <c r="DIA63" s="26"/>
      <c r="DIB63" s="26"/>
      <c r="DIC63" s="26"/>
      <c r="DID63" s="26"/>
      <c r="DIE63" s="26"/>
      <c r="DIF63" s="26"/>
      <c r="DIG63" s="26"/>
      <c r="DIH63" s="26"/>
      <c r="DII63" s="26"/>
      <c r="DIJ63" s="26"/>
      <c r="DIK63" s="26"/>
      <c r="DIL63" s="26"/>
      <c r="DIM63" s="26"/>
      <c r="DIN63" s="26"/>
      <c r="DIO63" s="26"/>
      <c r="DIP63" s="26"/>
      <c r="DIQ63" s="26"/>
      <c r="DIR63" s="26"/>
      <c r="DIS63" s="26"/>
      <c r="DIT63" s="26"/>
      <c r="DIU63" s="26"/>
      <c r="DIV63" s="26"/>
      <c r="DIW63" s="26"/>
      <c r="DIX63" s="26"/>
      <c r="DIY63" s="26"/>
      <c r="DIZ63" s="26"/>
      <c r="DJA63" s="26"/>
      <c r="DJB63" s="26"/>
      <c r="DJC63" s="26"/>
      <c r="DJD63" s="26"/>
      <c r="DJE63" s="26"/>
      <c r="DJF63" s="26"/>
      <c r="DJG63" s="26"/>
      <c r="DJH63" s="26"/>
      <c r="DJI63" s="26"/>
      <c r="DJJ63" s="26"/>
      <c r="DJK63" s="26"/>
      <c r="DJL63" s="26"/>
      <c r="DJM63" s="26"/>
      <c r="DJN63" s="26"/>
      <c r="DJO63" s="26"/>
      <c r="DJP63" s="26"/>
      <c r="DJQ63" s="26"/>
      <c r="DJR63" s="26"/>
      <c r="DJS63" s="26"/>
      <c r="DJT63" s="26"/>
      <c r="DJU63" s="26"/>
      <c r="DJV63" s="26"/>
      <c r="DJW63" s="26"/>
      <c r="DJX63" s="26"/>
      <c r="DJY63" s="26"/>
      <c r="DJZ63" s="26"/>
      <c r="DKA63" s="26"/>
      <c r="DKB63" s="26"/>
      <c r="DKC63" s="26"/>
      <c r="DKD63" s="26"/>
      <c r="DKE63" s="26"/>
      <c r="DKF63" s="26"/>
      <c r="DKG63" s="26"/>
      <c r="DKH63" s="26"/>
      <c r="DKI63" s="26"/>
      <c r="DKJ63" s="26"/>
      <c r="DKK63" s="26"/>
      <c r="DKL63" s="26"/>
      <c r="DKM63" s="26"/>
      <c r="DKN63" s="26"/>
      <c r="DKO63" s="26"/>
      <c r="DKP63" s="26"/>
      <c r="DKQ63" s="26"/>
      <c r="DKR63" s="26"/>
      <c r="DKS63" s="26"/>
      <c r="DKT63" s="26"/>
      <c r="DKU63" s="26"/>
      <c r="DKV63" s="26"/>
      <c r="DKW63" s="26"/>
      <c r="DKX63" s="26"/>
      <c r="DKY63" s="26"/>
      <c r="DKZ63" s="26"/>
      <c r="DLA63" s="26"/>
      <c r="DLB63" s="26"/>
      <c r="DLC63" s="26"/>
      <c r="DLD63" s="26"/>
      <c r="DLE63" s="26"/>
      <c r="DLF63" s="26"/>
      <c r="DLG63" s="26"/>
      <c r="DLH63" s="26"/>
      <c r="DLI63" s="26"/>
      <c r="DLJ63" s="26"/>
      <c r="DLK63" s="26"/>
      <c r="DLL63" s="26"/>
      <c r="DLM63" s="26"/>
      <c r="DLN63" s="26"/>
      <c r="DLO63" s="26"/>
      <c r="DLP63" s="26"/>
      <c r="DLQ63" s="26"/>
      <c r="DLR63" s="26"/>
      <c r="DLS63" s="26"/>
      <c r="DLT63" s="26"/>
      <c r="DLU63" s="26"/>
      <c r="DLV63" s="26"/>
      <c r="DLW63" s="26"/>
      <c r="DLX63" s="26"/>
      <c r="DLY63" s="26"/>
      <c r="DLZ63" s="26"/>
      <c r="DMA63" s="26"/>
      <c r="DMB63" s="26"/>
      <c r="DMC63" s="26"/>
      <c r="DMD63" s="26"/>
      <c r="DME63" s="26"/>
      <c r="DMF63" s="26"/>
      <c r="DMG63" s="26"/>
      <c r="DMH63" s="26"/>
      <c r="DMI63" s="26"/>
      <c r="DMJ63" s="26"/>
      <c r="DMK63" s="26"/>
      <c r="DML63" s="26"/>
      <c r="DMM63" s="26"/>
      <c r="DMN63" s="26"/>
      <c r="DMO63" s="26"/>
      <c r="DMP63" s="26"/>
      <c r="DMQ63" s="26"/>
      <c r="DMR63" s="26"/>
      <c r="DMS63" s="26"/>
      <c r="DMT63" s="26"/>
      <c r="DMU63" s="26"/>
      <c r="DMV63" s="26"/>
      <c r="DMW63" s="26"/>
      <c r="DMX63" s="26"/>
      <c r="DMY63" s="26"/>
      <c r="DMZ63" s="26"/>
      <c r="DNA63" s="26"/>
      <c r="DNB63" s="26"/>
      <c r="DNC63" s="26"/>
      <c r="DND63" s="26"/>
      <c r="DNE63" s="26"/>
      <c r="DNF63" s="26"/>
      <c r="DNG63" s="26"/>
      <c r="DNH63" s="26"/>
      <c r="DNI63" s="26"/>
      <c r="DNJ63" s="26"/>
      <c r="DNK63" s="26"/>
      <c r="DNL63" s="26"/>
      <c r="DNM63" s="26"/>
      <c r="DNN63" s="26"/>
      <c r="DNO63" s="26"/>
      <c r="DNP63" s="26"/>
      <c r="DNQ63" s="26"/>
      <c r="DNR63" s="26"/>
      <c r="DNS63" s="26"/>
      <c r="DNT63" s="26"/>
      <c r="DNU63" s="26"/>
      <c r="DNV63" s="26"/>
      <c r="DNW63" s="26"/>
      <c r="DNX63" s="26"/>
      <c r="DNY63" s="26"/>
      <c r="DNZ63" s="26"/>
      <c r="DOA63" s="26"/>
      <c r="DOB63" s="26"/>
      <c r="DOC63" s="26"/>
      <c r="DOD63" s="26"/>
      <c r="DOE63" s="26"/>
      <c r="DOF63" s="26"/>
      <c r="DOG63" s="26"/>
      <c r="DOH63" s="26"/>
      <c r="DOI63" s="26"/>
      <c r="DOJ63" s="26"/>
      <c r="DOK63" s="26"/>
      <c r="DOL63" s="26"/>
      <c r="DOM63" s="26"/>
      <c r="DON63" s="26"/>
      <c r="DOO63" s="26"/>
      <c r="DOP63" s="26"/>
      <c r="DOQ63" s="26"/>
      <c r="DOR63" s="26"/>
      <c r="DOS63" s="26"/>
      <c r="DOT63" s="26"/>
      <c r="DOU63" s="26"/>
      <c r="DOV63" s="26"/>
      <c r="DOW63" s="26"/>
      <c r="DOX63" s="26"/>
      <c r="DOY63" s="26"/>
      <c r="DOZ63" s="26"/>
      <c r="DPA63" s="26"/>
      <c r="DPB63" s="26"/>
      <c r="DPC63" s="26"/>
      <c r="DPD63" s="26"/>
      <c r="DPE63" s="26"/>
      <c r="DPF63" s="26"/>
      <c r="DPG63" s="26"/>
      <c r="DPH63" s="26"/>
      <c r="DPI63" s="26"/>
      <c r="DPJ63" s="26"/>
      <c r="DPK63" s="26"/>
      <c r="DPL63" s="26"/>
      <c r="DPM63" s="26"/>
      <c r="DPN63" s="26"/>
      <c r="DPO63" s="26"/>
      <c r="DPP63" s="26"/>
      <c r="DPQ63" s="26"/>
      <c r="DPR63" s="26"/>
      <c r="DPS63" s="26"/>
      <c r="DPT63" s="26"/>
      <c r="DPU63" s="26"/>
      <c r="DPV63" s="26"/>
      <c r="DPW63" s="26"/>
      <c r="DPX63" s="26"/>
      <c r="DPY63" s="26"/>
      <c r="DPZ63" s="26"/>
      <c r="DQA63" s="26"/>
      <c r="DQB63" s="26"/>
      <c r="DQC63" s="26"/>
      <c r="DQD63" s="26"/>
      <c r="DQE63" s="26"/>
      <c r="DQF63" s="26"/>
      <c r="DQG63" s="26"/>
      <c r="DQH63" s="26"/>
      <c r="DQI63" s="26"/>
      <c r="DQJ63" s="26"/>
      <c r="DQK63" s="26"/>
      <c r="DQL63" s="26"/>
      <c r="DQM63" s="26"/>
      <c r="DQN63" s="26"/>
      <c r="DQO63" s="26"/>
      <c r="DQP63" s="26"/>
      <c r="DQQ63" s="26"/>
      <c r="DQR63" s="26"/>
      <c r="DQS63" s="26"/>
      <c r="DQT63" s="26"/>
      <c r="DQU63" s="26"/>
      <c r="DQV63" s="26"/>
      <c r="DQW63" s="26"/>
      <c r="DQX63" s="26"/>
      <c r="DQY63" s="26"/>
      <c r="DQZ63" s="26"/>
      <c r="DRA63" s="26"/>
      <c r="DRB63" s="26"/>
      <c r="DRC63" s="26"/>
      <c r="DRD63" s="26"/>
      <c r="DRE63" s="26"/>
      <c r="DRF63" s="26"/>
      <c r="DRG63" s="26"/>
      <c r="DRH63" s="26"/>
      <c r="DRI63" s="26"/>
      <c r="DRJ63" s="26"/>
      <c r="DRK63" s="26"/>
      <c r="DRL63" s="26"/>
      <c r="DRM63" s="26"/>
      <c r="DRN63" s="26"/>
      <c r="DRO63" s="26"/>
      <c r="DRP63" s="26"/>
      <c r="DRQ63" s="26"/>
      <c r="DRR63" s="26"/>
      <c r="DRS63" s="26"/>
      <c r="DRT63" s="26"/>
      <c r="DRU63" s="26"/>
      <c r="DRV63" s="26"/>
      <c r="DRW63" s="26"/>
      <c r="DRX63" s="26"/>
      <c r="DRY63" s="26"/>
      <c r="DRZ63" s="26"/>
      <c r="DSA63" s="26"/>
      <c r="DSB63" s="26"/>
      <c r="DSC63" s="26"/>
      <c r="DSD63" s="26"/>
      <c r="DSE63" s="26"/>
      <c r="DSF63" s="26"/>
      <c r="DSG63" s="26"/>
      <c r="DSH63" s="26"/>
      <c r="DSI63" s="26"/>
      <c r="DSJ63" s="26"/>
      <c r="DSK63" s="26"/>
      <c r="DSL63" s="26"/>
      <c r="DSM63" s="26"/>
      <c r="DSN63" s="26"/>
      <c r="DSO63" s="26"/>
      <c r="DSP63" s="26"/>
      <c r="DSQ63" s="26"/>
      <c r="DSR63" s="26"/>
      <c r="DSS63" s="26"/>
      <c r="DST63" s="26"/>
      <c r="DSU63" s="26"/>
      <c r="DSV63" s="26"/>
      <c r="DSW63" s="26"/>
      <c r="DSX63" s="26"/>
      <c r="DSY63" s="26"/>
      <c r="DSZ63" s="26"/>
      <c r="DTA63" s="26"/>
      <c r="DTB63" s="26"/>
      <c r="DTC63" s="26"/>
      <c r="DTD63" s="26"/>
      <c r="DTE63" s="26"/>
      <c r="DTF63" s="26"/>
      <c r="DTG63" s="26"/>
      <c r="DTH63" s="26"/>
      <c r="DTI63" s="26"/>
      <c r="DTJ63" s="26"/>
      <c r="DTK63" s="26"/>
      <c r="DTL63" s="26"/>
      <c r="DTM63" s="26"/>
      <c r="DTN63" s="26"/>
      <c r="DTO63" s="26"/>
      <c r="DTP63" s="26"/>
      <c r="DTQ63" s="26"/>
      <c r="DTR63" s="26"/>
      <c r="DTS63" s="26"/>
      <c r="DTT63" s="26"/>
      <c r="DTU63" s="26"/>
      <c r="DTV63" s="26"/>
      <c r="DTW63" s="26"/>
      <c r="DTX63" s="26"/>
      <c r="DTY63" s="26"/>
      <c r="DTZ63" s="26"/>
      <c r="DUA63" s="26"/>
      <c r="DUB63" s="26"/>
      <c r="DUC63" s="26"/>
      <c r="DUD63" s="26"/>
      <c r="DUE63" s="26"/>
      <c r="DUF63" s="26"/>
      <c r="DUG63" s="26"/>
      <c r="DUH63" s="26"/>
      <c r="DUI63" s="26"/>
      <c r="DUJ63" s="26"/>
      <c r="DUK63" s="26"/>
      <c r="DUL63" s="26"/>
      <c r="DUM63" s="26"/>
      <c r="DUN63" s="26"/>
      <c r="DUO63" s="26"/>
      <c r="DUP63" s="26"/>
      <c r="DUQ63" s="26"/>
      <c r="DUR63" s="26"/>
      <c r="DUS63" s="26"/>
      <c r="DUT63" s="26"/>
      <c r="DUU63" s="26"/>
      <c r="DUV63" s="26"/>
      <c r="DUW63" s="26"/>
      <c r="DUX63" s="26"/>
      <c r="DUY63" s="26"/>
      <c r="DUZ63" s="26"/>
      <c r="DVA63" s="26"/>
      <c r="DVB63" s="26"/>
      <c r="DVC63" s="26"/>
      <c r="DVD63" s="26"/>
      <c r="DVE63" s="26"/>
      <c r="DVF63" s="26"/>
      <c r="DVG63" s="26"/>
      <c r="DVH63" s="26"/>
      <c r="DVI63" s="26"/>
      <c r="DVJ63" s="26"/>
      <c r="DVK63" s="26"/>
      <c r="DVL63" s="26"/>
      <c r="DVM63" s="26"/>
      <c r="DVN63" s="26"/>
      <c r="DVO63" s="26"/>
      <c r="DVP63" s="26"/>
      <c r="DVQ63" s="26"/>
      <c r="DVR63" s="26"/>
      <c r="DVS63" s="26"/>
      <c r="DVT63" s="26"/>
      <c r="DVU63" s="26"/>
      <c r="DVV63" s="26"/>
      <c r="DVW63" s="26"/>
      <c r="DVX63" s="26"/>
      <c r="DVY63" s="26"/>
      <c r="DVZ63" s="26"/>
      <c r="DWA63" s="26"/>
      <c r="DWB63" s="26"/>
      <c r="DWC63" s="26"/>
      <c r="DWD63" s="26"/>
      <c r="DWE63" s="26"/>
      <c r="DWF63" s="26"/>
      <c r="DWG63" s="26"/>
      <c r="DWH63" s="26"/>
      <c r="DWI63" s="26"/>
      <c r="DWJ63" s="26"/>
      <c r="DWK63" s="26"/>
      <c r="DWL63" s="26"/>
      <c r="DWM63" s="26"/>
      <c r="DWN63" s="26"/>
      <c r="DWO63" s="26"/>
      <c r="DWP63" s="26"/>
      <c r="DWQ63" s="26"/>
      <c r="DWR63" s="26"/>
      <c r="DWS63" s="26"/>
      <c r="DWT63" s="26"/>
      <c r="DWU63" s="26"/>
      <c r="DWV63" s="26"/>
      <c r="DWW63" s="26"/>
      <c r="DWX63" s="26"/>
      <c r="DWY63" s="26"/>
      <c r="DWZ63" s="26"/>
      <c r="DXA63" s="26"/>
      <c r="DXB63" s="26"/>
      <c r="DXC63" s="26"/>
      <c r="DXD63" s="26"/>
      <c r="DXE63" s="26"/>
      <c r="DXF63" s="26"/>
      <c r="DXG63" s="26"/>
      <c r="DXH63" s="26"/>
      <c r="DXI63" s="26"/>
      <c r="DXJ63" s="26"/>
      <c r="DXK63" s="26"/>
      <c r="DXL63" s="26"/>
      <c r="DXM63" s="26"/>
      <c r="DXN63" s="26"/>
      <c r="DXO63" s="26"/>
      <c r="DXP63" s="26"/>
      <c r="DXQ63" s="26"/>
      <c r="DXR63" s="26"/>
      <c r="DXS63" s="26"/>
      <c r="DXT63" s="26"/>
      <c r="DXU63" s="26"/>
      <c r="DXV63" s="26"/>
      <c r="DXW63" s="26"/>
      <c r="DXX63" s="26"/>
      <c r="DXY63" s="26"/>
      <c r="DXZ63" s="26"/>
      <c r="DYA63" s="26"/>
      <c r="DYB63" s="26"/>
      <c r="DYC63" s="26"/>
      <c r="DYD63" s="26"/>
      <c r="DYE63" s="26"/>
      <c r="DYF63" s="26"/>
      <c r="DYG63" s="26"/>
      <c r="DYH63" s="26"/>
      <c r="DYI63" s="26"/>
      <c r="DYJ63" s="26"/>
      <c r="DYK63" s="26"/>
      <c r="DYL63" s="26"/>
      <c r="DYM63" s="26"/>
      <c r="DYN63" s="26"/>
      <c r="DYO63" s="26"/>
      <c r="DYP63" s="26"/>
      <c r="DYQ63" s="26"/>
      <c r="DYR63" s="26"/>
      <c r="DYS63" s="26"/>
      <c r="DYT63" s="26"/>
      <c r="DYU63" s="26"/>
      <c r="DYV63" s="26"/>
      <c r="DYW63" s="26"/>
      <c r="DYX63" s="26"/>
      <c r="DYY63" s="26"/>
      <c r="DYZ63" s="26"/>
      <c r="DZA63" s="26"/>
      <c r="DZB63" s="26"/>
      <c r="DZC63" s="26"/>
      <c r="DZD63" s="26"/>
      <c r="DZE63" s="26"/>
      <c r="DZF63" s="26"/>
      <c r="DZG63" s="26"/>
      <c r="DZH63" s="26"/>
      <c r="DZI63" s="26"/>
      <c r="DZJ63" s="26"/>
      <c r="DZK63" s="26"/>
      <c r="DZL63" s="26"/>
      <c r="DZM63" s="26"/>
      <c r="DZN63" s="26"/>
      <c r="DZO63" s="26"/>
      <c r="DZP63" s="26"/>
      <c r="DZQ63" s="26"/>
      <c r="DZR63" s="26"/>
      <c r="DZS63" s="26"/>
      <c r="DZT63" s="26"/>
      <c r="DZU63" s="26"/>
      <c r="DZV63" s="26"/>
      <c r="DZW63" s="26"/>
      <c r="DZX63" s="26"/>
      <c r="DZY63" s="26"/>
      <c r="DZZ63" s="26"/>
      <c r="EAA63" s="26"/>
      <c r="EAB63" s="26"/>
      <c r="EAC63" s="26"/>
      <c r="EAD63" s="26"/>
      <c r="EAE63" s="26"/>
      <c r="EAF63" s="26"/>
      <c r="EAG63" s="26"/>
      <c r="EAH63" s="26"/>
      <c r="EAI63" s="26"/>
      <c r="EAJ63" s="26"/>
      <c r="EAK63" s="26"/>
      <c r="EAL63" s="26"/>
      <c r="EAM63" s="26"/>
      <c r="EAN63" s="26"/>
      <c r="EAO63" s="26"/>
      <c r="EAP63" s="26"/>
      <c r="EAQ63" s="26"/>
      <c r="EAR63" s="26"/>
      <c r="EAS63" s="26"/>
      <c r="EAT63" s="26"/>
      <c r="EAU63" s="26"/>
      <c r="EAV63" s="26"/>
      <c r="EAW63" s="26"/>
      <c r="EAX63" s="26"/>
      <c r="EAY63" s="26"/>
      <c r="EAZ63" s="26"/>
      <c r="EBA63" s="26"/>
      <c r="EBB63" s="26"/>
      <c r="EBC63" s="26"/>
      <c r="EBD63" s="26"/>
      <c r="EBE63" s="26"/>
      <c r="EBF63" s="26"/>
      <c r="EBG63" s="26"/>
      <c r="EBH63" s="26"/>
      <c r="EBI63" s="26"/>
      <c r="EBJ63" s="26"/>
      <c r="EBK63" s="26"/>
      <c r="EBL63" s="26"/>
      <c r="EBM63" s="26"/>
      <c r="EBN63" s="26"/>
      <c r="EBO63" s="26"/>
      <c r="EBP63" s="26"/>
      <c r="EBQ63" s="26"/>
      <c r="EBR63" s="26"/>
      <c r="EBS63" s="26"/>
      <c r="EBT63" s="26"/>
      <c r="EBU63" s="26"/>
      <c r="EBV63" s="26"/>
      <c r="EBW63" s="26"/>
      <c r="EBX63" s="26"/>
      <c r="EBY63" s="26"/>
      <c r="EBZ63" s="26"/>
      <c r="ECA63" s="26"/>
      <c r="ECB63" s="26"/>
      <c r="ECC63" s="26"/>
      <c r="ECD63" s="26"/>
      <c r="ECE63" s="26"/>
      <c r="ECF63" s="26"/>
      <c r="ECG63" s="26"/>
      <c r="ECH63" s="26"/>
      <c r="ECI63" s="26"/>
      <c r="ECJ63" s="26"/>
      <c r="ECK63" s="26"/>
      <c r="ECL63" s="26"/>
      <c r="ECM63" s="26"/>
      <c r="ECN63" s="26"/>
      <c r="ECO63" s="26"/>
      <c r="ECP63" s="26"/>
      <c r="ECQ63" s="26"/>
      <c r="ECR63" s="26"/>
      <c r="ECS63" s="26"/>
      <c r="ECT63" s="26"/>
      <c r="ECU63" s="26"/>
      <c r="ECV63" s="26"/>
      <c r="ECW63" s="26"/>
      <c r="ECX63" s="26"/>
      <c r="ECY63" s="26"/>
      <c r="ECZ63" s="26"/>
      <c r="EDA63" s="26"/>
      <c r="EDB63" s="26"/>
      <c r="EDC63" s="26"/>
      <c r="EDD63" s="26"/>
      <c r="EDE63" s="26"/>
      <c r="EDF63" s="26"/>
      <c r="EDG63" s="26"/>
      <c r="EDH63" s="26"/>
      <c r="EDI63" s="26"/>
      <c r="EDJ63" s="26"/>
      <c r="EDK63" s="26"/>
      <c r="EDL63" s="26"/>
      <c r="EDM63" s="26"/>
      <c r="EDN63" s="26"/>
      <c r="EDO63" s="26"/>
      <c r="EDP63" s="26"/>
      <c r="EDQ63" s="26"/>
      <c r="EDR63" s="26"/>
      <c r="EDS63" s="26"/>
      <c r="EDT63" s="26"/>
      <c r="EDU63" s="26"/>
      <c r="EDV63" s="26"/>
      <c r="EDW63" s="26"/>
      <c r="EDX63" s="26"/>
      <c r="EDY63" s="26"/>
      <c r="EDZ63" s="26"/>
      <c r="EEA63" s="26"/>
      <c r="EEB63" s="26"/>
      <c r="EEC63" s="26"/>
      <c r="EED63" s="26"/>
      <c r="EEE63" s="26"/>
      <c r="EEF63" s="26"/>
      <c r="EEG63" s="26"/>
      <c r="EEH63" s="26"/>
      <c r="EEI63" s="26"/>
      <c r="EEJ63" s="26"/>
      <c r="EEK63" s="26"/>
      <c r="EEL63" s="26"/>
      <c r="EEM63" s="26"/>
      <c r="EEN63" s="26"/>
      <c r="EEO63" s="26"/>
      <c r="EEP63" s="26"/>
      <c r="EEQ63" s="26"/>
      <c r="EER63" s="26"/>
      <c r="EES63" s="26"/>
      <c r="EET63" s="26"/>
      <c r="EEU63" s="26"/>
      <c r="EEV63" s="26"/>
      <c r="EEW63" s="26"/>
      <c r="EEX63" s="26"/>
      <c r="EEY63" s="26"/>
      <c r="EEZ63" s="26"/>
      <c r="EFA63" s="26"/>
      <c r="EFB63" s="26"/>
      <c r="EFC63" s="26"/>
      <c r="EFD63" s="26"/>
      <c r="EFE63" s="26"/>
      <c r="EFF63" s="26"/>
      <c r="EFG63" s="26"/>
      <c r="EFH63" s="26"/>
      <c r="EFI63" s="26"/>
      <c r="EFJ63" s="26"/>
      <c r="EFK63" s="26"/>
      <c r="EFL63" s="26"/>
      <c r="EFM63" s="26"/>
      <c r="EFN63" s="26"/>
      <c r="EFO63" s="26"/>
      <c r="EFP63" s="26"/>
      <c r="EFQ63" s="26"/>
      <c r="EFR63" s="26"/>
      <c r="EFS63" s="26"/>
      <c r="EFT63" s="26"/>
      <c r="EFU63" s="26"/>
      <c r="EFV63" s="26"/>
      <c r="EFW63" s="26"/>
      <c r="EFX63" s="26"/>
      <c r="EFY63" s="26"/>
      <c r="EFZ63" s="26"/>
      <c r="EGA63" s="26"/>
      <c r="EGB63" s="26"/>
      <c r="EGC63" s="26"/>
      <c r="EGD63" s="26"/>
      <c r="EGE63" s="26"/>
      <c r="EGF63" s="26"/>
      <c r="EGG63" s="26"/>
      <c r="EGH63" s="26"/>
      <c r="EGI63" s="26"/>
      <c r="EGJ63" s="26"/>
      <c r="EGK63" s="26"/>
      <c r="EGL63" s="26"/>
      <c r="EGM63" s="26"/>
      <c r="EGN63" s="26"/>
      <c r="EGO63" s="26"/>
      <c r="EGP63" s="26"/>
      <c r="EGQ63" s="26"/>
      <c r="EGR63" s="26"/>
      <c r="EGS63" s="26"/>
      <c r="EGT63" s="26"/>
      <c r="EGU63" s="26"/>
      <c r="EGV63" s="26"/>
      <c r="EGW63" s="26"/>
      <c r="EGX63" s="26"/>
      <c r="EGY63" s="26"/>
      <c r="EGZ63" s="26"/>
      <c r="EHA63" s="26"/>
      <c r="EHB63" s="26"/>
      <c r="EHC63" s="26"/>
      <c r="EHD63" s="26"/>
      <c r="EHE63" s="26"/>
      <c r="EHF63" s="26"/>
      <c r="EHG63" s="26"/>
      <c r="EHH63" s="26"/>
      <c r="EHI63" s="26"/>
      <c r="EHJ63" s="26"/>
      <c r="EHK63" s="26"/>
      <c r="EHL63" s="26"/>
      <c r="EHM63" s="26"/>
      <c r="EHN63" s="26"/>
      <c r="EHO63" s="26"/>
      <c r="EHP63" s="26"/>
      <c r="EHQ63" s="26"/>
      <c r="EHR63" s="26"/>
      <c r="EHS63" s="26"/>
      <c r="EHT63" s="26"/>
      <c r="EHU63" s="26"/>
      <c r="EHV63" s="26"/>
      <c r="EHW63" s="26"/>
      <c r="EHX63" s="26"/>
      <c r="EHY63" s="26"/>
      <c r="EHZ63" s="26"/>
      <c r="EIA63" s="26"/>
      <c r="EIB63" s="26"/>
      <c r="EIC63" s="26"/>
      <c r="EID63" s="26"/>
      <c r="EIE63" s="26"/>
      <c r="EIF63" s="26"/>
      <c r="EIG63" s="26"/>
      <c r="EIH63" s="26"/>
      <c r="EII63" s="26"/>
      <c r="EIJ63" s="26"/>
      <c r="EIK63" s="26"/>
      <c r="EIL63" s="26"/>
      <c r="EIM63" s="26"/>
      <c r="EIN63" s="26"/>
      <c r="EIO63" s="26"/>
      <c r="EIP63" s="26"/>
      <c r="EIQ63" s="26"/>
      <c r="EIR63" s="26"/>
      <c r="EIS63" s="26"/>
      <c r="EIT63" s="26"/>
      <c r="EIU63" s="26"/>
      <c r="EIV63" s="26"/>
      <c r="EIW63" s="26"/>
      <c r="EIX63" s="26"/>
      <c r="EIY63" s="26"/>
      <c r="EIZ63" s="26"/>
      <c r="EJA63" s="26"/>
      <c r="EJB63" s="26"/>
      <c r="EJC63" s="26"/>
      <c r="EJD63" s="26"/>
      <c r="EJE63" s="26"/>
      <c r="EJF63" s="26"/>
      <c r="EJG63" s="26"/>
      <c r="EJH63" s="26"/>
      <c r="EJI63" s="26"/>
      <c r="EJJ63" s="26"/>
      <c r="EJK63" s="26"/>
      <c r="EJL63" s="26"/>
      <c r="EJM63" s="26"/>
      <c r="EJN63" s="26"/>
      <c r="EJO63" s="26"/>
      <c r="EJP63" s="26"/>
      <c r="EJQ63" s="26"/>
      <c r="EJR63" s="26"/>
      <c r="EJS63" s="26"/>
      <c r="EJT63" s="26"/>
      <c r="EJU63" s="26"/>
      <c r="EJV63" s="26"/>
      <c r="EJW63" s="26"/>
      <c r="EJX63" s="26"/>
      <c r="EJY63" s="26"/>
      <c r="EJZ63" s="26"/>
      <c r="EKA63" s="26"/>
      <c r="EKB63" s="26"/>
      <c r="EKC63" s="26"/>
      <c r="EKD63" s="26"/>
      <c r="EKE63" s="26"/>
      <c r="EKF63" s="26"/>
      <c r="EKG63" s="26"/>
      <c r="EKH63" s="26"/>
      <c r="EKI63" s="26"/>
      <c r="EKJ63" s="26"/>
      <c r="EKK63" s="26"/>
      <c r="EKL63" s="26"/>
      <c r="EKM63" s="26"/>
      <c r="EKN63" s="26"/>
      <c r="EKO63" s="26"/>
      <c r="EKP63" s="26"/>
      <c r="EKQ63" s="26"/>
      <c r="EKR63" s="26"/>
      <c r="EKS63" s="26"/>
      <c r="EKT63" s="26"/>
      <c r="EKU63" s="26"/>
      <c r="EKV63" s="26"/>
      <c r="EKW63" s="26"/>
      <c r="EKX63" s="26"/>
      <c r="EKY63" s="26"/>
      <c r="EKZ63" s="26"/>
      <c r="ELA63" s="26"/>
      <c r="ELB63" s="26"/>
      <c r="ELC63" s="26"/>
      <c r="ELD63" s="26"/>
      <c r="ELE63" s="26"/>
      <c r="ELF63" s="26"/>
      <c r="ELG63" s="26"/>
      <c r="ELH63" s="26"/>
      <c r="ELI63" s="26"/>
      <c r="ELJ63" s="26"/>
      <c r="ELK63" s="26"/>
      <c r="ELL63" s="26"/>
      <c r="ELM63" s="26"/>
      <c r="ELN63" s="26"/>
      <c r="ELO63" s="26"/>
      <c r="ELP63" s="26"/>
      <c r="ELQ63" s="26"/>
      <c r="ELR63" s="26"/>
      <c r="ELS63" s="26"/>
      <c r="ELT63" s="26"/>
      <c r="ELU63" s="26"/>
      <c r="ELV63" s="26"/>
      <c r="ELW63" s="26"/>
      <c r="ELX63" s="26"/>
      <c r="ELY63" s="26"/>
      <c r="ELZ63" s="26"/>
      <c r="EMA63" s="26"/>
      <c r="EMB63" s="26"/>
      <c r="EMC63" s="26"/>
      <c r="EMD63" s="26"/>
      <c r="EME63" s="26"/>
      <c r="EMF63" s="26"/>
      <c r="EMG63" s="26"/>
      <c r="EMH63" s="26"/>
      <c r="EMI63" s="26"/>
      <c r="EMJ63" s="26"/>
      <c r="EMK63" s="26"/>
      <c r="EML63" s="26"/>
      <c r="EMM63" s="26"/>
      <c r="EMN63" s="26"/>
      <c r="EMO63" s="26"/>
      <c r="EMP63" s="26"/>
      <c r="EMQ63" s="26"/>
      <c r="EMR63" s="26"/>
      <c r="EMS63" s="26"/>
      <c r="EMT63" s="26"/>
      <c r="EMU63" s="26"/>
      <c r="EMV63" s="26"/>
      <c r="EMW63" s="26"/>
      <c r="EMX63" s="26"/>
      <c r="EMY63" s="26"/>
      <c r="EMZ63" s="26"/>
      <c r="ENA63" s="26"/>
      <c r="ENB63" s="26"/>
      <c r="ENC63" s="26"/>
      <c r="END63" s="26"/>
      <c r="ENE63" s="26"/>
      <c r="ENF63" s="26"/>
      <c r="ENG63" s="26"/>
      <c r="ENH63" s="26"/>
      <c r="ENI63" s="26"/>
      <c r="ENJ63" s="26"/>
      <c r="ENK63" s="26"/>
      <c r="ENL63" s="26"/>
      <c r="ENM63" s="26"/>
      <c r="ENN63" s="26"/>
      <c r="ENO63" s="26"/>
      <c r="ENP63" s="26"/>
      <c r="ENQ63" s="26"/>
      <c r="ENR63" s="26"/>
      <c r="ENS63" s="26"/>
      <c r="ENT63" s="26"/>
      <c r="ENU63" s="26"/>
      <c r="ENV63" s="26"/>
      <c r="ENW63" s="26"/>
      <c r="ENX63" s="26"/>
      <c r="ENY63" s="26"/>
      <c r="ENZ63" s="26"/>
      <c r="EOA63" s="26"/>
      <c r="EOB63" s="26"/>
      <c r="EOC63" s="26"/>
      <c r="EOD63" s="26"/>
      <c r="EOE63" s="26"/>
      <c r="EOF63" s="26"/>
      <c r="EOG63" s="26"/>
      <c r="EOH63" s="26"/>
      <c r="EOI63" s="26"/>
      <c r="EOJ63" s="26"/>
      <c r="EOK63" s="26"/>
      <c r="EOL63" s="26"/>
      <c r="EOM63" s="26"/>
      <c r="EON63" s="26"/>
      <c r="EOO63" s="26"/>
      <c r="EOP63" s="26"/>
      <c r="EOQ63" s="26"/>
      <c r="EOR63" s="26"/>
      <c r="EOS63" s="26"/>
      <c r="EOT63" s="26"/>
      <c r="EOU63" s="26"/>
      <c r="EOV63" s="26"/>
      <c r="EOW63" s="26"/>
      <c r="EOX63" s="26"/>
      <c r="EOY63" s="26"/>
      <c r="EOZ63" s="26"/>
      <c r="EPA63" s="26"/>
      <c r="EPB63" s="26"/>
      <c r="EPC63" s="26"/>
      <c r="EPD63" s="26"/>
      <c r="EPE63" s="26"/>
      <c r="EPF63" s="26"/>
      <c r="EPG63" s="26"/>
      <c r="EPH63" s="26"/>
      <c r="EPI63" s="26"/>
      <c r="EPJ63" s="26"/>
      <c r="EPK63" s="26"/>
      <c r="EPL63" s="26"/>
      <c r="EPM63" s="26"/>
      <c r="EPN63" s="26"/>
      <c r="EPO63" s="26"/>
      <c r="EPP63" s="26"/>
      <c r="EPQ63" s="26"/>
      <c r="EPR63" s="26"/>
      <c r="EPS63" s="26"/>
      <c r="EPT63" s="26"/>
      <c r="EPU63" s="26"/>
      <c r="EPV63" s="26"/>
      <c r="EPW63" s="26"/>
      <c r="EPX63" s="26"/>
      <c r="EPY63" s="26"/>
      <c r="EPZ63" s="26"/>
      <c r="EQA63" s="26"/>
      <c r="EQB63" s="26"/>
      <c r="EQC63" s="26"/>
      <c r="EQD63" s="26"/>
      <c r="EQE63" s="26"/>
      <c r="EQF63" s="26"/>
      <c r="EQG63" s="26"/>
      <c r="EQH63" s="26"/>
      <c r="EQI63" s="26"/>
      <c r="EQJ63" s="26"/>
      <c r="EQK63" s="26"/>
      <c r="EQL63" s="26"/>
      <c r="EQM63" s="26"/>
      <c r="EQN63" s="26"/>
      <c r="EQO63" s="26"/>
      <c r="EQP63" s="26"/>
      <c r="EQQ63" s="26"/>
      <c r="EQR63" s="26"/>
      <c r="EQS63" s="26"/>
      <c r="EQT63" s="26"/>
      <c r="EQU63" s="26"/>
      <c r="EQV63" s="26"/>
      <c r="EQW63" s="26"/>
      <c r="EQX63" s="26"/>
      <c r="EQY63" s="26"/>
      <c r="EQZ63" s="26"/>
      <c r="ERA63" s="26"/>
      <c r="ERB63" s="26"/>
      <c r="ERC63" s="26"/>
      <c r="ERD63" s="26"/>
      <c r="ERE63" s="26"/>
      <c r="ERF63" s="26"/>
      <c r="ERG63" s="26"/>
      <c r="ERH63" s="26"/>
      <c r="ERI63" s="26"/>
      <c r="ERJ63" s="26"/>
      <c r="ERK63" s="26"/>
      <c r="ERL63" s="26"/>
      <c r="ERM63" s="26"/>
      <c r="ERN63" s="26"/>
      <c r="ERO63" s="26"/>
      <c r="ERP63" s="26"/>
      <c r="ERQ63" s="26"/>
      <c r="ERR63" s="26"/>
      <c r="ERS63" s="26"/>
      <c r="ERT63" s="26"/>
      <c r="ERU63" s="26"/>
      <c r="ERV63" s="26"/>
      <c r="ERW63" s="26"/>
      <c r="ERX63" s="26"/>
      <c r="ERY63" s="26"/>
      <c r="ERZ63" s="26"/>
      <c r="ESA63" s="26"/>
      <c r="ESB63" s="26"/>
      <c r="ESC63" s="26"/>
      <c r="ESD63" s="26"/>
      <c r="ESE63" s="26"/>
      <c r="ESF63" s="26"/>
      <c r="ESG63" s="26"/>
      <c r="ESH63" s="26"/>
      <c r="ESI63" s="26"/>
      <c r="ESJ63" s="26"/>
      <c r="ESK63" s="26"/>
      <c r="ESL63" s="26"/>
      <c r="ESM63" s="26"/>
      <c r="ESN63" s="26"/>
      <c r="ESO63" s="26"/>
      <c r="ESP63" s="26"/>
      <c r="ESQ63" s="26"/>
      <c r="ESR63" s="26"/>
      <c r="ESS63" s="26"/>
      <c r="EST63" s="26"/>
      <c r="ESU63" s="26"/>
      <c r="ESV63" s="26"/>
      <c r="ESW63" s="26"/>
      <c r="ESX63" s="26"/>
      <c r="ESY63" s="26"/>
      <c r="ESZ63" s="26"/>
      <c r="ETA63" s="26"/>
      <c r="ETB63" s="26"/>
      <c r="ETC63" s="26"/>
      <c r="ETD63" s="26"/>
      <c r="ETE63" s="26"/>
      <c r="ETF63" s="26"/>
      <c r="ETG63" s="26"/>
      <c r="ETH63" s="26"/>
      <c r="ETI63" s="26"/>
      <c r="ETJ63" s="26"/>
      <c r="ETK63" s="26"/>
      <c r="ETL63" s="26"/>
      <c r="ETM63" s="26"/>
      <c r="ETN63" s="26"/>
      <c r="ETO63" s="26"/>
      <c r="ETP63" s="26"/>
      <c r="ETQ63" s="26"/>
      <c r="ETR63" s="26"/>
      <c r="ETS63" s="26"/>
      <c r="ETT63" s="26"/>
      <c r="ETU63" s="26"/>
      <c r="ETV63" s="26"/>
      <c r="ETW63" s="26"/>
      <c r="ETX63" s="26"/>
      <c r="ETY63" s="26"/>
      <c r="ETZ63" s="26"/>
      <c r="EUA63" s="26"/>
      <c r="EUB63" s="26"/>
      <c r="EUC63" s="26"/>
      <c r="EUD63" s="26"/>
      <c r="EUE63" s="26"/>
      <c r="EUF63" s="26"/>
      <c r="EUG63" s="26"/>
      <c r="EUH63" s="26"/>
      <c r="EUI63" s="26"/>
      <c r="EUJ63" s="26"/>
      <c r="EUK63" s="26"/>
      <c r="EUL63" s="26"/>
      <c r="EUM63" s="26"/>
      <c r="EUN63" s="26"/>
      <c r="EUO63" s="26"/>
      <c r="EUP63" s="26"/>
      <c r="EUQ63" s="26"/>
      <c r="EUR63" s="26"/>
      <c r="EUS63" s="26"/>
      <c r="EUT63" s="26"/>
      <c r="EUU63" s="26"/>
      <c r="EUV63" s="26"/>
      <c r="EUW63" s="26"/>
      <c r="EUX63" s="26"/>
      <c r="EUY63" s="26"/>
      <c r="EUZ63" s="26"/>
      <c r="EVA63" s="26"/>
      <c r="EVB63" s="26"/>
      <c r="EVC63" s="26"/>
      <c r="EVD63" s="26"/>
      <c r="EVE63" s="26"/>
      <c r="EVF63" s="26"/>
      <c r="EVG63" s="26"/>
      <c r="EVH63" s="26"/>
      <c r="EVI63" s="26"/>
      <c r="EVJ63" s="26"/>
      <c r="EVK63" s="26"/>
      <c r="EVL63" s="26"/>
      <c r="EVM63" s="26"/>
      <c r="EVN63" s="26"/>
      <c r="EVO63" s="26"/>
      <c r="EVP63" s="26"/>
      <c r="EVQ63" s="26"/>
      <c r="EVR63" s="26"/>
      <c r="EVS63" s="26"/>
      <c r="EVT63" s="26"/>
      <c r="EVU63" s="26"/>
      <c r="EVV63" s="26"/>
      <c r="EVW63" s="26"/>
      <c r="EVX63" s="26"/>
      <c r="EVY63" s="26"/>
      <c r="EVZ63" s="26"/>
      <c r="EWA63" s="26"/>
      <c r="EWB63" s="26"/>
      <c r="EWC63" s="26"/>
      <c r="EWD63" s="26"/>
      <c r="EWE63" s="26"/>
      <c r="EWF63" s="26"/>
      <c r="EWG63" s="26"/>
      <c r="EWH63" s="26"/>
      <c r="EWI63" s="26"/>
      <c r="EWJ63" s="26"/>
      <c r="EWK63" s="26"/>
      <c r="EWL63" s="26"/>
      <c r="EWM63" s="26"/>
      <c r="EWN63" s="26"/>
      <c r="EWO63" s="26"/>
      <c r="EWP63" s="26"/>
      <c r="EWQ63" s="26"/>
      <c r="EWR63" s="26"/>
      <c r="EWS63" s="26"/>
      <c r="EWT63" s="26"/>
      <c r="EWU63" s="26"/>
      <c r="EWV63" s="26"/>
      <c r="EWW63" s="26"/>
      <c r="EWX63" s="26"/>
      <c r="EWY63" s="26"/>
      <c r="EWZ63" s="26"/>
      <c r="EXA63" s="26"/>
      <c r="EXB63" s="26"/>
      <c r="EXC63" s="26"/>
      <c r="EXD63" s="26"/>
      <c r="EXE63" s="26"/>
      <c r="EXF63" s="26"/>
      <c r="EXG63" s="26"/>
      <c r="EXH63" s="26"/>
      <c r="EXI63" s="26"/>
      <c r="EXJ63" s="26"/>
      <c r="EXK63" s="26"/>
      <c r="EXL63" s="26"/>
      <c r="EXM63" s="26"/>
      <c r="EXN63" s="26"/>
      <c r="EXO63" s="26"/>
      <c r="EXP63" s="26"/>
      <c r="EXQ63" s="26"/>
      <c r="EXR63" s="26"/>
      <c r="EXS63" s="26"/>
      <c r="EXT63" s="26"/>
      <c r="EXU63" s="26"/>
      <c r="EXV63" s="26"/>
      <c r="EXW63" s="26"/>
      <c r="EXX63" s="26"/>
      <c r="EXY63" s="26"/>
      <c r="EXZ63" s="26"/>
      <c r="EYA63" s="26"/>
      <c r="EYB63" s="26"/>
      <c r="EYC63" s="26"/>
      <c r="EYD63" s="26"/>
      <c r="EYE63" s="26"/>
      <c r="EYF63" s="26"/>
      <c r="EYG63" s="26"/>
      <c r="EYH63" s="26"/>
      <c r="EYI63" s="26"/>
      <c r="EYJ63" s="26"/>
      <c r="EYK63" s="26"/>
      <c r="EYL63" s="26"/>
      <c r="EYM63" s="26"/>
      <c r="EYN63" s="26"/>
      <c r="EYO63" s="26"/>
      <c r="EYP63" s="26"/>
      <c r="EYQ63" s="26"/>
      <c r="EYR63" s="26"/>
      <c r="EYS63" s="26"/>
      <c r="EYT63" s="26"/>
      <c r="EYU63" s="26"/>
      <c r="EYV63" s="26"/>
      <c r="EYW63" s="26"/>
      <c r="EYX63" s="26"/>
      <c r="EYY63" s="26"/>
      <c r="EYZ63" s="26"/>
      <c r="EZA63" s="26"/>
      <c r="EZB63" s="26"/>
      <c r="EZC63" s="26"/>
      <c r="EZD63" s="26"/>
      <c r="EZE63" s="26"/>
      <c r="EZF63" s="26"/>
      <c r="EZG63" s="26"/>
      <c r="EZH63" s="26"/>
      <c r="EZI63" s="26"/>
      <c r="EZJ63" s="26"/>
      <c r="EZK63" s="26"/>
      <c r="EZL63" s="26"/>
      <c r="EZM63" s="26"/>
      <c r="EZN63" s="26"/>
      <c r="EZO63" s="26"/>
      <c r="EZP63" s="26"/>
      <c r="EZQ63" s="26"/>
      <c r="EZR63" s="26"/>
      <c r="EZS63" s="26"/>
      <c r="EZT63" s="26"/>
      <c r="EZU63" s="26"/>
      <c r="EZV63" s="26"/>
      <c r="EZW63" s="26"/>
      <c r="EZX63" s="26"/>
      <c r="EZY63" s="26"/>
      <c r="EZZ63" s="26"/>
      <c r="FAA63" s="26"/>
      <c r="FAB63" s="26"/>
      <c r="FAC63" s="26"/>
      <c r="FAD63" s="26"/>
      <c r="FAE63" s="26"/>
      <c r="FAF63" s="26"/>
      <c r="FAG63" s="26"/>
      <c r="FAH63" s="26"/>
      <c r="FAI63" s="26"/>
      <c r="FAJ63" s="26"/>
      <c r="FAK63" s="26"/>
      <c r="FAL63" s="26"/>
      <c r="FAM63" s="26"/>
      <c r="FAN63" s="26"/>
      <c r="FAO63" s="26"/>
      <c r="FAP63" s="26"/>
      <c r="FAQ63" s="26"/>
      <c r="FAR63" s="26"/>
      <c r="FAS63" s="26"/>
      <c r="FAT63" s="26"/>
      <c r="FAU63" s="26"/>
      <c r="FAV63" s="26"/>
      <c r="FAW63" s="26"/>
      <c r="FAX63" s="26"/>
      <c r="FAY63" s="26"/>
      <c r="FAZ63" s="26"/>
      <c r="FBA63" s="26"/>
      <c r="FBB63" s="26"/>
      <c r="FBC63" s="26"/>
      <c r="FBD63" s="26"/>
      <c r="FBE63" s="26"/>
      <c r="FBF63" s="26"/>
      <c r="FBG63" s="26"/>
      <c r="FBH63" s="26"/>
      <c r="FBI63" s="26"/>
      <c r="FBJ63" s="26"/>
      <c r="FBK63" s="26"/>
      <c r="FBL63" s="26"/>
      <c r="FBM63" s="26"/>
      <c r="FBN63" s="26"/>
      <c r="FBO63" s="26"/>
      <c r="FBP63" s="26"/>
      <c r="FBQ63" s="26"/>
      <c r="FBR63" s="26"/>
      <c r="FBS63" s="26"/>
      <c r="FBT63" s="26"/>
      <c r="FBU63" s="26"/>
      <c r="FBV63" s="26"/>
      <c r="FBW63" s="26"/>
      <c r="FBX63" s="26"/>
      <c r="FBY63" s="26"/>
      <c r="FBZ63" s="26"/>
      <c r="FCA63" s="26"/>
      <c r="FCB63" s="26"/>
      <c r="FCC63" s="26"/>
      <c r="FCD63" s="26"/>
      <c r="FCE63" s="26"/>
      <c r="FCF63" s="26"/>
      <c r="FCG63" s="26"/>
      <c r="FCH63" s="26"/>
      <c r="FCI63" s="26"/>
      <c r="FCJ63" s="26"/>
      <c r="FCK63" s="26"/>
      <c r="FCL63" s="26"/>
      <c r="FCM63" s="26"/>
      <c r="FCN63" s="26"/>
      <c r="FCO63" s="26"/>
      <c r="FCP63" s="26"/>
      <c r="FCQ63" s="26"/>
      <c r="FCR63" s="26"/>
      <c r="FCS63" s="26"/>
      <c r="FCT63" s="26"/>
      <c r="FCU63" s="26"/>
      <c r="FCV63" s="26"/>
      <c r="FCW63" s="26"/>
      <c r="FCX63" s="26"/>
      <c r="FCY63" s="26"/>
      <c r="FCZ63" s="26"/>
      <c r="FDA63" s="26"/>
      <c r="FDB63" s="26"/>
      <c r="FDC63" s="26"/>
      <c r="FDD63" s="26"/>
      <c r="FDE63" s="26"/>
      <c r="FDF63" s="26"/>
      <c r="FDG63" s="26"/>
      <c r="FDH63" s="26"/>
      <c r="FDI63" s="26"/>
      <c r="FDJ63" s="26"/>
      <c r="FDK63" s="26"/>
      <c r="FDL63" s="26"/>
      <c r="FDM63" s="26"/>
      <c r="FDN63" s="26"/>
      <c r="FDO63" s="26"/>
      <c r="FDP63" s="26"/>
      <c r="FDQ63" s="26"/>
      <c r="FDR63" s="26"/>
      <c r="FDS63" s="26"/>
      <c r="FDT63" s="26"/>
      <c r="FDU63" s="26"/>
      <c r="FDV63" s="26"/>
      <c r="FDW63" s="26"/>
      <c r="FDX63" s="26"/>
      <c r="FDY63" s="26"/>
      <c r="FDZ63" s="26"/>
      <c r="FEA63" s="26"/>
      <c r="FEB63" s="26"/>
      <c r="FEC63" s="26"/>
      <c r="FED63" s="26"/>
      <c r="FEE63" s="26"/>
      <c r="FEF63" s="26"/>
      <c r="FEG63" s="26"/>
      <c r="FEH63" s="26"/>
      <c r="FEI63" s="26"/>
      <c r="FEJ63" s="26"/>
      <c r="FEK63" s="26"/>
      <c r="FEL63" s="26"/>
      <c r="FEM63" s="26"/>
      <c r="FEN63" s="26"/>
      <c r="FEO63" s="26"/>
      <c r="FEP63" s="26"/>
      <c r="FEQ63" s="26"/>
      <c r="FER63" s="26"/>
      <c r="FES63" s="26"/>
      <c r="FET63" s="26"/>
      <c r="FEU63" s="26"/>
      <c r="FEV63" s="26"/>
      <c r="FEW63" s="26"/>
      <c r="FEX63" s="26"/>
      <c r="FEY63" s="26"/>
      <c r="FEZ63" s="26"/>
      <c r="FFA63" s="26"/>
      <c r="FFB63" s="26"/>
      <c r="FFC63" s="26"/>
      <c r="FFD63" s="26"/>
      <c r="FFE63" s="26"/>
      <c r="FFF63" s="26"/>
      <c r="FFG63" s="26"/>
      <c r="FFH63" s="26"/>
      <c r="FFI63" s="26"/>
      <c r="FFJ63" s="26"/>
      <c r="FFK63" s="26"/>
      <c r="FFL63" s="26"/>
      <c r="FFM63" s="26"/>
      <c r="FFN63" s="26"/>
      <c r="FFO63" s="26"/>
      <c r="FFP63" s="26"/>
      <c r="FFQ63" s="26"/>
      <c r="FFR63" s="26"/>
      <c r="FFS63" s="26"/>
      <c r="FFT63" s="26"/>
      <c r="FFU63" s="26"/>
      <c r="FFV63" s="26"/>
      <c r="FFW63" s="26"/>
      <c r="FFX63" s="26"/>
      <c r="FFY63" s="26"/>
      <c r="FFZ63" s="26"/>
      <c r="FGA63" s="26"/>
      <c r="FGB63" s="26"/>
      <c r="FGC63" s="26"/>
      <c r="FGD63" s="26"/>
      <c r="FGE63" s="26"/>
      <c r="FGF63" s="26"/>
      <c r="FGG63" s="26"/>
      <c r="FGH63" s="26"/>
      <c r="FGI63" s="26"/>
      <c r="FGJ63" s="26"/>
      <c r="FGK63" s="26"/>
      <c r="FGL63" s="26"/>
      <c r="FGM63" s="26"/>
      <c r="FGN63" s="26"/>
      <c r="FGO63" s="26"/>
      <c r="FGP63" s="26"/>
      <c r="FGQ63" s="26"/>
      <c r="FGR63" s="26"/>
      <c r="FGS63" s="26"/>
      <c r="FGT63" s="26"/>
      <c r="FGU63" s="26"/>
      <c r="FGV63" s="26"/>
      <c r="FGW63" s="26"/>
      <c r="FGX63" s="26"/>
      <c r="FGY63" s="26"/>
      <c r="FGZ63" s="26"/>
      <c r="FHA63" s="26"/>
      <c r="FHB63" s="26"/>
      <c r="FHC63" s="26"/>
      <c r="FHD63" s="26"/>
      <c r="FHE63" s="26"/>
      <c r="FHF63" s="26"/>
      <c r="FHG63" s="26"/>
      <c r="FHH63" s="26"/>
      <c r="FHI63" s="26"/>
      <c r="FHJ63" s="26"/>
      <c r="FHK63" s="26"/>
      <c r="FHL63" s="26"/>
      <c r="FHM63" s="26"/>
      <c r="FHN63" s="26"/>
      <c r="FHO63" s="26"/>
      <c r="FHP63" s="26"/>
      <c r="FHQ63" s="26"/>
      <c r="FHR63" s="26"/>
      <c r="FHS63" s="26"/>
      <c r="FHT63" s="26"/>
      <c r="FHU63" s="26"/>
      <c r="FHV63" s="26"/>
      <c r="FHW63" s="26"/>
      <c r="FHX63" s="26"/>
      <c r="FHY63" s="26"/>
      <c r="FHZ63" s="26"/>
      <c r="FIA63" s="26"/>
      <c r="FIB63" s="26"/>
      <c r="FIC63" s="26"/>
      <c r="FID63" s="26"/>
      <c r="FIE63" s="26"/>
      <c r="FIF63" s="26"/>
      <c r="FIG63" s="26"/>
      <c r="FIH63" s="26"/>
      <c r="FII63" s="26"/>
      <c r="FIJ63" s="26"/>
      <c r="FIK63" s="26"/>
      <c r="FIL63" s="26"/>
      <c r="FIM63" s="26"/>
      <c r="FIN63" s="26"/>
      <c r="FIO63" s="26"/>
      <c r="FIP63" s="26"/>
      <c r="FIQ63" s="26"/>
      <c r="FIR63" s="26"/>
      <c r="FIS63" s="26"/>
      <c r="FIT63" s="26"/>
      <c r="FIU63" s="26"/>
      <c r="FIV63" s="26"/>
      <c r="FIW63" s="26"/>
      <c r="FIX63" s="26"/>
      <c r="FIY63" s="26"/>
      <c r="FIZ63" s="26"/>
      <c r="FJA63" s="26"/>
      <c r="FJB63" s="26"/>
      <c r="FJC63" s="26"/>
      <c r="FJD63" s="26"/>
      <c r="FJE63" s="26"/>
      <c r="FJF63" s="26"/>
      <c r="FJG63" s="26"/>
      <c r="FJH63" s="26"/>
      <c r="FJI63" s="26"/>
      <c r="FJJ63" s="26"/>
      <c r="FJK63" s="26"/>
      <c r="FJL63" s="26"/>
      <c r="FJM63" s="26"/>
      <c r="FJN63" s="26"/>
      <c r="FJO63" s="26"/>
      <c r="FJP63" s="26"/>
      <c r="FJQ63" s="26"/>
      <c r="FJR63" s="26"/>
      <c r="FJS63" s="26"/>
      <c r="FJT63" s="26"/>
      <c r="FJU63" s="26"/>
      <c r="FJV63" s="26"/>
      <c r="FJW63" s="26"/>
      <c r="FJX63" s="26"/>
      <c r="FJY63" s="26"/>
      <c r="FJZ63" s="26"/>
      <c r="FKA63" s="26"/>
      <c r="FKB63" s="26"/>
      <c r="FKC63" s="26"/>
      <c r="FKD63" s="26"/>
      <c r="FKE63" s="26"/>
      <c r="FKF63" s="26"/>
      <c r="FKG63" s="26"/>
      <c r="FKH63" s="26"/>
      <c r="FKI63" s="26"/>
      <c r="FKJ63" s="26"/>
      <c r="FKK63" s="26"/>
      <c r="FKL63" s="26"/>
      <c r="FKM63" s="26"/>
      <c r="FKN63" s="26"/>
      <c r="FKO63" s="26"/>
      <c r="FKP63" s="26"/>
      <c r="FKQ63" s="26"/>
      <c r="FKR63" s="26"/>
      <c r="FKS63" s="26"/>
      <c r="FKT63" s="26"/>
      <c r="FKU63" s="26"/>
      <c r="FKV63" s="26"/>
      <c r="FKW63" s="26"/>
      <c r="FKX63" s="26"/>
      <c r="FKY63" s="26"/>
      <c r="FKZ63" s="26"/>
      <c r="FLA63" s="26"/>
      <c r="FLB63" s="26"/>
      <c r="FLC63" s="26"/>
      <c r="FLD63" s="26"/>
      <c r="FLE63" s="26"/>
      <c r="FLF63" s="26"/>
      <c r="FLG63" s="26"/>
      <c r="FLH63" s="26"/>
      <c r="FLI63" s="26"/>
      <c r="FLJ63" s="26"/>
      <c r="FLK63" s="26"/>
      <c r="FLL63" s="26"/>
      <c r="FLM63" s="26"/>
      <c r="FLN63" s="26"/>
      <c r="FLO63" s="26"/>
      <c r="FLP63" s="26"/>
      <c r="FLQ63" s="26"/>
      <c r="FLR63" s="26"/>
      <c r="FLS63" s="26"/>
      <c r="FLT63" s="26"/>
      <c r="FLU63" s="26"/>
      <c r="FLV63" s="26"/>
      <c r="FLW63" s="26"/>
      <c r="FLX63" s="26"/>
      <c r="FLY63" s="26"/>
      <c r="FLZ63" s="26"/>
      <c r="FMA63" s="26"/>
      <c r="FMB63" s="26"/>
      <c r="FMC63" s="26"/>
      <c r="FMD63" s="26"/>
      <c r="FME63" s="26"/>
      <c r="FMF63" s="26"/>
      <c r="FMG63" s="26"/>
      <c r="FMH63" s="26"/>
      <c r="FMI63" s="26"/>
      <c r="FMJ63" s="26"/>
      <c r="FMK63" s="26"/>
      <c r="FML63" s="26"/>
      <c r="FMM63" s="26"/>
      <c r="FMN63" s="26"/>
      <c r="FMO63" s="26"/>
      <c r="FMP63" s="26"/>
      <c r="FMQ63" s="26"/>
      <c r="FMR63" s="26"/>
      <c r="FMS63" s="26"/>
      <c r="FMT63" s="26"/>
      <c r="FMU63" s="26"/>
      <c r="FMV63" s="26"/>
      <c r="FMW63" s="26"/>
      <c r="FMX63" s="26"/>
      <c r="FMY63" s="26"/>
      <c r="FMZ63" s="26"/>
      <c r="FNA63" s="26"/>
      <c r="FNB63" s="26"/>
      <c r="FNC63" s="26"/>
      <c r="FND63" s="26"/>
      <c r="FNE63" s="26"/>
      <c r="FNF63" s="26"/>
      <c r="FNG63" s="26"/>
      <c r="FNH63" s="26"/>
      <c r="FNI63" s="26"/>
      <c r="FNJ63" s="26"/>
      <c r="FNK63" s="26"/>
      <c r="FNL63" s="26"/>
      <c r="FNM63" s="26"/>
      <c r="FNN63" s="26"/>
      <c r="FNO63" s="26"/>
      <c r="FNP63" s="26"/>
      <c r="FNQ63" s="26"/>
      <c r="FNR63" s="26"/>
      <c r="FNS63" s="26"/>
      <c r="FNT63" s="26"/>
      <c r="FNU63" s="26"/>
      <c r="FNV63" s="26"/>
      <c r="FNW63" s="26"/>
      <c r="FNX63" s="26"/>
      <c r="FNY63" s="26"/>
      <c r="FNZ63" s="26"/>
      <c r="FOA63" s="26"/>
      <c r="FOB63" s="26"/>
      <c r="FOC63" s="26"/>
      <c r="FOD63" s="26"/>
      <c r="FOE63" s="26"/>
      <c r="FOF63" s="26"/>
      <c r="FOG63" s="26"/>
      <c r="FOH63" s="26"/>
      <c r="FOI63" s="26"/>
      <c r="FOJ63" s="26"/>
      <c r="FOK63" s="26"/>
      <c r="FOL63" s="26"/>
      <c r="FOM63" s="26"/>
      <c r="FON63" s="26"/>
      <c r="FOO63" s="26"/>
      <c r="FOP63" s="26"/>
      <c r="FOQ63" s="26"/>
      <c r="FOR63" s="26"/>
      <c r="FOS63" s="26"/>
      <c r="FOT63" s="26"/>
      <c r="FOU63" s="26"/>
      <c r="FOV63" s="26"/>
      <c r="FOW63" s="26"/>
      <c r="FOX63" s="26"/>
      <c r="FOY63" s="26"/>
      <c r="FOZ63" s="26"/>
      <c r="FPA63" s="26"/>
      <c r="FPB63" s="26"/>
      <c r="FPC63" s="26"/>
      <c r="FPD63" s="26"/>
      <c r="FPE63" s="26"/>
      <c r="FPF63" s="26"/>
      <c r="FPG63" s="26"/>
      <c r="FPH63" s="26"/>
      <c r="FPI63" s="26"/>
      <c r="FPJ63" s="26"/>
      <c r="FPK63" s="26"/>
      <c r="FPL63" s="26"/>
      <c r="FPM63" s="26"/>
      <c r="FPN63" s="26"/>
      <c r="FPO63" s="26"/>
      <c r="FPP63" s="26"/>
      <c r="FPQ63" s="26"/>
      <c r="FPR63" s="26"/>
      <c r="FPS63" s="26"/>
      <c r="FPT63" s="26"/>
      <c r="FPU63" s="26"/>
      <c r="FPV63" s="26"/>
      <c r="FPW63" s="26"/>
      <c r="FPX63" s="26"/>
      <c r="FPY63" s="26"/>
      <c r="FPZ63" s="26"/>
      <c r="FQA63" s="26"/>
      <c r="FQB63" s="26"/>
      <c r="FQC63" s="26"/>
      <c r="FQD63" s="26"/>
      <c r="FQE63" s="26"/>
      <c r="FQF63" s="26"/>
      <c r="FQG63" s="26"/>
      <c r="FQH63" s="26"/>
      <c r="FQI63" s="26"/>
      <c r="FQJ63" s="26"/>
      <c r="FQK63" s="26"/>
      <c r="FQL63" s="26"/>
      <c r="FQM63" s="26"/>
      <c r="FQN63" s="26"/>
      <c r="FQO63" s="26"/>
      <c r="FQP63" s="26"/>
      <c r="FQQ63" s="26"/>
      <c r="FQR63" s="26"/>
      <c r="FQS63" s="26"/>
      <c r="FQT63" s="26"/>
      <c r="FQU63" s="26"/>
      <c r="FQV63" s="26"/>
      <c r="FQW63" s="26"/>
      <c r="FQX63" s="26"/>
      <c r="FQY63" s="26"/>
      <c r="FQZ63" s="26"/>
      <c r="FRA63" s="26"/>
      <c r="FRB63" s="26"/>
      <c r="FRC63" s="26"/>
      <c r="FRD63" s="26"/>
      <c r="FRE63" s="26"/>
      <c r="FRF63" s="26"/>
      <c r="FRG63" s="26"/>
      <c r="FRH63" s="26"/>
      <c r="FRI63" s="26"/>
      <c r="FRJ63" s="26"/>
      <c r="FRK63" s="26"/>
      <c r="FRL63" s="26"/>
      <c r="FRM63" s="26"/>
      <c r="FRN63" s="26"/>
      <c r="FRO63" s="26"/>
      <c r="FRP63" s="26"/>
      <c r="FRQ63" s="26"/>
      <c r="FRR63" s="26"/>
      <c r="FRS63" s="26"/>
      <c r="FRT63" s="26"/>
      <c r="FRU63" s="26"/>
      <c r="FRV63" s="26"/>
      <c r="FRW63" s="26"/>
      <c r="FRX63" s="26"/>
      <c r="FRY63" s="26"/>
      <c r="FRZ63" s="26"/>
      <c r="FSA63" s="26"/>
      <c r="FSB63" s="26"/>
      <c r="FSC63" s="26"/>
      <c r="FSD63" s="26"/>
      <c r="FSE63" s="26"/>
      <c r="FSF63" s="26"/>
      <c r="FSG63" s="26"/>
      <c r="FSH63" s="26"/>
      <c r="FSI63" s="26"/>
      <c r="FSJ63" s="26"/>
      <c r="FSK63" s="26"/>
      <c r="FSL63" s="26"/>
      <c r="FSM63" s="26"/>
      <c r="FSN63" s="26"/>
      <c r="FSO63" s="26"/>
      <c r="FSP63" s="26"/>
      <c r="FSQ63" s="26"/>
      <c r="FSR63" s="26"/>
      <c r="FSS63" s="26"/>
      <c r="FST63" s="26"/>
      <c r="FSU63" s="26"/>
      <c r="FSV63" s="26"/>
      <c r="FSW63" s="26"/>
      <c r="FSX63" s="26"/>
      <c r="FSY63" s="26"/>
      <c r="FSZ63" s="26"/>
      <c r="FTA63" s="26"/>
      <c r="FTB63" s="26"/>
      <c r="FTC63" s="26"/>
      <c r="FTD63" s="26"/>
      <c r="FTE63" s="26"/>
      <c r="FTF63" s="26"/>
      <c r="FTG63" s="26"/>
      <c r="FTH63" s="26"/>
      <c r="FTI63" s="26"/>
      <c r="FTJ63" s="26"/>
      <c r="FTK63" s="26"/>
      <c r="FTL63" s="26"/>
      <c r="FTM63" s="26"/>
      <c r="FTN63" s="26"/>
      <c r="FTO63" s="26"/>
      <c r="FTP63" s="26"/>
      <c r="FTQ63" s="26"/>
      <c r="FTR63" s="26"/>
      <c r="FTS63" s="26"/>
      <c r="FTT63" s="26"/>
      <c r="FTU63" s="26"/>
      <c r="FTV63" s="26"/>
      <c r="FTW63" s="26"/>
      <c r="FTX63" s="26"/>
      <c r="FTY63" s="26"/>
      <c r="FTZ63" s="26"/>
      <c r="FUA63" s="26"/>
      <c r="FUB63" s="26"/>
      <c r="FUC63" s="26"/>
      <c r="FUD63" s="26"/>
      <c r="FUE63" s="26"/>
      <c r="FUF63" s="26"/>
      <c r="FUG63" s="26"/>
      <c r="FUH63" s="26"/>
      <c r="FUI63" s="26"/>
      <c r="FUJ63" s="26"/>
      <c r="FUK63" s="26"/>
      <c r="FUL63" s="26"/>
      <c r="FUM63" s="26"/>
      <c r="FUN63" s="26"/>
      <c r="FUO63" s="26"/>
      <c r="FUP63" s="26"/>
      <c r="FUQ63" s="26"/>
      <c r="FUR63" s="26"/>
      <c r="FUS63" s="26"/>
      <c r="FUT63" s="26"/>
      <c r="FUU63" s="26"/>
      <c r="FUV63" s="26"/>
      <c r="FUW63" s="26"/>
      <c r="FUX63" s="26"/>
      <c r="FUY63" s="26"/>
      <c r="FUZ63" s="26"/>
      <c r="FVA63" s="26"/>
      <c r="FVB63" s="26"/>
      <c r="FVC63" s="26"/>
      <c r="FVD63" s="26"/>
      <c r="FVE63" s="26"/>
      <c r="FVF63" s="26"/>
      <c r="FVG63" s="26"/>
      <c r="FVH63" s="26"/>
      <c r="FVI63" s="26"/>
      <c r="FVJ63" s="26"/>
      <c r="FVK63" s="26"/>
      <c r="FVL63" s="26"/>
      <c r="FVM63" s="26"/>
      <c r="FVN63" s="26"/>
      <c r="FVO63" s="26"/>
      <c r="FVP63" s="26"/>
      <c r="FVQ63" s="26"/>
      <c r="FVR63" s="26"/>
      <c r="FVS63" s="26"/>
      <c r="FVT63" s="26"/>
      <c r="FVU63" s="26"/>
      <c r="FVV63" s="26"/>
      <c r="FVW63" s="26"/>
      <c r="FVX63" s="26"/>
      <c r="FVY63" s="26"/>
      <c r="FVZ63" s="26"/>
      <c r="FWA63" s="26"/>
      <c r="FWB63" s="26"/>
      <c r="FWC63" s="26"/>
      <c r="FWD63" s="26"/>
      <c r="FWE63" s="26"/>
      <c r="FWF63" s="26"/>
      <c r="FWG63" s="26"/>
      <c r="FWH63" s="26"/>
      <c r="FWI63" s="26"/>
      <c r="FWJ63" s="26"/>
      <c r="FWK63" s="26"/>
      <c r="FWL63" s="26"/>
      <c r="FWM63" s="26"/>
      <c r="FWN63" s="26"/>
      <c r="FWO63" s="26"/>
      <c r="FWP63" s="26"/>
      <c r="FWQ63" s="26"/>
      <c r="FWR63" s="26"/>
      <c r="FWS63" s="26"/>
      <c r="FWT63" s="26"/>
      <c r="FWU63" s="26"/>
      <c r="FWV63" s="26"/>
      <c r="FWW63" s="26"/>
      <c r="FWX63" s="26"/>
      <c r="FWY63" s="26"/>
      <c r="FWZ63" s="26"/>
      <c r="FXA63" s="26"/>
      <c r="FXB63" s="26"/>
      <c r="FXC63" s="26"/>
      <c r="FXD63" s="26"/>
      <c r="FXE63" s="26"/>
      <c r="FXF63" s="26"/>
      <c r="FXG63" s="26"/>
      <c r="FXH63" s="26"/>
      <c r="FXI63" s="26"/>
      <c r="FXJ63" s="26"/>
      <c r="FXK63" s="26"/>
      <c r="FXL63" s="26"/>
      <c r="FXM63" s="26"/>
      <c r="FXN63" s="26"/>
      <c r="FXO63" s="26"/>
      <c r="FXP63" s="26"/>
      <c r="FXQ63" s="26"/>
      <c r="FXR63" s="26"/>
      <c r="FXS63" s="26"/>
      <c r="FXT63" s="26"/>
      <c r="FXU63" s="26"/>
      <c r="FXV63" s="26"/>
      <c r="FXW63" s="26"/>
      <c r="FXX63" s="26"/>
      <c r="FXY63" s="26"/>
      <c r="FXZ63" s="26"/>
      <c r="FYA63" s="26"/>
      <c r="FYB63" s="26"/>
      <c r="FYC63" s="26"/>
      <c r="FYD63" s="26"/>
      <c r="FYE63" s="26"/>
      <c r="FYF63" s="26"/>
      <c r="FYG63" s="26"/>
      <c r="FYH63" s="26"/>
      <c r="FYI63" s="26"/>
      <c r="FYJ63" s="26"/>
      <c r="FYK63" s="26"/>
      <c r="FYL63" s="26"/>
      <c r="FYM63" s="26"/>
      <c r="FYN63" s="26"/>
      <c r="FYO63" s="26"/>
      <c r="FYP63" s="26"/>
      <c r="FYQ63" s="26"/>
      <c r="FYR63" s="26"/>
      <c r="FYS63" s="26"/>
      <c r="FYT63" s="26"/>
      <c r="FYU63" s="26"/>
      <c r="FYV63" s="26"/>
      <c r="FYW63" s="26"/>
      <c r="FYX63" s="26"/>
      <c r="FYY63" s="26"/>
      <c r="FYZ63" s="26"/>
      <c r="FZA63" s="26"/>
      <c r="FZB63" s="26"/>
      <c r="FZC63" s="26"/>
      <c r="FZD63" s="26"/>
      <c r="FZE63" s="26"/>
      <c r="FZF63" s="26"/>
      <c r="FZG63" s="26"/>
      <c r="FZH63" s="26"/>
      <c r="FZI63" s="26"/>
      <c r="FZJ63" s="26"/>
      <c r="FZK63" s="26"/>
      <c r="FZL63" s="26"/>
      <c r="FZM63" s="26"/>
      <c r="FZN63" s="26"/>
      <c r="FZO63" s="26"/>
      <c r="FZP63" s="26"/>
      <c r="FZQ63" s="26"/>
      <c r="FZR63" s="26"/>
      <c r="FZS63" s="26"/>
      <c r="FZT63" s="26"/>
      <c r="FZU63" s="26"/>
      <c r="FZV63" s="26"/>
      <c r="FZW63" s="26"/>
      <c r="FZX63" s="26"/>
      <c r="FZY63" s="26"/>
      <c r="FZZ63" s="26"/>
      <c r="GAA63" s="26"/>
      <c r="GAB63" s="26"/>
      <c r="GAC63" s="26"/>
      <c r="GAD63" s="26"/>
      <c r="GAE63" s="26"/>
      <c r="GAF63" s="26"/>
      <c r="GAG63" s="26"/>
      <c r="GAH63" s="26"/>
      <c r="GAI63" s="26"/>
      <c r="GAJ63" s="26"/>
      <c r="GAK63" s="26"/>
      <c r="GAL63" s="26"/>
      <c r="GAM63" s="26"/>
      <c r="GAN63" s="26"/>
      <c r="GAO63" s="26"/>
      <c r="GAP63" s="26"/>
      <c r="GAQ63" s="26"/>
      <c r="GAR63" s="26"/>
      <c r="GAS63" s="26"/>
      <c r="GAT63" s="26"/>
      <c r="GAU63" s="26"/>
      <c r="GAV63" s="26"/>
      <c r="GAW63" s="26"/>
      <c r="GAX63" s="26"/>
      <c r="GAY63" s="26"/>
      <c r="GAZ63" s="26"/>
      <c r="GBA63" s="26"/>
      <c r="GBB63" s="26"/>
      <c r="GBC63" s="26"/>
      <c r="GBD63" s="26"/>
      <c r="GBE63" s="26"/>
      <c r="GBF63" s="26"/>
      <c r="GBG63" s="26"/>
      <c r="GBH63" s="26"/>
      <c r="GBI63" s="26"/>
      <c r="GBJ63" s="26"/>
      <c r="GBK63" s="26"/>
      <c r="GBL63" s="26"/>
      <c r="GBM63" s="26"/>
      <c r="GBN63" s="26"/>
      <c r="GBO63" s="26"/>
      <c r="GBP63" s="26"/>
      <c r="GBQ63" s="26"/>
      <c r="GBR63" s="26"/>
      <c r="GBS63" s="26"/>
      <c r="GBT63" s="26"/>
      <c r="GBU63" s="26"/>
      <c r="GBV63" s="26"/>
      <c r="GBW63" s="26"/>
      <c r="GBX63" s="26"/>
      <c r="GBY63" s="26"/>
      <c r="GBZ63" s="26"/>
      <c r="GCA63" s="26"/>
      <c r="GCB63" s="26"/>
      <c r="GCC63" s="26"/>
      <c r="GCD63" s="26"/>
      <c r="GCE63" s="26"/>
      <c r="GCF63" s="26"/>
      <c r="GCG63" s="26"/>
      <c r="GCH63" s="26"/>
      <c r="GCI63" s="26"/>
      <c r="GCJ63" s="26"/>
      <c r="GCK63" s="26"/>
      <c r="GCL63" s="26"/>
      <c r="GCM63" s="26"/>
      <c r="GCN63" s="26"/>
      <c r="GCO63" s="26"/>
      <c r="GCP63" s="26"/>
      <c r="GCQ63" s="26"/>
      <c r="GCR63" s="26"/>
      <c r="GCS63" s="26"/>
      <c r="GCT63" s="26"/>
      <c r="GCU63" s="26"/>
      <c r="GCV63" s="26"/>
      <c r="GCW63" s="26"/>
      <c r="GCX63" s="26"/>
      <c r="GCY63" s="26"/>
      <c r="GCZ63" s="26"/>
      <c r="GDA63" s="26"/>
      <c r="GDB63" s="26"/>
      <c r="GDC63" s="26"/>
      <c r="GDD63" s="26"/>
      <c r="GDE63" s="26"/>
      <c r="GDF63" s="26"/>
      <c r="GDG63" s="26"/>
      <c r="GDH63" s="26"/>
      <c r="GDI63" s="26"/>
      <c r="GDJ63" s="26"/>
      <c r="GDK63" s="26"/>
      <c r="GDL63" s="26"/>
      <c r="GDM63" s="26"/>
      <c r="GDN63" s="26"/>
      <c r="GDO63" s="26"/>
      <c r="GDP63" s="26"/>
      <c r="GDQ63" s="26"/>
      <c r="GDR63" s="26"/>
      <c r="GDS63" s="26"/>
      <c r="GDT63" s="26"/>
      <c r="GDU63" s="26"/>
      <c r="GDV63" s="26"/>
      <c r="GDW63" s="26"/>
      <c r="GDX63" s="26"/>
      <c r="GDY63" s="26"/>
      <c r="GDZ63" s="26"/>
      <c r="GEA63" s="26"/>
      <c r="GEB63" s="26"/>
      <c r="GEC63" s="26"/>
      <c r="GED63" s="26"/>
      <c r="GEE63" s="26"/>
      <c r="GEF63" s="26"/>
      <c r="GEG63" s="26"/>
      <c r="GEH63" s="26"/>
      <c r="GEI63" s="26"/>
      <c r="GEJ63" s="26"/>
      <c r="GEK63" s="26"/>
      <c r="GEL63" s="26"/>
      <c r="GEM63" s="26"/>
      <c r="GEN63" s="26"/>
      <c r="GEO63" s="26"/>
      <c r="GEP63" s="26"/>
      <c r="GEQ63" s="26"/>
      <c r="GER63" s="26"/>
      <c r="GES63" s="26"/>
      <c r="GET63" s="26"/>
      <c r="GEU63" s="26"/>
      <c r="GEV63" s="26"/>
      <c r="GEW63" s="26"/>
      <c r="GEX63" s="26"/>
      <c r="GEY63" s="26"/>
      <c r="GEZ63" s="26"/>
      <c r="GFA63" s="26"/>
      <c r="GFB63" s="26"/>
      <c r="GFC63" s="26"/>
      <c r="GFD63" s="26"/>
      <c r="GFE63" s="26"/>
      <c r="GFF63" s="26"/>
      <c r="GFG63" s="26"/>
      <c r="GFH63" s="26"/>
      <c r="GFI63" s="26"/>
      <c r="GFJ63" s="26"/>
      <c r="GFK63" s="26"/>
      <c r="GFL63" s="26"/>
      <c r="GFM63" s="26"/>
      <c r="GFN63" s="26"/>
      <c r="GFO63" s="26"/>
      <c r="GFP63" s="26"/>
      <c r="GFQ63" s="26"/>
      <c r="GFR63" s="26"/>
      <c r="GFS63" s="26"/>
      <c r="GFT63" s="26"/>
      <c r="GFU63" s="26"/>
      <c r="GFV63" s="26"/>
      <c r="GFW63" s="26"/>
      <c r="GFX63" s="26"/>
      <c r="GFY63" s="26"/>
      <c r="GFZ63" s="26"/>
      <c r="GGA63" s="26"/>
      <c r="GGB63" s="26"/>
      <c r="GGC63" s="26"/>
      <c r="GGD63" s="26"/>
      <c r="GGE63" s="26"/>
      <c r="GGF63" s="26"/>
      <c r="GGG63" s="26"/>
      <c r="GGH63" s="26"/>
      <c r="GGI63" s="26"/>
      <c r="GGJ63" s="26"/>
      <c r="GGK63" s="26"/>
      <c r="GGL63" s="26"/>
      <c r="GGM63" s="26"/>
      <c r="GGN63" s="26"/>
      <c r="GGO63" s="26"/>
      <c r="GGP63" s="26"/>
      <c r="GGQ63" s="26"/>
      <c r="GGR63" s="26"/>
      <c r="GGS63" s="26"/>
      <c r="GGT63" s="26"/>
      <c r="GGU63" s="26"/>
      <c r="GGV63" s="26"/>
      <c r="GGW63" s="26"/>
      <c r="GGX63" s="26"/>
      <c r="GGY63" s="26"/>
      <c r="GGZ63" s="26"/>
      <c r="GHA63" s="26"/>
      <c r="GHB63" s="26"/>
      <c r="GHC63" s="26"/>
      <c r="GHD63" s="26"/>
      <c r="GHE63" s="26"/>
      <c r="GHF63" s="26"/>
      <c r="GHG63" s="26"/>
      <c r="GHH63" s="26"/>
      <c r="GHI63" s="26"/>
      <c r="GHJ63" s="26"/>
      <c r="GHK63" s="26"/>
      <c r="GHL63" s="26"/>
      <c r="GHM63" s="26"/>
      <c r="GHN63" s="26"/>
      <c r="GHO63" s="26"/>
      <c r="GHP63" s="26"/>
      <c r="GHQ63" s="26"/>
      <c r="GHR63" s="26"/>
      <c r="GHS63" s="26"/>
      <c r="GHT63" s="26"/>
      <c r="GHU63" s="26"/>
      <c r="GHV63" s="26"/>
      <c r="GHW63" s="26"/>
      <c r="GHX63" s="26"/>
      <c r="GHY63" s="26"/>
      <c r="GHZ63" s="26"/>
      <c r="GIA63" s="26"/>
      <c r="GIB63" s="26"/>
      <c r="GIC63" s="26"/>
      <c r="GID63" s="26"/>
      <c r="GIE63" s="26"/>
      <c r="GIF63" s="26"/>
      <c r="GIG63" s="26"/>
      <c r="GIH63" s="26"/>
      <c r="GII63" s="26"/>
      <c r="GIJ63" s="26"/>
      <c r="GIK63" s="26"/>
      <c r="GIL63" s="26"/>
      <c r="GIM63" s="26"/>
      <c r="GIN63" s="26"/>
      <c r="GIO63" s="26"/>
      <c r="GIP63" s="26"/>
      <c r="GIQ63" s="26"/>
      <c r="GIR63" s="26"/>
      <c r="GIS63" s="26"/>
      <c r="GIT63" s="26"/>
      <c r="GIU63" s="26"/>
      <c r="GIV63" s="26"/>
      <c r="GIW63" s="26"/>
      <c r="GIX63" s="26"/>
      <c r="GIY63" s="26"/>
      <c r="GIZ63" s="26"/>
      <c r="GJA63" s="26"/>
      <c r="GJB63" s="26"/>
      <c r="GJC63" s="26"/>
      <c r="GJD63" s="26"/>
      <c r="GJE63" s="26"/>
      <c r="GJF63" s="26"/>
      <c r="GJG63" s="26"/>
      <c r="GJH63" s="26"/>
      <c r="GJI63" s="26"/>
      <c r="GJJ63" s="26"/>
      <c r="GJK63" s="26"/>
      <c r="GJL63" s="26"/>
      <c r="GJM63" s="26"/>
      <c r="GJN63" s="26"/>
      <c r="GJO63" s="26"/>
      <c r="GJP63" s="26"/>
      <c r="GJQ63" s="26"/>
      <c r="GJR63" s="26"/>
      <c r="GJS63" s="26"/>
      <c r="GJT63" s="26"/>
      <c r="GJU63" s="26"/>
      <c r="GJV63" s="26"/>
      <c r="GJW63" s="26"/>
      <c r="GJX63" s="26"/>
      <c r="GJY63" s="26"/>
      <c r="GJZ63" s="26"/>
      <c r="GKA63" s="26"/>
      <c r="GKB63" s="26"/>
      <c r="GKC63" s="26"/>
      <c r="GKD63" s="26"/>
      <c r="GKE63" s="26"/>
      <c r="GKF63" s="26"/>
      <c r="GKG63" s="26"/>
      <c r="GKH63" s="26"/>
      <c r="GKI63" s="26"/>
      <c r="GKJ63" s="26"/>
      <c r="GKK63" s="26"/>
      <c r="GKL63" s="26"/>
      <c r="GKM63" s="26"/>
      <c r="GKN63" s="26"/>
      <c r="GKO63" s="26"/>
      <c r="GKP63" s="26"/>
      <c r="GKQ63" s="26"/>
      <c r="GKR63" s="26"/>
      <c r="GKS63" s="26"/>
      <c r="GKT63" s="26"/>
      <c r="GKU63" s="26"/>
      <c r="GKV63" s="26"/>
      <c r="GKW63" s="26"/>
      <c r="GKX63" s="26"/>
      <c r="GKY63" s="26"/>
      <c r="GKZ63" s="26"/>
      <c r="GLA63" s="26"/>
      <c r="GLB63" s="26"/>
      <c r="GLC63" s="26"/>
      <c r="GLD63" s="26"/>
      <c r="GLE63" s="26"/>
      <c r="GLF63" s="26"/>
      <c r="GLG63" s="26"/>
      <c r="GLH63" s="26"/>
      <c r="GLI63" s="26"/>
      <c r="GLJ63" s="26"/>
      <c r="GLK63" s="26"/>
      <c r="GLL63" s="26"/>
      <c r="GLM63" s="26"/>
      <c r="GLN63" s="26"/>
      <c r="GLO63" s="26"/>
      <c r="GLP63" s="26"/>
      <c r="GLQ63" s="26"/>
      <c r="GLR63" s="26"/>
      <c r="GLS63" s="26"/>
      <c r="GLT63" s="26"/>
      <c r="GLU63" s="26"/>
      <c r="GLV63" s="26"/>
      <c r="GLW63" s="26"/>
      <c r="GLX63" s="26"/>
      <c r="GLY63" s="26"/>
      <c r="GLZ63" s="26"/>
      <c r="GMA63" s="26"/>
      <c r="GMB63" s="26"/>
      <c r="GMC63" s="26"/>
      <c r="GMD63" s="26"/>
      <c r="GME63" s="26"/>
      <c r="GMF63" s="26"/>
      <c r="GMG63" s="26"/>
      <c r="GMH63" s="26"/>
      <c r="GMI63" s="26"/>
      <c r="GMJ63" s="26"/>
      <c r="GMK63" s="26"/>
      <c r="GML63" s="26"/>
      <c r="GMM63" s="26"/>
      <c r="GMN63" s="26"/>
      <c r="GMO63" s="26"/>
      <c r="GMP63" s="26"/>
      <c r="GMQ63" s="26"/>
      <c r="GMR63" s="26"/>
      <c r="GMS63" s="26"/>
      <c r="GMT63" s="26"/>
      <c r="GMU63" s="26"/>
      <c r="GMV63" s="26"/>
      <c r="GMW63" s="26"/>
      <c r="GMX63" s="26"/>
      <c r="GMY63" s="26"/>
      <c r="GMZ63" s="26"/>
      <c r="GNA63" s="26"/>
      <c r="GNB63" s="26"/>
      <c r="GNC63" s="26"/>
      <c r="GND63" s="26"/>
      <c r="GNE63" s="26"/>
      <c r="GNF63" s="26"/>
      <c r="GNG63" s="26"/>
      <c r="GNH63" s="26"/>
      <c r="GNI63" s="26"/>
      <c r="GNJ63" s="26"/>
      <c r="GNK63" s="26"/>
      <c r="GNL63" s="26"/>
      <c r="GNM63" s="26"/>
      <c r="GNN63" s="26"/>
      <c r="GNO63" s="26"/>
      <c r="GNP63" s="26"/>
      <c r="GNQ63" s="26"/>
      <c r="GNR63" s="26"/>
      <c r="GNS63" s="26"/>
      <c r="GNT63" s="26"/>
      <c r="GNU63" s="26"/>
      <c r="GNV63" s="26"/>
      <c r="GNW63" s="26"/>
      <c r="GNX63" s="26"/>
      <c r="GNY63" s="26"/>
      <c r="GNZ63" s="26"/>
      <c r="GOA63" s="26"/>
      <c r="GOB63" s="26"/>
      <c r="GOC63" s="26"/>
      <c r="GOD63" s="26"/>
      <c r="GOE63" s="26"/>
      <c r="GOF63" s="26"/>
      <c r="GOG63" s="26"/>
      <c r="GOH63" s="26"/>
      <c r="GOI63" s="26"/>
      <c r="GOJ63" s="26"/>
      <c r="GOK63" s="26"/>
      <c r="GOL63" s="26"/>
      <c r="GOM63" s="26"/>
      <c r="GON63" s="26"/>
      <c r="GOO63" s="26"/>
      <c r="GOP63" s="26"/>
      <c r="GOQ63" s="26"/>
      <c r="GOR63" s="26"/>
      <c r="GOS63" s="26"/>
      <c r="GOT63" s="26"/>
      <c r="GOU63" s="26"/>
      <c r="GOV63" s="26"/>
      <c r="GOW63" s="26"/>
      <c r="GOX63" s="26"/>
      <c r="GOY63" s="26"/>
      <c r="GOZ63" s="26"/>
      <c r="GPA63" s="26"/>
      <c r="GPB63" s="26"/>
      <c r="GPC63" s="26"/>
      <c r="GPD63" s="26"/>
      <c r="GPE63" s="26"/>
      <c r="GPF63" s="26"/>
      <c r="GPG63" s="26"/>
      <c r="GPH63" s="26"/>
      <c r="GPI63" s="26"/>
      <c r="GPJ63" s="26"/>
      <c r="GPK63" s="26"/>
      <c r="GPL63" s="26"/>
      <c r="GPM63" s="26"/>
      <c r="GPN63" s="26"/>
      <c r="GPO63" s="26"/>
      <c r="GPP63" s="26"/>
      <c r="GPQ63" s="26"/>
      <c r="GPR63" s="26"/>
      <c r="GPS63" s="26"/>
      <c r="GPT63" s="26"/>
      <c r="GPU63" s="26"/>
      <c r="GPV63" s="26"/>
      <c r="GPW63" s="26"/>
      <c r="GPX63" s="26"/>
      <c r="GPY63" s="26"/>
      <c r="GPZ63" s="26"/>
      <c r="GQA63" s="26"/>
      <c r="GQB63" s="26"/>
      <c r="GQC63" s="26"/>
      <c r="GQD63" s="26"/>
      <c r="GQE63" s="26"/>
      <c r="GQF63" s="26"/>
      <c r="GQG63" s="26"/>
      <c r="GQH63" s="26"/>
      <c r="GQI63" s="26"/>
      <c r="GQJ63" s="26"/>
      <c r="GQK63" s="26"/>
      <c r="GQL63" s="26"/>
      <c r="GQM63" s="26"/>
      <c r="GQN63" s="26"/>
      <c r="GQO63" s="26"/>
      <c r="GQP63" s="26"/>
      <c r="GQQ63" s="26"/>
      <c r="GQR63" s="26"/>
      <c r="GQS63" s="26"/>
      <c r="GQT63" s="26"/>
      <c r="GQU63" s="26"/>
      <c r="GQV63" s="26"/>
      <c r="GQW63" s="26"/>
      <c r="GQX63" s="26"/>
      <c r="GQY63" s="26"/>
      <c r="GQZ63" s="26"/>
      <c r="GRA63" s="26"/>
      <c r="GRB63" s="26"/>
      <c r="GRC63" s="26"/>
      <c r="GRD63" s="26"/>
      <c r="GRE63" s="26"/>
      <c r="GRF63" s="26"/>
      <c r="GRG63" s="26"/>
      <c r="GRH63" s="26"/>
      <c r="GRI63" s="26"/>
      <c r="GRJ63" s="26"/>
      <c r="GRK63" s="26"/>
      <c r="GRL63" s="26"/>
      <c r="GRM63" s="26"/>
      <c r="GRN63" s="26"/>
      <c r="GRO63" s="26"/>
      <c r="GRP63" s="26"/>
      <c r="GRQ63" s="26"/>
      <c r="GRR63" s="26"/>
      <c r="GRS63" s="26"/>
      <c r="GRT63" s="26"/>
      <c r="GRU63" s="26"/>
      <c r="GRV63" s="26"/>
      <c r="GRW63" s="26"/>
      <c r="GRX63" s="26"/>
      <c r="GRY63" s="26"/>
      <c r="GRZ63" s="26"/>
      <c r="GSA63" s="26"/>
      <c r="GSB63" s="26"/>
      <c r="GSC63" s="26"/>
      <c r="GSD63" s="26"/>
      <c r="GSE63" s="26"/>
      <c r="GSF63" s="26"/>
      <c r="GSG63" s="26"/>
      <c r="GSH63" s="26"/>
      <c r="GSI63" s="26"/>
      <c r="GSJ63" s="26"/>
      <c r="GSK63" s="26"/>
      <c r="GSL63" s="26"/>
      <c r="GSM63" s="26"/>
      <c r="GSN63" s="26"/>
      <c r="GSO63" s="26"/>
      <c r="GSP63" s="26"/>
      <c r="GSQ63" s="26"/>
      <c r="GSR63" s="26"/>
      <c r="GSS63" s="26"/>
      <c r="GST63" s="26"/>
      <c r="GSU63" s="26"/>
      <c r="GSV63" s="26"/>
      <c r="GSW63" s="26"/>
      <c r="GSX63" s="26"/>
      <c r="GSY63" s="26"/>
      <c r="GSZ63" s="26"/>
      <c r="GTA63" s="26"/>
      <c r="GTB63" s="26"/>
      <c r="GTC63" s="26"/>
      <c r="GTD63" s="26"/>
      <c r="GTE63" s="26"/>
      <c r="GTF63" s="26"/>
      <c r="GTG63" s="26"/>
      <c r="GTH63" s="26"/>
      <c r="GTI63" s="26"/>
      <c r="GTJ63" s="26"/>
      <c r="GTK63" s="26"/>
      <c r="GTL63" s="26"/>
      <c r="GTM63" s="26"/>
      <c r="GTN63" s="26"/>
      <c r="GTO63" s="26"/>
      <c r="GTP63" s="26"/>
      <c r="GTQ63" s="26"/>
      <c r="GTR63" s="26"/>
      <c r="GTS63" s="26"/>
      <c r="GTT63" s="26"/>
      <c r="GTU63" s="26"/>
      <c r="GTV63" s="26"/>
      <c r="GTW63" s="26"/>
      <c r="GTX63" s="26"/>
      <c r="GTY63" s="26"/>
      <c r="GTZ63" s="26"/>
      <c r="GUA63" s="26"/>
      <c r="GUB63" s="26"/>
      <c r="GUC63" s="26"/>
      <c r="GUD63" s="26"/>
      <c r="GUE63" s="26"/>
      <c r="GUF63" s="26"/>
      <c r="GUG63" s="26"/>
      <c r="GUH63" s="26"/>
      <c r="GUI63" s="26"/>
      <c r="GUJ63" s="26"/>
      <c r="GUK63" s="26"/>
      <c r="GUL63" s="26"/>
      <c r="GUM63" s="26"/>
      <c r="GUN63" s="26"/>
      <c r="GUO63" s="26"/>
      <c r="GUP63" s="26"/>
      <c r="GUQ63" s="26"/>
      <c r="GUR63" s="26"/>
      <c r="GUS63" s="26"/>
      <c r="GUT63" s="26"/>
      <c r="GUU63" s="26"/>
      <c r="GUV63" s="26"/>
      <c r="GUW63" s="26"/>
      <c r="GUX63" s="26"/>
      <c r="GUY63" s="26"/>
      <c r="GUZ63" s="26"/>
      <c r="GVA63" s="26"/>
      <c r="GVB63" s="26"/>
      <c r="GVC63" s="26"/>
      <c r="GVD63" s="26"/>
      <c r="GVE63" s="26"/>
      <c r="GVF63" s="26"/>
      <c r="GVG63" s="26"/>
      <c r="GVH63" s="26"/>
      <c r="GVI63" s="26"/>
      <c r="GVJ63" s="26"/>
      <c r="GVK63" s="26"/>
      <c r="GVL63" s="26"/>
      <c r="GVM63" s="26"/>
      <c r="GVN63" s="26"/>
      <c r="GVO63" s="26"/>
      <c r="GVP63" s="26"/>
      <c r="GVQ63" s="26"/>
      <c r="GVR63" s="26"/>
      <c r="GVS63" s="26"/>
      <c r="GVT63" s="26"/>
      <c r="GVU63" s="26"/>
      <c r="GVV63" s="26"/>
      <c r="GVW63" s="26"/>
      <c r="GVX63" s="26"/>
      <c r="GVY63" s="26"/>
      <c r="GVZ63" s="26"/>
      <c r="GWA63" s="26"/>
      <c r="GWB63" s="26"/>
      <c r="GWC63" s="26"/>
      <c r="GWD63" s="26"/>
      <c r="GWE63" s="26"/>
      <c r="GWF63" s="26"/>
      <c r="GWG63" s="26"/>
      <c r="GWH63" s="26"/>
      <c r="GWI63" s="26"/>
      <c r="GWJ63" s="26"/>
      <c r="GWK63" s="26"/>
      <c r="GWL63" s="26"/>
      <c r="GWM63" s="26"/>
      <c r="GWN63" s="26"/>
      <c r="GWO63" s="26"/>
      <c r="GWP63" s="26"/>
      <c r="GWQ63" s="26"/>
      <c r="GWR63" s="26"/>
      <c r="GWS63" s="26"/>
      <c r="GWT63" s="26"/>
      <c r="GWU63" s="26"/>
      <c r="GWV63" s="26"/>
      <c r="GWW63" s="26"/>
      <c r="GWX63" s="26"/>
      <c r="GWY63" s="26"/>
      <c r="GWZ63" s="26"/>
      <c r="GXA63" s="26"/>
      <c r="GXB63" s="26"/>
      <c r="GXC63" s="26"/>
      <c r="GXD63" s="26"/>
      <c r="GXE63" s="26"/>
      <c r="GXF63" s="26"/>
      <c r="GXG63" s="26"/>
      <c r="GXH63" s="26"/>
      <c r="GXI63" s="26"/>
      <c r="GXJ63" s="26"/>
      <c r="GXK63" s="26"/>
      <c r="GXL63" s="26"/>
      <c r="GXM63" s="26"/>
      <c r="GXN63" s="26"/>
      <c r="GXO63" s="26"/>
      <c r="GXP63" s="26"/>
      <c r="GXQ63" s="26"/>
      <c r="GXR63" s="26"/>
      <c r="GXS63" s="26"/>
      <c r="GXT63" s="26"/>
      <c r="GXU63" s="26"/>
      <c r="GXV63" s="26"/>
      <c r="GXW63" s="26"/>
      <c r="GXX63" s="26"/>
      <c r="GXY63" s="26"/>
      <c r="GXZ63" s="26"/>
      <c r="GYA63" s="26"/>
      <c r="GYB63" s="26"/>
      <c r="GYC63" s="26"/>
      <c r="GYD63" s="26"/>
      <c r="GYE63" s="26"/>
      <c r="GYF63" s="26"/>
      <c r="GYG63" s="26"/>
      <c r="GYH63" s="26"/>
      <c r="GYI63" s="26"/>
      <c r="GYJ63" s="26"/>
      <c r="GYK63" s="26"/>
      <c r="GYL63" s="26"/>
      <c r="GYM63" s="26"/>
      <c r="GYN63" s="26"/>
      <c r="GYO63" s="26"/>
      <c r="GYP63" s="26"/>
      <c r="GYQ63" s="26"/>
      <c r="GYR63" s="26"/>
      <c r="GYS63" s="26"/>
      <c r="GYT63" s="26"/>
      <c r="GYU63" s="26"/>
      <c r="GYV63" s="26"/>
      <c r="GYW63" s="26"/>
      <c r="GYX63" s="26"/>
      <c r="GYY63" s="26"/>
      <c r="GYZ63" s="26"/>
      <c r="GZA63" s="26"/>
      <c r="GZB63" s="26"/>
      <c r="GZC63" s="26"/>
      <c r="GZD63" s="26"/>
      <c r="GZE63" s="26"/>
      <c r="GZF63" s="26"/>
      <c r="GZG63" s="26"/>
      <c r="GZH63" s="26"/>
      <c r="GZI63" s="26"/>
      <c r="GZJ63" s="26"/>
      <c r="GZK63" s="26"/>
      <c r="GZL63" s="26"/>
      <c r="GZM63" s="26"/>
      <c r="GZN63" s="26"/>
      <c r="GZO63" s="26"/>
      <c r="GZP63" s="26"/>
      <c r="GZQ63" s="26"/>
      <c r="GZR63" s="26"/>
      <c r="GZS63" s="26"/>
      <c r="GZT63" s="26"/>
      <c r="GZU63" s="26"/>
      <c r="GZV63" s="26"/>
      <c r="GZW63" s="26"/>
      <c r="GZX63" s="26"/>
      <c r="GZY63" s="26"/>
      <c r="GZZ63" s="26"/>
      <c r="HAA63" s="26"/>
      <c r="HAB63" s="26"/>
      <c r="HAC63" s="26"/>
      <c r="HAD63" s="26"/>
      <c r="HAE63" s="26"/>
      <c r="HAF63" s="26"/>
      <c r="HAG63" s="26"/>
      <c r="HAH63" s="26"/>
      <c r="HAI63" s="26"/>
      <c r="HAJ63" s="26"/>
      <c r="HAK63" s="26"/>
      <c r="HAL63" s="26"/>
      <c r="HAM63" s="26"/>
      <c r="HAN63" s="26"/>
      <c r="HAO63" s="26"/>
      <c r="HAP63" s="26"/>
      <c r="HAQ63" s="26"/>
      <c r="HAR63" s="26"/>
      <c r="HAS63" s="26"/>
      <c r="HAT63" s="26"/>
      <c r="HAU63" s="26"/>
      <c r="HAV63" s="26"/>
      <c r="HAW63" s="26"/>
      <c r="HAX63" s="26"/>
      <c r="HAY63" s="26"/>
      <c r="HAZ63" s="26"/>
      <c r="HBA63" s="26"/>
      <c r="HBB63" s="26"/>
      <c r="HBC63" s="26"/>
      <c r="HBD63" s="26"/>
      <c r="HBE63" s="26"/>
      <c r="HBF63" s="26"/>
      <c r="HBG63" s="26"/>
      <c r="HBH63" s="26"/>
      <c r="HBI63" s="26"/>
      <c r="HBJ63" s="26"/>
      <c r="HBK63" s="26"/>
      <c r="HBL63" s="26"/>
      <c r="HBM63" s="26"/>
      <c r="HBN63" s="26"/>
      <c r="HBO63" s="26"/>
      <c r="HBP63" s="26"/>
      <c r="HBQ63" s="26"/>
      <c r="HBR63" s="26"/>
      <c r="HBS63" s="26"/>
      <c r="HBT63" s="26"/>
      <c r="HBU63" s="26"/>
      <c r="HBV63" s="26"/>
      <c r="HBW63" s="26"/>
      <c r="HBX63" s="26"/>
      <c r="HBY63" s="26"/>
      <c r="HBZ63" s="26"/>
      <c r="HCA63" s="26"/>
      <c r="HCB63" s="26"/>
      <c r="HCC63" s="26"/>
      <c r="HCD63" s="26"/>
      <c r="HCE63" s="26"/>
      <c r="HCF63" s="26"/>
      <c r="HCG63" s="26"/>
      <c r="HCH63" s="26"/>
      <c r="HCI63" s="26"/>
      <c r="HCJ63" s="26"/>
      <c r="HCK63" s="26"/>
      <c r="HCL63" s="26"/>
      <c r="HCM63" s="26"/>
      <c r="HCN63" s="26"/>
      <c r="HCO63" s="26"/>
      <c r="HCP63" s="26"/>
      <c r="HCQ63" s="26"/>
      <c r="HCR63" s="26"/>
      <c r="HCS63" s="26"/>
      <c r="HCT63" s="26"/>
      <c r="HCU63" s="26"/>
      <c r="HCV63" s="26"/>
      <c r="HCW63" s="26"/>
      <c r="HCX63" s="26"/>
      <c r="HCY63" s="26"/>
      <c r="HCZ63" s="26"/>
      <c r="HDA63" s="26"/>
      <c r="HDB63" s="26"/>
      <c r="HDC63" s="26"/>
      <c r="HDD63" s="26"/>
      <c r="HDE63" s="26"/>
      <c r="HDF63" s="26"/>
      <c r="HDG63" s="26"/>
      <c r="HDH63" s="26"/>
      <c r="HDI63" s="26"/>
      <c r="HDJ63" s="26"/>
      <c r="HDK63" s="26"/>
      <c r="HDL63" s="26"/>
      <c r="HDM63" s="26"/>
      <c r="HDN63" s="26"/>
      <c r="HDO63" s="26"/>
      <c r="HDP63" s="26"/>
      <c r="HDQ63" s="26"/>
      <c r="HDR63" s="26"/>
      <c r="HDS63" s="26"/>
      <c r="HDT63" s="26"/>
      <c r="HDU63" s="26"/>
      <c r="HDV63" s="26"/>
      <c r="HDW63" s="26"/>
      <c r="HDX63" s="26"/>
      <c r="HDY63" s="26"/>
      <c r="HDZ63" s="26"/>
      <c r="HEA63" s="26"/>
      <c r="HEB63" s="26"/>
      <c r="HEC63" s="26"/>
      <c r="HED63" s="26"/>
      <c r="HEE63" s="26"/>
      <c r="HEF63" s="26"/>
      <c r="HEG63" s="26"/>
      <c r="HEH63" s="26"/>
      <c r="HEI63" s="26"/>
      <c r="HEJ63" s="26"/>
      <c r="HEK63" s="26"/>
      <c r="HEL63" s="26"/>
      <c r="HEM63" s="26"/>
      <c r="HEN63" s="26"/>
      <c r="HEO63" s="26"/>
      <c r="HEP63" s="26"/>
      <c r="HEQ63" s="26"/>
      <c r="HER63" s="26"/>
      <c r="HES63" s="26"/>
      <c r="HET63" s="26"/>
      <c r="HEU63" s="26"/>
      <c r="HEV63" s="26"/>
      <c r="HEW63" s="26"/>
      <c r="HEX63" s="26"/>
      <c r="HEY63" s="26"/>
      <c r="HEZ63" s="26"/>
      <c r="HFA63" s="26"/>
      <c r="HFB63" s="26"/>
      <c r="HFC63" s="26"/>
      <c r="HFD63" s="26"/>
      <c r="HFE63" s="26"/>
      <c r="HFF63" s="26"/>
      <c r="HFG63" s="26"/>
      <c r="HFH63" s="26"/>
      <c r="HFI63" s="26"/>
      <c r="HFJ63" s="26"/>
      <c r="HFK63" s="26"/>
      <c r="HFL63" s="26"/>
      <c r="HFM63" s="26"/>
      <c r="HFN63" s="26"/>
      <c r="HFO63" s="26"/>
      <c r="HFP63" s="26"/>
      <c r="HFQ63" s="26"/>
      <c r="HFR63" s="26"/>
      <c r="HFS63" s="26"/>
      <c r="HFT63" s="26"/>
      <c r="HFU63" s="26"/>
      <c r="HFV63" s="26"/>
      <c r="HFW63" s="26"/>
      <c r="HFX63" s="26"/>
      <c r="HFY63" s="26"/>
      <c r="HFZ63" s="26"/>
      <c r="HGA63" s="26"/>
      <c r="HGB63" s="26"/>
      <c r="HGC63" s="26"/>
      <c r="HGD63" s="26"/>
      <c r="HGE63" s="26"/>
      <c r="HGF63" s="26"/>
      <c r="HGG63" s="26"/>
      <c r="HGH63" s="26"/>
      <c r="HGI63" s="26"/>
      <c r="HGJ63" s="26"/>
      <c r="HGK63" s="26"/>
      <c r="HGL63" s="26"/>
      <c r="HGM63" s="26"/>
      <c r="HGN63" s="26"/>
      <c r="HGO63" s="26"/>
      <c r="HGP63" s="26"/>
      <c r="HGQ63" s="26"/>
      <c r="HGR63" s="26"/>
      <c r="HGS63" s="26"/>
      <c r="HGT63" s="26"/>
      <c r="HGU63" s="26"/>
      <c r="HGV63" s="26"/>
      <c r="HGW63" s="26"/>
      <c r="HGX63" s="26"/>
      <c r="HGY63" s="26"/>
      <c r="HGZ63" s="26"/>
      <c r="HHA63" s="26"/>
      <c r="HHB63" s="26"/>
      <c r="HHC63" s="26"/>
      <c r="HHD63" s="26"/>
      <c r="HHE63" s="26"/>
      <c r="HHF63" s="26"/>
      <c r="HHG63" s="26"/>
      <c r="HHH63" s="26"/>
      <c r="HHI63" s="26"/>
      <c r="HHJ63" s="26"/>
      <c r="HHK63" s="26"/>
      <c r="HHL63" s="26"/>
      <c r="HHM63" s="26"/>
      <c r="HHN63" s="26"/>
      <c r="HHO63" s="26"/>
      <c r="HHP63" s="26"/>
      <c r="HHQ63" s="26"/>
      <c r="HHR63" s="26"/>
      <c r="HHS63" s="26"/>
      <c r="HHT63" s="26"/>
      <c r="HHU63" s="26"/>
      <c r="HHV63" s="26"/>
      <c r="HHW63" s="26"/>
      <c r="HHX63" s="26"/>
      <c r="HHY63" s="26"/>
      <c r="HHZ63" s="26"/>
      <c r="HIA63" s="26"/>
      <c r="HIB63" s="26"/>
      <c r="HIC63" s="26"/>
      <c r="HID63" s="26"/>
      <c r="HIE63" s="26"/>
      <c r="HIF63" s="26"/>
      <c r="HIG63" s="26"/>
      <c r="HIH63" s="26"/>
      <c r="HII63" s="26"/>
      <c r="HIJ63" s="26"/>
      <c r="HIK63" s="26"/>
      <c r="HIL63" s="26"/>
      <c r="HIM63" s="26"/>
      <c r="HIN63" s="26"/>
      <c r="HIO63" s="26"/>
      <c r="HIP63" s="26"/>
      <c r="HIQ63" s="26"/>
      <c r="HIR63" s="26"/>
      <c r="HIS63" s="26"/>
      <c r="HIT63" s="26"/>
      <c r="HIU63" s="26"/>
      <c r="HIV63" s="26"/>
      <c r="HIW63" s="26"/>
      <c r="HIX63" s="26"/>
      <c r="HIY63" s="26"/>
      <c r="HIZ63" s="26"/>
      <c r="HJA63" s="26"/>
      <c r="HJB63" s="26"/>
      <c r="HJC63" s="26"/>
      <c r="HJD63" s="26"/>
      <c r="HJE63" s="26"/>
      <c r="HJF63" s="26"/>
      <c r="HJG63" s="26"/>
      <c r="HJH63" s="26"/>
      <c r="HJI63" s="26"/>
      <c r="HJJ63" s="26"/>
      <c r="HJK63" s="26"/>
      <c r="HJL63" s="26"/>
      <c r="HJM63" s="26"/>
      <c r="HJN63" s="26"/>
      <c r="HJO63" s="26"/>
      <c r="HJP63" s="26"/>
      <c r="HJQ63" s="26"/>
      <c r="HJR63" s="26"/>
      <c r="HJS63" s="26"/>
      <c r="HJT63" s="26"/>
      <c r="HJU63" s="26"/>
      <c r="HJV63" s="26"/>
      <c r="HJW63" s="26"/>
      <c r="HJX63" s="26"/>
      <c r="HJY63" s="26"/>
      <c r="HJZ63" s="26"/>
      <c r="HKA63" s="26"/>
      <c r="HKB63" s="26"/>
      <c r="HKC63" s="26"/>
      <c r="HKD63" s="26"/>
      <c r="HKE63" s="26"/>
      <c r="HKF63" s="26"/>
      <c r="HKG63" s="26"/>
      <c r="HKH63" s="26"/>
      <c r="HKI63" s="26"/>
      <c r="HKJ63" s="26"/>
      <c r="HKK63" s="26"/>
      <c r="HKL63" s="26"/>
      <c r="HKM63" s="26"/>
      <c r="HKN63" s="26"/>
      <c r="HKO63" s="26"/>
      <c r="HKP63" s="26"/>
      <c r="HKQ63" s="26"/>
      <c r="HKR63" s="26"/>
      <c r="HKS63" s="26"/>
      <c r="HKT63" s="26"/>
      <c r="HKU63" s="26"/>
      <c r="HKV63" s="26"/>
      <c r="HKW63" s="26"/>
      <c r="HKX63" s="26"/>
      <c r="HKY63" s="26"/>
      <c r="HKZ63" s="26"/>
      <c r="HLA63" s="26"/>
      <c r="HLB63" s="26"/>
      <c r="HLC63" s="26"/>
      <c r="HLD63" s="26"/>
      <c r="HLE63" s="26"/>
      <c r="HLF63" s="26"/>
      <c r="HLG63" s="26"/>
      <c r="HLH63" s="26"/>
      <c r="HLI63" s="26"/>
      <c r="HLJ63" s="26"/>
      <c r="HLK63" s="26"/>
      <c r="HLL63" s="26"/>
      <c r="HLM63" s="26"/>
      <c r="HLN63" s="26"/>
      <c r="HLO63" s="26"/>
      <c r="HLP63" s="26"/>
      <c r="HLQ63" s="26"/>
      <c r="HLR63" s="26"/>
      <c r="HLS63" s="26"/>
      <c r="HLT63" s="26"/>
      <c r="HLU63" s="26"/>
      <c r="HLV63" s="26"/>
      <c r="HLW63" s="26"/>
      <c r="HLX63" s="26"/>
      <c r="HLY63" s="26"/>
      <c r="HLZ63" s="26"/>
      <c r="HMA63" s="26"/>
      <c r="HMB63" s="26"/>
      <c r="HMC63" s="26"/>
      <c r="HMD63" s="26"/>
      <c r="HME63" s="26"/>
      <c r="HMF63" s="26"/>
      <c r="HMG63" s="26"/>
      <c r="HMH63" s="26"/>
      <c r="HMI63" s="26"/>
      <c r="HMJ63" s="26"/>
      <c r="HMK63" s="26"/>
      <c r="HML63" s="26"/>
      <c r="HMM63" s="26"/>
      <c r="HMN63" s="26"/>
      <c r="HMO63" s="26"/>
      <c r="HMP63" s="26"/>
      <c r="HMQ63" s="26"/>
      <c r="HMR63" s="26"/>
      <c r="HMS63" s="26"/>
      <c r="HMT63" s="26"/>
      <c r="HMU63" s="26"/>
      <c r="HMV63" s="26"/>
      <c r="HMW63" s="26"/>
      <c r="HMX63" s="26"/>
      <c r="HMY63" s="26"/>
      <c r="HMZ63" s="26"/>
      <c r="HNA63" s="26"/>
      <c r="HNB63" s="26"/>
      <c r="HNC63" s="26"/>
      <c r="HND63" s="26"/>
      <c r="HNE63" s="26"/>
      <c r="HNF63" s="26"/>
      <c r="HNG63" s="26"/>
      <c r="HNH63" s="26"/>
      <c r="HNI63" s="26"/>
      <c r="HNJ63" s="26"/>
      <c r="HNK63" s="26"/>
      <c r="HNL63" s="26"/>
      <c r="HNM63" s="26"/>
      <c r="HNN63" s="26"/>
      <c r="HNO63" s="26"/>
      <c r="HNP63" s="26"/>
      <c r="HNQ63" s="26"/>
      <c r="HNR63" s="26"/>
      <c r="HNS63" s="26"/>
      <c r="HNT63" s="26"/>
      <c r="HNU63" s="26"/>
      <c r="HNV63" s="26"/>
      <c r="HNW63" s="26"/>
      <c r="HNX63" s="26"/>
      <c r="HNY63" s="26"/>
      <c r="HNZ63" s="26"/>
      <c r="HOA63" s="26"/>
      <c r="HOB63" s="26"/>
      <c r="HOC63" s="26"/>
      <c r="HOD63" s="26"/>
      <c r="HOE63" s="26"/>
      <c r="HOF63" s="26"/>
      <c r="HOG63" s="26"/>
      <c r="HOH63" s="26"/>
      <c r="HOI63" s="26"/>
      <c r="HOJ63" s="26"/>
      <c r="HOK63" s="26"/>
      <c r="HOL63" s="26"/>
      <c r="HOM63" s="26"/>
      <c r="HON63" s="26"/>
      <c r="HOO63" s="26"/>
      <c r="HOP63" s="26"/>
      <c r="HOQ63" s="26"/>
      <c r="HOR63" s="26"/>
      <c r="HOS63" s="26"/>
      <c r="HOT63" s="26"/>
      <c r="HOU63" s="26"/>
      <c r="HOV63" s="26"/>
      <c r="HOW63" s="26"/>
      <c r="HOX63" s="26"/>
      <c r="HOY63" s="26"/>
      <c r="HOZ63" s="26"/>
      <c r="HPA63" s="26"/>
      <c r="HPB63" s="26"/>
      <c r="HPC63" s="26"/>
      <c r="HPD63" s="26"/>
      <c r="HPE63" s="26"/>
      <c r="HPF63" s="26"/>
      <c r="HPG63" s="26"/>
      <c r="HPH63" s="26"/>
      <c r="HPI63" s="26"/>
      <c r="HPJ63" s="26"/>
      <c r="HPK63" s="26"/>
      <c r="HPL63" s="26"/>
      <c r="HPM63" s="26"/>
      <c r="HPN63" s="26"/>
      <c r="HPO63" s="26"/>
      <c r="HPP63" s="26"/>
      <c r="HPQ63" s="26"/>
      <c r="HPR63" s="26"/>
      <c r="HPS63" s="26"/>
      <c r="HPT63" s="26"/>
      <c r="HPU63" s="26"/>
      <c r="HPV63" s="26"/>
      <c r="HPW63" s="26"/>
      <c r="HPX63" s="26"/>
      <c r="HPY63" s="26"/>
      <c r="HPZ63" s="26"/>
      <c r="HQA63" s="26"/>
      <c r="HQB63" s="26"/>
      <c r="HQC63" s="26"/>
      <c r="HQD63" s="26"/>
      <c r="HQE63" s="26"/>
      <c r="HQF63" s="26"/>
      <c r="HQG63" s="26"/>
      <c r="HQH63" s="26"/>
      <c r="HQI63" s="26"/>
      <c r="HQJ63" s="26"/>
      <c r="HQK63" s="26"/>
      <c r="HQL63" s="26"/>
      <c r="HQM63" s="26"/>
      <c r="HQN63" s="26"/>
      <c r="HQO63" s="26"/>
      <c r="HQP63" s="26"/>
      <c r="HQQ63" s="26"/>
      <c r="HQR63" s="26"/>
      <c r="HQS63" s="26"/>
      <c r="HQT63" s="26"/>
      <c r="HQU63" s="26"/>
      <c r="HQV63" s="26"/>
      <c r="HQW63" s="26"/>
      <c r="HQX63" s="26"/>
      <c r="HQY63" s="26"/>
      <c r="HQZ63" s="26"/>
      <c r="HRA63" s="26"/>
      <c r="HRB63" s="26"/>
      <c r="HRC63" s="26"/>
      <c r="HRD63" s="26"/>
      <c r="HRE63" s="26"/>
      <c r="HRF63" s="26"/>
      <c r="HRG63" s="26"/>
      <c r="HRH63" s="26"/>
      <c r="HRI63" s="26"/>
      <c r="HRJ63" s="26"/>
      <c r="HRK63" s="26"/>
      <c r="HRL63" s="26"/>
      <c r="HRM63" s="26"/>
      <c r="HRN63" s="26"/>
      <c r="HRO63" s="26"/>
      <c r="HRP63" s="26"/>
      <c r="HRQ63" s="26"/>
      <c r="HRR63" s="26"/>
      <c r="HRS63" s="26"/>
      <c r="HRT63" s="26"/>
      <c r="HRU63" s="26"/>
      <c r="HRV63" s="26"/>
      <c r="HRW63" s="26"/>
      <c r="HRX63" s="26"/>
      <c r="HRY63" s="26"/>
      <c r="HRZ63" s="26"/>
      <c r="HSA63" s="26"/>
      <c r="HSB63" s="26"/>
      <c r="HSC63" s="26"/>
      <c r="HSD63" s="26"/>
      <c r="HSE63" s="26"/>
      <c r="HSF63" s="26"/>
      <c r="HSG63" s="26"/>
      <c r="HSH63" s="26"/>
      <c r="HSI63" s="26"/>
      <c r="HSJ63" s="26"/>
      <c r="HSK63" s="26"/>
      <c r="HSL63" s="26"/>
      <c r="HSM63" s="26"/>
      <c r="HSN63" s="26"/>
      <c r="HSO63" s="26"/>
      <c r="HSP63" s="26"/>
      <c r="HSQ63" s="26"/>
      <c r="HSR63" s="26"/>
      <c r="HSS63" s="26"/>
      <c r="HST63" s="26"/>
      <c r="HSU63" s="26"/>
      <c r="HSV63" s="26"/>
      <c r="HSW63" s="26"/>
      <c r="HSX63" s="26"/>
      <c r="HSY63" s="26"/>
      <c r="HSZ63" s="26"/>
      <c r="HTA63" s="26"/>
      <c r="HTB63" s="26"/>
      <c r="HTC63" s="26"/>
      <c r="HTD63" s="26"/>
      <c r="HTE63" s="26"/>
      <c r="HTF63" s="26"/>
      <c r="HTG63" s="26"/>
      <c r="HTH63" s="26"/>
      <c r="HTI63" s="26"/>
      <c r="HTJ63" s="26"/>
      <c r="HTK63" s="26"/>
      <c r="HTL63" s="26"/>
      <c r="HTM63" s="26"/>
      <c r="HTN63" s="26"/>
      <c r="HTO63" s="26"/>
      <c r="HTP63" s="26"/>
      <c r="HTQ63" s="26"/>
      <c r="HTR63" s="26"/>
      <c r="HTS63" s="26"/>
      <c r="HTT63" s="26"/>
      <c r="HTU63" s="26"/>
      <c r="HTV63" s="26"/>
      <c r="HTW63" s="26"/>
      <c r="HTX63" s="26"/>
      <c r="HTY63" s="26"/>
      <c r="HTZ63" s="26"/>
      <c r="HUA63" s="26"/>
      <c r="HUB63" s="26"/>
      <c r="HUC63" s="26"/>
      <c r="HUD63" s="26"/>
      <c r="HUE63" s="26"/>
      <c r="HUF63" s="26"/>
      <c r="HUG63" s="26"/>
      <c r="HUH63" s="26"/>
      <c r="HUI63" s="26"/>
      <c r="HUJ63" s="26"/>
      <c r="HUK63" s="26"/>
      <c r="HUL63" s="26"/>
      <c r="HUM63" s="26"/>
      <c r="HUN63" s="26"/>
      <c r="HUO63" s="26"/>
      <c r="HUP63" s="26"/>
      <c r="HUQ63" s="26"/>
      <c r="HUR63" s="26"/>
      <c r="HUS63" s="26"/>
      <c r="HUT63" s="26"/>
      <c r="HUU63" s="26"/>
      <c r="HUV63" s="26"/>
      <c r="HUW63" s="26"/>
      <c r="HUX63" s="26"/>
      <c r="HUY63" s="26"/>
      <c r="HUZ63" s="26"/>
      <c r="HVA63" s="26"/>
      <c r="HVB63" s="26"/>
      <c r="HVC63" s="26"/>
      <c r="HVD63" s="26"/>
      <c r="HVE63" s="26"/>
      <c r="HVF63" s="26"/>
      <c r="HVG63" s="26"/>
      <c r="HVH63" s="26"/>
      <c r="HVI63" s="26"/>
      <c r="HVJ63" s="26"/>
      <c r="HVK63" s="26"/>
      <c r="HVL63" s="26"/>
      <c r="HVM63" s="26"/>
      <c r="HVN63" s="26"/>
      <c r="HVO63" s="26"/>
      <c r="HVP63" s="26"/>
      <c r="HVQ63" s="26"/>
      <c r="HVR63" s="26"/>
      <c r="HVS63" s="26"/>
      <c r="HVT63" s="26"/>
      <c r="HVU63" s="26"/>
      <c r="HVV63" s="26"/>
      <c r="HVW63" s="26"/>
      <c r="HVX63" s="26"/>
      <c r="HVY63" s="26"/>
      <c r="HVZ63" s="26"/>
      <c r="HWA63" s="26"/>
      <c r="HWB63" s="26"/>
      <c r="HWC63" s="26"/>
      <c r="HWD63" s="26"/>
      <c r="HWE63" s="26"/>
      <c r="HWF63" s="26"/>
      <c r="HWG63" s="26"/>
      <c r="HWH63" s="26"/>
      <c r="HWI63" s="26"/>
      <c r="HWJ63" s="26"/>
      <c r="HWK63" s="26"/>
      <c r="HWL63" s="26"/>
      <c r="HWM63" s="26"/>
      <c r="HWN63" s="26"/>
      <c r="HWO63" s="26"/>
      <c r="HWP63" s="26"/>
      <c r="HWQ63" s="26"/>
      <c r="HWR63" s="26"/>
      <c r="HWS63" s="26"/>
      <c r="HWT63" s="26"/>
      <c r="HWU63" s="26"/>
      <c r="HWV63" s="26"/>
      <c r="HWW63" s="26"/>
      <c r="HWX63" s="26"/>
      <c r="HWY63" s="26"/>
      <c r="HWZ63" s="26"/>
      <c r="HXA63" s="26"/>
      <c r="HXB63" s="26"/>
      <c r="HXC63" s="26"/>
      <c r="HXD63" s="26"/>
      <c r="HXE63" s="26"/>
      <c r="HXF63" s="26"/>
      <c r="HXG63" s="26"/>
      <c r="HXH63" s="26"/>
      <c r="HXI63" s="26"/>
      <c r="HXJ63" s="26"/>
      <c r="HXK63" s="26"/>
      <c r="HXL63" s="26"/>
      <c r="HXM63" s="26"/>
      <c r="HXN63" s="26"/>
      <c r="HXO63" s="26"/>
      <c r="HXP63" s="26"/>
      <c r="HXQ63" s="26"/>
      <c r="HXR63" s="26"/>
      <c r="HXS63" s="26"/>
      <c r="HXT63" s="26"/>
      <c r="HXU63" s="26"/>
      <c r="HXV63" s="26"/>
      <c r="HXW63" s="26"/>
      <c r="HXX63" s="26"/>
      <c r="HXY63" s="26"/>
      <c r="HXZ63" s="26"/>
      <c r="HYA63" s="26"/>
      <c r="HYB63" s="26"/>
      <c r="HYC63" s="26"/>
      <c r="HYD63" s="26"/>
      <c r="HYE63" s="26"/>
      <c r="HYF63" s="26"/>
      <c r="HYG63" s="26"/>
      <c r="HYH63" s="26"/>
      <c r="HYI63" s="26"/>
      <c r="HYJ63" s="26"/>
      <c r="HYK63" s="26"/>
      <c r="HYL63" s="26"/>
      <c r="HYM63" s="26"/>
      <c r="HYN63" s="26"/>
      <c r="HYO63" s="26"/>
      <c r="HYP63" s="26"/>
      <c r="HYQ63" s="26"/>
      <c r="HYR63" s="26"/>
      <c r="HYS63" s="26"/>
      <c r="HYT63" s="26"/>
      <c r="HYU63" s="26"/>
      <c r="HYV63" s="26"/>
      <c r="HYW63" s="26"/>
      <c r="HYX63" s="26"/>
      <c r="HYY63" s="26"/>
      <c r="HYZ63" s="26"/>
      <c r="HZA63" s="26"/>
      <c r="HZB63" s="26"/>
      <c r="HZC63" s="26"/>
      <c r="HZD63" s="26"/>
      <c r="HZE63" s="26"/>
      <c r="HZF63" s="26"/>
      <c r="HZG63" s="26"/>
      <c r="HZH63" s="26"/>
      <c r="HZI63" s="26"/>
      <c r="HZJ63" s="26"/>
      <c r="HZK63" s="26"/>
      <c r="HZL63" s="26"/>
      <c r="HZM63" s="26"/>
      <c r="HZN63" s="26"/>
      <c r="HZO63" s="26"/>
      <c r="HZP63" s="26"/>
      <c r="HZQ63" s="26"/>
      <c r="HZR63" s="26"/>
      <c r="HZS63" s="26"/>
      <c r="HZT63" s="26"/>
      <c r="HZU63" s="26"/>
      <c r="HZV63" s="26"/>
      <c r="HZW63" s="26"/>
      <c r="HZX63" s="26"/>
      <c r="HZY63" s="26"/>
      <c r="HZZ63" s="26"/>
      <c r="IAA63" s="26"/>
      <c r="IAB63" s="26"/>
      <c r="IAC63" s="26"/>
      <c r="IAD63" s="26"/>
      <c r="IAE63" s="26"/>
      <c r="IAF63" s="26"/>
      <c r="IAG63" s="26"/>
      <c r="IAH63" s="26"/>
      <c r="IAI63" s="26"/>
      <c r="IAJ63" s="26"/>
      <c r="IAK63" s="26"/>
      <c r="IAL63" s="26"/>
      <c r="IAM63" s="26"/>
      <c r="IAN63" s="26"/>
      <c r="IAO63" s="26"/>
      <c r="IAP63" s="26"/>
      <c r="IAQ63" s="26"/>
      <c r="IAR63" s="26"/>
      <c r="IAS63" s="26"/>
      <c r="IAT63" s="26"/>
      <c r="IAU63" s="26"/>
      <c r="IAV63" s="26"/>
      <c r="IAW63" s="26"/>
      <c r="IAX63" s="26"/>
      <c r="IAY63" s="26"/>
      <c r="IAZ63" s="26"/>
      <c r="IBA63" s="26"/>
      <c r="IBB63" s="26"/>
      <c r="IBC63" s="26"/>
      <c r="IBD63" s="26"/>
      <c r="IBE63" s="26"/>
      <c r="IBF63" s="26"/>
      <c r="IBG63" s="26"/>
      <c r="IBH63" s="26"/>
      <c r="IBI63" s="26"/>
      <c r="IBJ63" s="26"/>
      <c r="IBK63" s="26"/>
      <c r="IBL63" s="26"/>
      <c r="IBM63" s="26"/>
      <c r="IBN63" s="26"/>
      <c r="IBO63" s="26"/>
      <c r="IBP63" s="26"/>
      <c r="IBQ63" s="26"/>
      <c r="IBR63" s="26"/>
      <c r="IBS63" s="26"/>
      <c r="IBT63" s="26"/>
      <c r="IBU63" s="26"/>
      <c r="IBV63" s="26"/>
      <c r="IBW63" s="26"/>
      <c r="IBX63" s="26"/>
      <c r="IBY63" s="26"/>
      <c r="IBZ63" s="26"/>
      <c r="ICA63" s="26"/>
      <c r="ICB63" s="26"/>
      <c r="ICC63" s="26"/>
      <c r="ICD63" s="26"/>
      <c r="ICE63" s="26"/>
      <c r="ICF63" s="26"/>
      <c r="ICG63" s="26"/>
      <c r="ICH63" s="26"/>
      <c r="ICI63" s="26"/>
      <c r="ICJ63" s="26"/>
      <c r="ICK63" s="26"/>
      <c r="ICL63" s="26"/>
      <c r="ICM63" s="26"/>
      <c r="ICN63" s="26"/>
      <c r="ICO63" s="26"/>
      <c r="ICP63" s="26"/>
      <c r="ICQ63" s="26"/>
      <c r="ICR63" s="26"/>
      <c r="ICS63" s="26"/>
      <c r="ICT63" s="26"/>
      <c r="ICU63" s="26"/>
      <c r="ICV63" s="26"/>
      <c r="ICW63" s="26"/>
      <c r="ICX63" s="26"/>
      <c r="ICY63" s="26"/>
      <c r="ICZ63" s="26"/>
      <c r="IDA63" s="26"/>
      <c r="IDB63" s="26"/>
      <c r="IDC63" s="26"/>
      <c r="IDD63" s="26"/>
      <c r="IDE63" s="26"/>
      <c r="IDF63" s="26"/>
      <c r="IDG63" s="26"/>
      <c r="IDH63" s="26"/>
      <c r="IDI63" s="26"/>
      <c r="IDJ63" s="26"/>
      <c r="IDK63" s="26"/>
      <c r="IDL63" s="26"/>
      <c r="IDM63" s="26"/>
      <c r="IDN63" s="26"/>
      <c r="IDO63" s="26"/>
      <c r="IDP63" s="26"/>
      <c r="IDQ63" s="26"/>
      <c r="IDR63" s="26"/>
      <c r="IDS63" s="26"/>
      <c r="IDT63" s="26"/>
      <c r="IDU63" s="26"/>
      <c r="IDV63" s="26"/>
      <c r="IDW63" s="26"/>
      <c r="IDX63" s="26"/>
      <c r="IDY63" s="26"/>
      <c r="IDZ63" s="26"/>
      <c r="IEA63" s="26"/>
      <c r="IEB63" s="26"/>
      <c r="IEC63" s="26"/>
      <c r="IED63" s="26"/>
      <c r="IEE63" s="26"/>
      <c r="IEF63" s="26"/>
      <c r="IEG63" s="26"/>
      <c r="IEH63" s="26"/>
      <c r="IEI63" s="26"/>
      <c r="IEJ63" s="26"/>
      <c r="IEK63" s="26"/>
      <c r="IEL63" s="26"/>
      <c r="IEM63" s="26"/>
      <c r="IEN63" s="26"/>
      <c r="IEO63" s="26"/>
      <c r="IEP63" s="26"/>
      <c r="IEQ63" s="26"/>
      <c r="IER63" s="26"/>
      <c r="IES63" s="26"/>
      <c r="IET63" s="26"/>
      <c r="IEU63" s="26"/>
      <c r="IEV63" s="26"/>
      <c r="IEW63" s="26"/>
      <c r="IEX63" s="26"/>
      <c r="IEY63" s="26"/>
      <c r="IEZ63" s="26"/>
      <c r="IFA63" s="26"/>
      <c r="IFB63" s="26"/>
      <c r="IFC63" s="26"/>
      <c r="IFD63" s="26"/>
      <c r="IFE63" s="26"/>
      <c r="IFF63" s="26"/>
      <c r="IFG63" s="26"/>
      <c r="IFH63" s="26"/>
      <c r="IFI63" s="26"/>
      <c r="IFJ63" s="26"/>
      <c r="IFK63" s="26"/>
      <c r="IFL63" s="26"/>
      <c r="IFM63" s="26"/>
      <c r="IFN63" s="26"/>
      <c r="IFO63" s="26"/>
      <c r="IFP63" s="26"/>
      <c r="IFQ63" s="26"/>
      <c r="IFR63" s="26"/>
      <c r="IFS63" s="26"/>
      <c r="IFT63" s="26"/>
      <c r="IFU63" s="26"/>
      <c r="IFV63" s="26"/>
      <c r="IFW63" s="26"/>
      <c r="IFX63" s="26"/>
      <c r="IFY63" s="26"/>
      <c r="IFZ63" s="26"/>
      <c r="IGA63" s="26"/>
      <c r="IGB63" s="26"/>
      <c r="IGC63" s="26"/>
      <c r="IGD63" s="26"/>
      <c r="IGE63" s="26"/>
      <c r="IGF63" s="26"/>
      <c r="IGG63" s="26"/>
      <c r="IGH63" s="26"/>
      <c r="IGI63" s="26"/>
      <c r="IGJ63" s="26"/>
      <c r="IGK63" s="26"/>
      <c r="IGL63" s="26"/>
      <c r="IGM63" s="26"/>
      <c r="IGN63" s="26"/>
      <c r="IGO63" s="26"/>
      <c r="IGP63" s="26"/>
      <c r="IGQ63" s="26"/>
      <c r="IGR63" s="26"/>
      <c r="IGS63" s="26"/>
      <c r="IGT63" s="26"/>
      <c r="IGU63" s="26"/>
      <c r="IGV63" s="26"/>
      <c r="IGW63" s="26"/>
      <c r="IGX63" s="26"/>
      <c r="IGY63" s="26"/>
      <c r="IGZ63" s="26"/>
      <c r="IHA63" s="26"/>
      <c r="IHB63" s="26"/>
      <c r="IHC63" s="26"/>
      <c r="IHD63" s="26"/>
      <c r="IHE63" s="26"/>
      <c r="IHF63" s="26"/>
      <c r="IHG63" s="26"/>
      <c r="IHH63" s="26"/>
      <c r="IHI63" s="26"/>
      <c r="IHJ63" s="26"/>
      <c r="IHK63" s="26"/>
      <c r="IHL63" s="26"/>
      <c r="IHM63" s="26"/>
      <c r="IHN63" s="26"/>
      <c r="IHO63" s="26"/>
      <c r="IHP63" s="26"/>
      <c r="IHQ63" s="26"/>
      <c r="IHR63" s="26"/>
      <c r="IHS63" s="26"/>
      <c r="IHT63" s="26"/>
      <c r="IHU63" s="26"/>
      <c r="IHV63" s="26"/>
      <c r="IHW63" s="26"/>
      <c r="IHX63" s="26"/>
      <c r="IHY63" s="26"/>
      <c r="IHZ63" s="26"/>
      <c r="IIA63" s="26"/>
      <c r="IIB63" s="26"/>
      <c r="IIC63" s="26"/>
      <c r="IID63" s="26"/>
      <c r="IIE63" s="26"/>
      <c r="IIF63" s="26"/>
      <c r="IIG63" s="26"/>
      <c r="IIH63" s="26"/>
      <c r="III63" s="26"/>
      <c r="IIJ63" s="26"/>
      <c r="IIK63" s="26"/>
      <c r="IIL63" s="26"/>
      <c r="IIM63" s="26"/>
      <c r="IIN63" s="26"/>
      <c r="IIO63" s="26"/>
      <c r="IIP63" s="26"/>
      <c r="IIQ63" s="26"/>
      <c r="IIR63" s="26"/>
      <c r="IIS63" s="26"/>
      <c r="IIT63" s="26"/>
      <c r="IIU63" s="26"/>
      <c r="IIV63" s="26"/>
      <c r="IIW63" s="26"/>
      <c r="IIX63" s="26"/>
      <c r="IIY63" s="26"/>
      <c r="IIZ63" s="26"/>
      <c r="IJA63" s="26"/>
      <c r="IJB63" s="26"/>
      <c r="IJC63" s="26"/>
      <c r="IJD63" s="26"/>
      <c r="IJE63" s="26"/>
      <c r="IJF63" s="26"/>
      <c r="IJG63" s="26"/>
      <c r="IJH63" s="26"/>
      <c r="IJI63" s="26"/>
      <c r="IJJ63" s="26"/>
      <c r="IJK63" s="26"/>
      <c r="IJL63" s="26"/>
      <c r="IJM63" s="26"/>
      <c r="IJN63" s="26"/>
      <c r="IJO63" s="26"/>
      <c r="IJP63" s="26"/>
      <c r="IJQ63" s="26"/>
      <c r="IJR63" s="26"/>
      <c r="IJS63" s="26"/>
      <c r="IJT63" s="26"/>
      <c r="IJU63" s="26"/>
      <c r="IJV63" s="26"/>
      <c r="IJW63" s="26"/>
      <c r="IJX63" s="26"/>
      <c r="IJY63" s="26"/>
      <c r="IJZ63" s="26"/>
      <c r="IKA63" s="26"/>
      <c r="IKB63" s="26"/>
      <c r="IKC63" s="26"/>
      <c r="IKD63" s="26"/>
      <c r="IKE63" s="26"/>
      <c r="IKF63" s="26"/>
      <c r="IKG63" s="26"/>
      <c r="IKH63" s="26"/>
      <c r="IKI63" s="26"/>
      <c r="IKJ63" s="26"/>
      <c r="IKK63" s="26"/>
      <c r="IKL63" s="26"/>
      <c r="IKM63" s="26"/>
      <c r="IKN63" s="26"/>
      <c r="IKO63" s="26"/>
      <c r="IKP63" s="26"/>
      <c r="IKQ63" s="26"/>
      <c r="IKR63" s="26"/>
      <c r="IKS63" s="26"/>
      <c r="IKT63" s="26"/>
      <c r="IKU63" s="26"/>
      <c r="IKV63" s="26"/>
      <c r="IKW63" s="26"/>
      <c r="IKX63" s="26"/>
      <c r="IKY63" s="26"/>
      <c r="IKZ63" s="26"/>
      <c r="ILA63" s="26"/>
      <c r="ILB63" s="26"/>
      <c r="ILC63" s="26"/>
      <c r="ILD63" s="26"/>
      <c r="ILE63" s="26"/>
      <c r="ILF63" s="26"/>
      <c r="ILG63" s="26"/>
      <c r="ILH63" s="26"/>
      <c r="ILI63" s="26"/>
      <c r="ILJ63" s="26"/>
      <c r="ILK63" s="26"/>
      <c r="ILL63" s="26"/>
      <c r="ILM63" s="26"/>
      <c r="ILN63" s="26"/>
      <c r="ILO63" s="26"/>
      <c r="ILP63" s="26"/>
      <c r="ILQ63" s="26"/>
      <c r="ILR63" s="26"/>
      <c r="ILS63" s="26"/>
      <c r="ILT63" s="26"/>
      <c r="ILU63" s="26"/>
      <c r="ILV63" s="26"/>
      <c r="ILW63" s="26"/>
      <c r="ILX63" s="26"/>
      <c r="ILY63" s="26"/>
      <c r="ILZ63" s="26"/>
      <c r="IMA63" s="26"/>
      <c r="IMB63" s="26"/>
      <c r="IMC63" s="26"/>
      <c r="IMD63" s="26"/>
      <c r="IME63" s="26"/>
      <c r="IMF63" s="26"/>
      <c r="IMG63" s="26"/>
      <c r="IMH63" s="26"/>
      <c r="IMI63" s="26"/>
      <c r="IMJ63" s="26"/>
      <c r="IMK63" s="26"/>
      <c r="IML63" s="26"/>
      <c r="IMM63" s="26"/>
      <c r="IMN63" s="26"/>
      <c r="IMO63" s="26"/>
      <c r="IMP63" s="26"/>
      <c r="IMQ63" s="26"/>
      <c r="IMR63" s="26"/>
      <c r="IMS63" s="26"/>
      <c r="IMT63" s="26"/>
      <c r="IMU63" s="26"/>
      <c r="IMV63" s="26"/>
      <c r="IMW63" s="26"/>
      <c r="IMX63" s="26"/>
      <c r="IMY63" s="26"/>
      <c r="IMZ63" s="26"/>
      <c r="INA63" s="26"/>
      <c r="INB63" s="26"/>
      <c r="INC63" s="26"/>
      <c r="IND63" s="26"/>
      <c r="INE63" s="26"/>
      <c r="INF63" s="26"/>
      <c r="ING63" s="26"/>
      <c r="INH63" s="26"/>
      <c r="INI63" s="26"/>
      <c r="INJ63" s="26"/>
      <c r="INK63" s="26"/>
      <c r="INL63" s="26"/>
      <c r="INM63" s="26"/>
      <c r="INN63" s="26"/>
      <c r="INO63" s="26"/>
      <c r="INP63" s="26"/>
      <c r="INQ63" s="26"/>
      <c r="INR63" s="26"/>
      <c r="INS63" s="26"/>
      <c r="INT63" s="26"/>
      <c r="INU63" s="26"/>
      <c r="INV63" s="26"/>
      <c r="INW63" s="26"/>
      <c r="INX63" s="26"/>
      <c r="INY63" s="26"/>
      <c r="INZ63" s="26"/>
      <c r="IOA63" s="26"/>
      <c r="IOB63" s="26"/>
      <c r="IOC63" s="26"/>
      <c r="IOD63" s="26"/>
      <c r="IOE63" s="26"/>
      <c r="IOF63" s="26"/>
      <c r="IOG63" s="26"/>
      <c r="IOH63" s="26"/>
      <c r="IOI63" s="26"/>
      <c r="IOJ63" s="26"/>
      <c r="IOK63" s="26"/>
      <c r="IOL63" s="26"/>
      <c r="IOM63" s="26"/>
      <c r="ION63" s="26"/>
      <c r="IOO63" s="26"/>
      <c r="IOP63" s="26"/>
      <c r="IOQ63" s="26"/>
      <c r="IOR63" s="26"/>
      <c r="IOS63" s="26"/>
      <c r="IOT63" s="26"/>
      <c r="IOU63" s="26"/>
      <c r="IOV63" s="26"/>
      <c r="IOW63" s="26"/>
      <c r="IOX63" s="26"/>
      <c r="IOY63" s="26"/>
      <c r="IOZ63" s="26"/>
      <c r="IPA63" s="26"/>
      <c r="IPB63" s="26"/>
      <c r="IPC63" s="26"/>
      <c r="IPD63" s="26"/>
      <c r="IPE63" s="26"/>
      <c r="IPF63" s="26"/>
      <c r="IPG63" s="26"/>
      <c r="IPH63" s="26"/>
      <c r="IPI63" s="26"/>
      <c r="IPJ63" s="26"/>
      <c r="IPK63" s="26"/>
      <c r="IPL63" s="26"/>
      <c r="IPM63" s="26"/>
      <c r="IPN63" s="26"/>
      <c r="IPO63" s="26"/>
      <c r="IPP63" s="26"/>
      <c r="IPQ63" s="26"/>
      <c r="IPR63" s="26"/>
      <c r="IPS63" s="26"/>
      <c r="IPT63" s="26"/>
      <c r="IPU63" s="26"/>
      <c r="IPV63" s="26"/>
      <c r="IPW63" s="26"/>
      <c r="IPX63" s="26"/>
      <c r="IPY63" s="26"/>
      <c r="IPZ63" s="26"/>
      <c r="IQA63" s="26"/>
      <c r="IQB63" s="26"/>
      <c r="IQC63" s="26"/>
      <c r="IQD63" s="26"/>
      <c r="IQE63" s="26"/>
      <c r="IQF63" s="26"/>
      <c r="IQG63" s="26"/>
      <c r="IQH63" s="26"/>
      <c r="IQI63" s="26"/>
      <c r="IQJ63" s="26"/>
      <c r="IQK63" s="26"/>
      <c r="IQL63" s="26"/>
      <c r="IQM63" s="26"/>
      <c r="IQN63" s="26"/>
      <c r="IQO63" s="26"/>
      <c r="IQP63" s="26"/>
      <c r="IQQ63" s="26"/>
      <c r="IQR63" s="26"/>
      <c r="IQS63" s="26"/>
      <c r="IQT63" s="26"/>
      <c r="IQU63" s="26"/>
      <c r="IQV63" s="26"/>
      <c r="IQW63" s="26"/>
      <c r="IQX63" s="26"/>
      <c r="IQY63" s="26"/>
      <c r="IQZ63" s="26"/>
      <c r="IRA63" s="26"/>
      <c r="IRB63" s="26"/>
      <c r="IRC63" s="26"/>
      <c r="IRD63" s="26"/>
      <c r="IRE63" s="26"/>
      <c r="IRF63" s="26"/>
      <c r="IRG63" s="26"/>
      <c r="IRH63" s="26"/>
      <c r="IRI63" s="26"/>
      <c r="IRJ63" s="26"/>
      <c r="IRK63" s="26"/>
      <c r="IRL63" s="26"/>
      <c r="IRM63" s="26"/>
      <c r="IRN63" s="26"/>
      <c r="IRO63" s="26"/>
      <c r="IRP63" s="26"/>
      <c r="IRQ63" s="26"/>
      <c r="IRR63" s="26"/>
      <c r="IRS63" s="26"/>
      <c r="IRT63" s="26"/>
      <c r="IRU63" s="26"/>
      <c r="IRV63" s="26"/>
      <c r="IRW63" s="26"/>
      <c r="IRX63" s="26"/>
      <c r="IRY63" s="26"/>
      <c r="IRZ63" s="26"/>
      <c r="ISA63" s="26"/>
      <c r="ISB63" s="26"/>
      <c r="ISC63" s="26"/>
      <c r="ISD63" s="26"/>
      <c r="ISE63" s="26"/>
      <c r="ISF63" s="26"/>
      <c r="ISG63" s="26"/>
      <c r="ISH63" s="26"/>
      <c r="ISI63" s="26"/>
      <c r="ISJ63" s="26"/>
      <c r="ISK63" s="26"/>
      <c r="ISL63" s="26"/>
      <c r="ISM63" s="26"/>
      <c r="ISN63" s="26"/>
      <c r="ISO63" s="26"/>
      <c r="ISP63" s="26"/>
      <c r="ISQ63" s="26"/>
      <c r="ISR63" s="26"/>
      <c r="ISS63" s="26"/>
      <c r="IST63" s="26"/>
      <c r="ISU63" s="26"/>
      <c r="ISV63" s="26"/>
      <c r="ISW63" s="26"/>
      <c r="ISX63" s="26"/>
      <c r="ISY63" s="26"/>
      <c r="ISZ63" s="26"/>
      <c r="ITA63" s="26"/>
      <c r="ITB63" s="26"/>
      <c r="ITC63" s="26"/>
      <c r="ITD63" s="26"/>
      <c r="ITE63" s="26"/>
      <c r="ITF63" s="26"/>
      <c r="ITG63" s="26"/>
      <c r="ITH63" s="26"/>
      <c r="ITI63" s="26"/>
      <c r="ITJ63" s="26"/>
      <c r="ITK63" s="26"/>
      <c r="ITL63" s="26"/>
      <c r="ITM63" s="26"/>
      <c r="ITN63" s="26"/>
      <c r="ITO63" s="26"/>
      <c r="ITP63" s="26"/>
      <c r="ITQ63" s="26"/>
      <c r="ITR63" s="26"/>
      <c r="ITS63" s="26"/>
      <c r="ITT63" s="26"/>
      <c r="ITU63" s="26"/>
      <c r="ITV63" s="26"/>
      <c r="ITW63" s="26"/>
      <c r="ITX63" s="26"/>
      <c r="ITY63" s="26"/>
      <c r="ITZ63" s="26"/>
      <c r="IUA63" s="26"/>
      <c r="IUB63" s="26"/>
      <c r="IUC63" s="26"/>
      <c r="IUD63" s="26"/>
      <c r="IUE63" s="26"/>
      <c r="IUF63" s="26"/>
      <c r="IUG63" s="26"/>
      <c r="IUH63" s="26"/>
      <c r="IUI63" s="26"/>
      <c r="IUJ63" s="26"/>
      <c r="IUK63" s="26"/>
      <c r="IUL63" s="26"/>
      <c r="IUM63" s="26"/>
      <c r="IUN63" s="26"/>
      <c r="IUO63" s="26"/>
      <c r="IUP63" s="26"/>
      <c r="IUQ63" s="26"/>
      <c r="IUR63" s="26"/>
      <c r="IUS63" s="26"/>
      <c r="IUT63" s="26"/>
      <c r="IUU63" s="26"/>
      <c r="IUV63" s="26"/>
      <c r="IUW63" s="26"/>
      <c r="IUX63" s="26"/>
      <c r="IUY63" s="26"/>
      <c r="IUZ63" s="26"/>
      <c r="IVA63" s="26"/>
      <c r="IVB63" s="26"/>
      <c r="IVC63" s="26"/>
      <c r="IVD63" s="26"/>
      <c r="IVE63" s="26"/>
      <c r="IVF63" s="26"/>
      <c r="IVG63" s="26"/>
      <c r="IVH63" s="26"/>
      <c r="IVI63" s="26"/>
      <c r="IVJ63" s="26"/>
      <c r="IVK63" s="26"/>
      <c r="IVL63" s="26"/>
      <c r="IVM63" s="26"/>
      <c r="IVN63" s="26"/>
      <c r="IVO63" s="26"/>
      <c r="IVP63" s="26"/>
      <c r="IVQ63" s="26"/>
      <c r="IVR63" s="26"/>
      <c r="IVS63" s="26"/>
      <c r="IVT63" s="26"/>
      <c r="IVU63" s="26"/>
      <c r="IVV63" s="26"/>
      <c r="IVW63" s="26"/>
      <c r="IVX63" s="26"/>
      <c r="IVY63" s="26"/>
      <c r="IVZ63" s="26"/>
      <c r="IWA63" s="26"/>
      <c r="IWB63" s="26"/>
      <c r="IWC63" s="26"/>
      <c r="IWD63" s="26"/>
      <c r="IWE63" s="26"/>
      <c r="IWF63" s="26"/>
      <c r="IWG63" s="26"/>
      <c r="IWH63" s="26"/>
      <c r="IWI63" s="26"/>
      <c r="IWJ63" s="26"/>
      <c r="IWK63" s="26"/>
      <c r="IWL63" s="26"/>
      <c r="IWM63" s="26"/>
      <c r="IWN63" s="26"/>
      <c r="IWO63" s="26"/>
      <c r="IWP63" s="26"/>
      <c r="IWQ63" s="26"/>
      <c r="IWR63" s="26"/>
      <c r="IWS63" s="26"/>
      <c r="IWT63" s="26"/>
      <c r="IWU63" s="26"/>
      <c r="IWV63" s="26"/>
      <c r="IWW63" s="26"/>
      <c r="IWX63" s="26"/>
      <c r="IWY63" s="26"/>
      <c r="IWZ63" s="26"/>
      <c r="IXA63" s="26"/>
      <c r="IXB63" s="26"/>
      <c r="IXC63" s="26"/>
      <c r="IXD63" s="26"/>
      <c r="IXE63" s="26"/>
      <c r="IXF63" s="26"/>
      <c r="IXG63" s="26"/>
      <c r="IXH63" s="26"/>
      <c r="IXI63" s="26"/>
      <c r="IXJ63" s="26"/>
      <c r="IXK63" s="26"/>
      <c r="IXL63" s="26"/>
      <c r="IXM63" s="26"/>
      <c r="IXN63" s="26"/>
      <c r="IXO63" s="26"/>
      <c r="IXP63" s="26"/>
      <c r="IXQ63" s="26"/>
      <c r="IXR63" s="26"/>
      <c r="IXS63" s="26"/>
      <c r="IXT63" s="26"/>
      <c r="IXU63" s="26"/>
      <c r="IXV63" s="26"/>
      <c r="IXW63" s="26"/>
      <c r="IXX63" s="26"/>
      <c r="IXY63" s="26"/>
      <c r="IXZ63" s="26"/>
      <c r="IYA63" s="26"/>
      <c r="IYB63" s="26"/>
      <c r="IYC63" s="26"/>
      <c r="IYD63" s="26"/>
      <c r="IYE63" s="26"/>
      <c r="IYF63" s="26"/>
      <c r="IYG63" s="26"/>
      <c r="IYH63" s="26"/>
      <c r="IYI63" s="26"/>
      <c r="IYJ63" s="26"/>
      <c r="IYK63" s="26"/>
      <c r="IYL63" s="26"/>
      <c r="IYM63" s="26"/>
      <c r="IYN63" s="26"/>
      <c r="IYO63" s="26"/>
      <c r="IYP63" s="26"/>
      <c r="IYQ63" s="26"/>
      <c r="IYR63" s="26"/>
      <c r="IYS63" s="26"/>
      <c r="IYT63" s="26"/>
      <c r="IYU63" s="26"/>
      <c r="IYV63" s="26"/>
      <c r="IYW63" s="26"/>
      <c r="IYX63" s="26"/>
      <c r="IYY63" s="26"/>
      <c r="IYZ63" s="26"/>
      <c r="IZA63" s="26"/>
      <c r="IZB63" s="26"/>
      <c r="IZC63" s="26"/>
      <c r="IZD63" s="26"/>
      <c r="IZE63" s="26"/>
      <c r="IZF63" s="26"/>
      <c r="IZG63" s="26"/>
      <c r="IZH63" s="26"/>
      <c r="IZI63" s="26"/>
      <c r="IZJ63" s="26"/>
      <c r="IZK63" s="26"/>
      <c r="IZL63" s="26"/>
      <c r="IZM63" s="26"/>
      <c r="IZN63" s="26"/>
      <c r="IZO63" s="26"/>
      <c r="IZP63" s="26"/>
      <c r="IZQ63" s="26"/>
      <c r="IZR63" s="26"/>
      <c r="IZS63" s="26"/>
      <c r="IZT63" s="26"/>
      <c r="IZU63" s="26"/>
      <c r="IZV63" s="26"/>
      <c r="IZW63" s="26"/>
      <c r="IZX63" s="26"/>
      <c r="IZY63" s="26"/>
      <c r="IZZ63" s="26"/>
      <c r="JAA63" s="26"/>
      <c r="JAB63" s="26"/>
      <c r="JAC63" s="26"/>
      <c r="JAD63" s="26"/>
      <c r="JAE63" s="26"/>
      <c r="JAF63" s="26"/>
      <c r="JAG63" s="26"/>
      <c r="JAH63" s="26"/>
      <c r="JAI63" s="26"/>
      <c r="JAJ63" s="26"/>
      <c r="JAK63" s="26"/>
      <c r="JAL63" s="26"/>
      <c r="JAM63" s="26"/>
      <c r="JAN63" s="26"/>
      <c r="JAO63" s="26"/>
      <c r="JAP63" s="26"/>
      <c r="JAQ63" s="26"/>
      <c r="JAR63" s="26"/>
      <c r="JAS63" s="26"/>
      <c r="JAT63" s="26"/>
      <c r="JAU63" s="26"/>
      <c r="JAV63" s="26"/>
      <c r="JAW63" s="26"/>
      <c r="JAX63" s="26"/>
      <c r="JAY63" s="26"/>
      <c r="JAZ63" s="26"/>
      <c r="JBA63" s="26"/>
      <c r="JBB63" s="26"/>
      <c r="JBC63" s="26"/>
      <c r="JBD63" s="26"/>
      <c r="JBE63" s="26"/>
      <c r="JBF63" s="26"/>
      <c r="JBG63" s="26"/>
      <c r="JBH63" s="26"/>
      <c r="JBI63" s="26"/>
      <c r="JBJ63" s="26"/>
      <c r="JBK63" s="26"/>
      <c r="JBL63" s="26"/>
      <c r="JBM63" s="26"/>
      <c r="JBN63" s="26"/>
      <c r="JBO63" s="26"/>
      <c r="JBP63" s="26"/>
      <c r="JBQ63" s="26"/>
      <c r="JBR63" s="26"/>
      <c r="JBS63" s="26"/>
      <c r="JBT63" s="26"/>
      <c r="JBU63" s="26"/>
      <c r="JBV63" s="26"/>
      <c r="JBW63" s="26"/>
      <c r="JBX63" s="26"/>
      <c r="JBY63" s="26"/>
      <c r="JBZ63" s="26"/>
      <c r="JCA63" s="26"/>
      <c r="JCB63" s="26"/>
      <c r="JCC63" s="26"/>
      <c r="JCD63" s="26"/>
      <c r="JCE63" s="26"/>
      <c r="JCF63" s="26"/>
      <c r="JCG63" s="26"/>
      <c r="JCH63" s="26"/>
      <c r="JCI63" s="26"/>
      <c r="JCJ63" s="26"/>
      <c r="JCK63" s="26"/>
      <c r="JCL63" s="26"/>
      <c r="JCM63" s="26"/>
      <c r="JCN63" s="26"/>
      <c r="JCO63" s="26"/>
      <c r="JCP63" s="26"/>
      <c r="JCQ63" s="26"/>
      <c r="JCR63" s="26"/>
      <c r="JCS63" s="26"/>
      <c r="JCT63" s="26"/>
      <c r="JCU63" s="26"/>
      <c r="JCV63" s="26"/>
      <c r="JCW63" s="26"/>
      <c r="JCX63" s="26"/>
      <c r="JCY63" s="26"/>
      <c r="JCZ63" s="26"/>
      <c r="JDA63" s="26"/>
      <c r="JDB63" s="26"/>
      <c r="JDC63" s="26"/>
      <c r="JDD63" s="26"/>
      <c r="JDE63" s="26"/>
      <c r="JDF63" s="26"/>
      <c r="JDG63" s="26"/>
      <c r="JDH63" s="26"/>
      <c r="JDI63" s="26"/>
      <c r="JDJ63" s="26"/>
      <c r="JDK63" s="26"/>
      <c r="JDL63" s="26"/>
      <c r="JDM63" s="26"/>
      <c r="JDN63" s="26"/>
      <c r="JDO63" s="26"/>
      <c r="JDP63" s="26"/>
      <c r="JDQ63" s="26"/>
      <c r="JDR63" s="26"/>
      <c r="JDS63" s="26"/>
      <c r="JDT63" s="26"/>
      <c r="JDU63" s="26"/>
      <c r="JDV63" s="26"/>
      <c r="JDW63" s="26"/>
      <c r="JDX63" s="26"/>
      <c r="JDY63" s="26"/>
      <c r="JDZ63" s="26"/>
      <c r="JEA63" s="26"/>
      <c r="JEB63" s="26"/>
      <c r="JEC63" s="26"/>
      <c r="JED63" s="26"/>
      <c r="JEE63" s="26"/>
      <c r="JEF63" s="26"/>
      <c r="JEG63" s="26"/>
      <c r="JEH63" s="26"/>
      <c r="JEI63" s="26"/>
      <c r="JEJ63" s="26"/>
      <c r="JEK63" s="26"/>
      <c r="JEL63" s="26"/>
      <c r="JEM63" s="26"/>
      <c r="JEN63" s="26"/>
      <c r="JEO63" s="26"/>
      <c r="JEP63" s="26"/>
      <c r="JEQ63" s="26"/>
      <c r="JER63" s="26"/>
      <c r="JES63" s="26"/>
      <c r="JET63" s="26"/>
      <c r="JEU63" s="26"/>
      <c r="JEV63" s="26"/>
      <c r="JEW63" s="26"/>
      <c r="JEX63" s="26"/>
      <c r="JEY63" s="26"/>
      <c r="JEZ63" s="26"/>
      <c r="JFA63" s="26"/>
      <c r="JFB63" s="26"/>
      <c r="JFC63" s="26"/>
      <c r="JFD63" s="26"/>
      <c r="JFE63" s="26"/>
      <c r="JFF63" s="26"/>
      <c r="JFG63" s="26"/>
      <c r="JFH63" s="26"/>
      <c r="JFI63" s="26"/>
      <c r="JFJ63" s="26"/>
      <c r="JFK63" s="26"/>
      <c r="JFL63" s="26"/>
      <c r="JFM63" s="26"/>
      <c r="JFN63" s="26"/>
      <c r="JFO63" s="26"/>
      <c r="JFP63" s="26"/>
      <c r="JFQ63" s="26"/>
      <c r="JFR63" s="26"/>
      <c r="JFS63" s="26"/>
      <c r="JFT63" s="26"/>
      <c r="JFU63" s="26"/>
      <c r="JFV63" s="26"/>
      <c r="JFW63" s="26"/>
      <c r="JFX63" s="26"/>
      <c r="JFY63" s="26"/>
      <c r="JFZ63" s="26"/>
      <c r="JGA63" s="26"/>
      <c r="JGB63" s="26"/>
      <c r="JGC63" s="26"/>
      <c r="JGD63" s="26"/>
      <c r="JGE63" s="26"/>
      <c r="JGF63" s="26"/>
      <c r="JGG63" s="26"/>
      <c r="JGH63" s="26"/>
      <c r="JGI63" s="26"/>
      <c r="JGJ63" s="26"/>
      <c r="JGK63" s="26"/>
      <c r="JGL63" s="26"/>
      <c r="JGM63" s="26"/>
      <c r="JGN63" s="26"/>
      <c r="JGO63" s="26"/>
      <c r="JGP63" s="26"/>
      <c r="JGQ63" s="26"/>
      <c r="JGR63" s="26"/>
      <c r="JGS63" s="26"/>
      <c r="JGT63" s="26"/>
      <c r="JGU63" s="26"/>
      <c r="JGV63" s="26"/>
      <c r="JGW63" s="26"/>
      <c r="JGX63" s="26"/>
      <c r="JGY63" s="26"/>
      <c r="JGZ63" s="26"/>
      <c r="JHA63" s="26"/>
      <c r="JHB63" s="26"/>
      <c r="JHC63" s="26"/>
      <c r="JHD63" s="26"/>
      <c r="JHE63" s="26"/>
      <c r="JHF63" s="26"/>
      <c r="JHG63" s="26"/>
      <c r="JHH63" s="26"/>
      <c r="JHI63" s="26"/>
      <c r="JHJ63" s="26"/>
      <c r="JHK63" s="26"/>
      <c r="JHL63" s="26"/>
      <c r="JHM63" s="26"/>
      <c r="JHN63" s="26"/>
      <c r="JHO63" s="26"/>
      <c r="JHP63" s="26"/>
      <c r="JHQ63" s="26"/>
      <c r="JHR63" s="26"/>
      <c r="JHS63" s="26"/>
      <c r="JHT63" s="26"/>
      <c r="JHU63" s="26"/>
      <c r="JHV63" s="26"/>
      <c r="JHW63" s="26"/>
      <c r="JHX63" s="26"/>
      <c r="JHY63" s="26"/>
      <c r="JHZ63" s="26"/>
      <c r="JIA63" s="26"/>
      <c r="JIB63" s="26"/>
      <c r="JIC63" s="26"/>
      <c r="JID63" s="26"/>
      <c r="JIE63" s="26"/>
      <c r="JIF63" s="26"/>
      <c r="JIG63" s="26"/>
      <c r="JIH63" s="26"/>
      <c r="JII63" s="26"/>
      <c r="JIJ63" s="26"/>
      <c r="JIK63" s="26"/>
      <c r="JIL63" s="26"/>
      <c r="JIM63" s="26"/>
      <c r="JIN63" s="26"/>
      <c r="JIO63" s="26"/>
      <c r="JIP63" s="26"/>
      <c r="JIQ63" s="26"/>
      <c r="JIR63" s="26"/>
      <c r="JIS63" s="26"/>
      <c r="JIT63" s="26"/>
      <c r="JIU63" s="26"/>
      <c r="JIV63" s="26"/>
      <c r="JIW63" s="26"/>
      <c r="JIX63" s="26"/>
      <c r="JIY63" s="26"/>
      <c r="JIZ63" s="26"/>
      <c r="JJA63" s="26"/>
      <c r="JJB63" s="26"/>
      <c r="JJC63" s="26"/>
      <c r="JJD63" s="26"/>
      <c r="JJE63" s="26"/>
      <c r="JJF63" s="26"/>
      <c r="JJG63" s="26"/>
      <c r="JJH63" s="26"/>
      <c r="JJI63" s="26"/>
      <c r="JJJ63" s="26"/>
      <c r="JJK63" s="26"/>
      <c r="JJL63" s="26"/>
      <c r="JJM63" s="26"/>
      <c r="JJN63" s="26"/>
      <c r="JJO63" s="26"/>
      <c r="JJP63" s="26"/>
      <c r="JJQ63" s="26"/>
      <c r="JJR63" s="26"/>
      <c r="JJS63" s="26"/>
      <c r="JJT63" s="26"/>
      <c r="JJU63" s="26"/>
      <c r="JJV63" s="26"/>
      <c r="JJW63" s="26"/>
      <c r="JJX63" s="26"/>
      <c r="JJY63" s="26"/>
      <c r="JJZ63" s="26"/>
      <c r="JKA63" s="26"/>
      <c r="JKB63" s="26"/>
      <c r="JKC63" s="26"/>
      <c r="JKD63" s="26"/>
      <c r="JKE63" s="26"/>
      <c r="JKF63" s="26"/>
      <c r="JKG63" s="26"/>
      <c r="JKH63" s="26"/>
      <c r="JKI63" s="26"/>
      <c r="JKJ63" s="26"/>
      <c r="JKK63" s="26"/>
      <c r="JKL63" s="26"/>
      <c r="JKM63" s="26"/>
      <c r="JKN63" s="26"/>
      <c r="JKO63" s="26"/>
      <c r="JKP63" s="26"/>
      <c r="JKQ63" s="26"/>
      <c r="JKR63" s="26"/>
      <c r="JKS63" s="26"/>
      <c r="JKT63" s="26"/>
      <c r="JKU63" s="26"/>
      <c r="JKV63" s="26"/>
      <c r="JKW63" s="26"/>
      <c r="JKX63" s="26"/>
      <c r="JKY63" s="26"/>
      <c r="JKZ63" s="26"/>
      <c r="JLA63" s="26"/>
      <c r="JLB63" s="26"/>
      <c r="JLC63" s="26"/>
      <c r="JLD63" s="26"/>
      <c r="JLE63" s="26"/>
      <c r="JLF63" s="26"/>
      <c r="JLG63" s="26"/>
      <c r="JLH63" s="26"/>
      <c r="JLI63" s="26"/>
      <c r="JLJ63" s="26"/>
      <c r="JLK63" s="26"/>
      <c r="JLL63" s="26"/>
      <c r="JLM63" s="26"/>
      <c r="JLN63" s="26"/>
      <c r="JLO63" s="26"/>
      <c r="JLP63" s="26"/>
      <c r="JLQ63" s="26"/>
      <c r="JLR63" s="26"/>
      <c r="JLS63" s="26"/>
      <c r="JLT63" s="26"/>
      <c r="JLU63" s="26"/>
      <c r="JLV63" s="26"/>
      <c r="JLW63" s="26"/>
      <c r="JLX63" s="26"/>
      <c r="JLY63" s="26"/>
      <c r="JLZ63" s="26"/>
      <c r="JMA63" s="26"/>
      <c r="JMB63" s="26"/>
      <c r="JMC63" s="26"/>
      <c r="JMD63" s="26"/>
      <c r="JME63" s="26"/>
      <c r="JMF63" s="26"/>
      <c r="JMG63" s="26"/>
      <c r="JMH63" s="26"/>
      <c r="JMI63" s="26"/>
      <c r="JMJ63" s="26"/>
      <c r="JMK63" s="26"/>
      <c r="JML63" s="26"/>
      <c r="JMM63" s="26"/>
      <c r="JMN63" s="26"/>
      <c r="JMO63" s="26"/>
      <c r="JMP63" s="26"/>
      <c r="JMQ63" s="26"/>
      <c r="JMR63" s="26"/>
      <c r="JMS63" s="26"/>
      <c r="JMT63" s="26"/>
      <c r="JMU63" s="26"/>
      <c r="JMV63" s="26"/>
      <c r="JMW63" s="26"/>
      <c r="JMX63" s="26"/>
      <c r="JMY63" s="26"/>
      <c r="JMZ63" s="26"/>
      <c r="JNA63" s="26"/>
      <c r="JNB63" s="26"/>
      <c r="JNC63" s="26"/>
      <c r="JND63" s="26"/>
      <c r="JNE63" s="26"/>
      <c r="JNF63" s="26"/>
      <c r="JNG63" s="26"/>
      <c r="JNH63" s="26"/>
      <c r="JNI63" s="26"/>
      <c r="JNJ63" s="26"/>
      <c r="JNK63" s="26"/>
      <c r="JNL63" s="26"/>
      <c r="JNM63" s="26"/>
      <c r="JNN63" s="26"/>
      <c r="JNO63" s="26"/>
      <c r="JNP63" s="26"/>
      <c r="JNQ63" s="26"/>
      <c r="JNR63" s="26"/>
      <c r="JNS63" s="26"/>
      <c r="JNT63" s="26"/>
      <c r="JNU63" s="26"/>
      <c r="JNV63" s="26"/>
      <c r="JNW63" s="26"/>
      <c r="JNX63" s="26"/>
      <c r="JNY63" s="26"/>
      <c r="JNZ63" s="26"/>
      <c r="JOA63" s="26"/>
      <c r="JOB63" s="26"/>
      <c r="JOC63" s="26"/>
      <c r="JOD63" s="26"/>
      <c r="JOE63" s="26"/>
      <c r="JOF63" s="26"/>
      <c r="JOG63" s="26"/>
      <c r="JOH63" s="26"/>
      <c r="JOI63" s="26"/>
      <c r="JOJ63" s="26"/>
      <c r="JOK63" s="26"/>
      <c r="JOL63" s="26"/>
      <c r="JOM63" s="26"/>
      <c r="JON63" s="26"/>
      <c r="JOO63" s="26"/>
      <c r="JOP63" s="26"/>
      <c r="JOQ63" s="26"/>
      <c r="JOR63" s="26"/>
      <c r="JOS63" s="26"/>
      <c r="JOT63" s="26"/>
      <c r="JOU63" s="26"/>
      <c r="JOV63" s="26"/>
      <c r="JOW63" s="26"/>
      <c r="JOX63" s="26"/>
      <c r="JOY63" s="26"/>
      <c r="JOZ63" s="26"/>
      <c r="JPA63" s="26"/>
      <c r="JPB63" s="26"/>
      <c r="JPC63" s="26"/>
      <c r="JPD63" s="26"/>
      <c r="JPE63" s="26"/>
      <c r="JPF63" s="26"/>
      <c r="JPG63" s="26"/>
      <c r="JPH63" s="26"/>
      <c r="JPI63" s="26"/>
      <c r="JPJ63" s="26"/>
      <c r="JPK63" s="26"/>
      <c r="JPL63" s="26"/>
      <c r="JPM63" s="26"/>
      <c r="JPN63" s="26"/>
      <c r="JPO63" s="26"/>
      <c r="JPP63" s="26"/>
      <c r="JPQ63" s="26"/>
      <c r="JPR63" s="26"/>
      <c r="JPS63" s="26"/>
      <c r="JPT63" s="26"/>
      <c r="JPU63" s="26"/>
      <c r="JPV63" s="26"/>
      <c r="JPW63" s="26"/>
      <c r="JPX63" s="26"/>
      <c r="JPY63" s="26"/>
      <c r="JPZ63" s="26"/>
      <c r="JQA63" s="26"/>
      <c r="JQB63" s="26"/>
      <c r="JQC63" s="26"/>
      <c r="JQD63" s="26"/>
      <c r="JQE63" s="26"/>
      <c r="JQF63" s="26"/>
      <c r="JQG63" s="26"/>
      <c r="JQH63" s="26"/>
      <c r="JQI63" s="26"/>
      <c r="JQJ63" s="26"/>
      <c r="JQK63" s="26"/>
      <c r="JQL63" s="26"/>
      <c r="JQM63" s="26"/>
      <c r="JQN63" s="26"/>
      <c r="JQO63" s="26"/>
      <c r="JQP63" s="26"/>
      <c r="JQQ63" s="26"/>
      <c r="JQR63" s="26"/>
      <c r="JQS63" s="26"/>
      <c r="JQT63" s="26"/>
      <c r="JQU63" s="26"/>
      <c r="JQV63" s="26"/>
      <c r="JQW63" s="26"/>
      <c r="JQX63" s="26"/>
      <c r="JQY63" s="26"/>
      <c r="JQZ63" s="26"/>
      <c r="JRA63" s="26"/>
      <c r="JRB63" s="26"/>
      <c r="JRC63" s="26"/>
      <c r="JRD63" s="26"/>
      <c r="JRE63" s="26"/>
      <c r="JRF63" s="26"/>
      <c r="JRG63" s="26"/>
      <c r="JRH63" s="26"/>
      <c r="JRI63" s="26"/>
      <c r="JRJ63" s="26"/>
      <c r="JRK63" s="26"/>
      <c r="JRL63" s="26"/>
      <c r="JRM63" s="26"/>
      <c r="JRN63" s="26"/>
      <c r="JRO63" s="26"/>
      <c r="JRP63" s="26"/>
      <c r="JRQ63" s="26"/>
      <c r="JRR63" s="26"/>
      <c r="JRS63" s="26"/>
      <c r="JRT63" s="26"/>
      <c r="JRU63" s="26"/>
      <c r="JRV63" s="26"/>
      <c r="JRW63" s="26"/>
      <c r="JRX63" s="26"/>
      <c r="JRY63" s="26"/>
      <c r="JRZ63" s="26"/>
      <c r="JSA63" s="26"/>
      <c r="JSB63" s="26"/>
      <c r="JSC63" s="26"/>
      <c r="JSD63" s="26"/>
      <c r="JSE63" s="26"/>
      <c r="JSF63" s="26"/>
      <c r="JSG63" s="26"/>
      <c r="JSH63" s="26"/>
      <c r="JSI63" s="26"/>
      <c r="JSJ63" s="26"/>
      <c r="JSK63" s="26"/>
      <c r="JSL63" s="26"/>
      <c r="JSM63" s="26"/>
      <c r="JSN63" s="26"/>
      <c r="JSO63" s="26"/>
      <c r="JSP63" s="26"/>
      <c r="JSQ63" s="26"/>
      <c r="JSR63" s="26"/>
      <c r="JSS63" s="26"/>
      <c r="JST63" s="26"/>
      <c r="JSU63" s="26"/>
      <c r="JSV63" s="26"/>
      <c r="JSW63" s="26"/>
      <c r="JSX63" s="26"/>
      <c r="JSY63" s="26"/>
      <c r="JSZ63" s="26"/>
      <c r="JTA63" s="26"/>
      <c r="JTB63" s="26"/>
      <c r="JTC63" s="26"/>
      <c r="JTD63" s="26"/>
      <c r="JTE63" s="26"/>
      <c r="JTF63" s="26"/>
      <c r="JTG63" s="26"/>
      <c r="JTH63" s="26"/>
      <c r="JTI63" s="26"/>
      <c r="JTJ63" s="26"/>
      <c r="JTK63" s="26"/>
      <c r="JTL63" s="26"/>
      <c r="JTM63" s="26"/>
      <c r="JTN63" s="26"/>
      <c r="JTO63" s="26"/>
      <c r="JTP63" s="26"/>
      <c r="JTQ63" s="26"/>
      <c r="JTR63" s="26"/>
      <c r="JTS63" s="26"/>
      <c r="JTT63" s="26"/>
      <c r="JTU63" s="26"/>
      <c r="JTV63" s="26"/>
      <c r="JTW63" s="26"/>
      <c r="JTX63" s="26"/>
      <c r="JTY63" s="26"/>
      <c r="JTZ63" s="26"/>
      <c r="JUA63" s="26"/>
      <c r="JUB63" s="26"/>
      <c r="JUC63" s="26"/>
      <c r="JUD63" s="26"/>
      <c r="JUE63" s="26"/>
      <c r="JUF63" s="26"/>
      <c r="JUG63" s="26"/>
      <c r="JUH63" s="26"/>
      <c r="JUI63" s="26"/>
      <c r="JUJ63" s="26"/>
      <c r="JUK63" s="26"/>
      <c r="JUL63" s="26"/>
      <c r="JUM63" s="26"/>
      <c r="JUN63" s="26"/>
      <c r="JUO63" s="26"/>
      <c r="JUP63" s="26"/>
      <c r="JUQ63" s="26"/>
      <c r="JUR63" s="26"/>
      <c r="JUS63" s="26"/>
      <c r="JUT63" s="26"/>
      <c r="JUU63" s="26"/>
      <c r="JUV63" s="26"/>
      <c r="JUW63" s="26"/>
      <c r="JUX63" s="26"/>
      <c r="JUY63" s="26"/>
      <c r="JUZ63" s="26"/>
      <c r="JVA63" s="26"/>
      <c r="JVB63" s="26"/>
      <c r="JVC63" s="26"/>
      <c r="JVD63" s="26"/>
      <c r="JVE63" s="26"/>
      <c r="JVF63" s="26"/>
      <c r="JVG63" s="26"/>
      <c r="JVH63" s="26"/>
      <c r="JVI63" s="26"/>
      <c r="JVJ63" s="26"/>
      <c r="JVK63" s="26"/>
      <c r="JVL63" s="26"/>
      <c r="JVM63" s="26"/>
      <c r="JVN63" s="26"/>
      <c r="JVO63" s="26"/>
      <c r="JVP63" s="26"/>
      <c r="JVQ63" s="26"/>
      <c r="JVR63" s="26"/>
      <c r="JVS63" s="26"/>
      <c r="JVT63" s="26"/>
      <c r="JVU63" s="26"/>
      <c r="JVV63" s="26"/>
      <c r="JVW63" s="26"/>
      <c r="JVX63" s="26"/>
      <c r="JVY63" s="26"/>
      <c r="JVZ63" s="26"/>
      <c r="JWA63" s="26"/>
      <c r="JWB63" s="26"/>
      <c r="JWC63" s="26"/>
      <c r="JWD63" s="26"/>
      <c r="JWE63" s="26"/>
      <c r="JWF63" s="26"/>
      <c r="JWG63" s="26"/>
      <c r="JWH63" s="26"/>
      <c r="JWI63" s="26"/>
      <c r="JWJ63" s="26"/>
      <c r="JWK63" s="26"/>
      <c r="JWL63" s="26"/>
      <c r="JWM63" s="26"/>
      <c r="JWN63" s="26"/>
      <c r="JWO63" s="26"/>
      <c r="JWP63" s="26"/>
      <c r="JWQ63" s="26"/>
      <c r="JWR63" s="26"/>
      <c r="JWS63" s="26"/>
      <c r="JWT63" s="26"/>
      <c r="JWU63" s="26"/>
      <c r="JWV63" s="26"/>
      <c r="JWW63" s="26"/>
      <c r="JWX63" s="26"/>
      <c r="JWY63" s="26"/>
      <c r="JWZ63" s="26"/>
      <c r="JXA63" s="26"/>
      <c r="JXB63" s="26"/>
      <c r="JXC63" s="26"/>
      <c r="JXD63" s="26"/>
      <c r="JXE63" s="26"/>
      <c r="JXF63" s="26"/>
      <c r="JXG63" s="26"/>
      <c r="JXH63" s="26"/>
      <c r="JXI63" s="26"/>
      <c r="JXJ63" s="26"/>
      <c r="JXK63" s="26"/>
      <c r="JXL63" s="26"/>
      <c r="JXM63" s="26"/>
      <c r="JXN63" s="26"/>
      <c r="JXO63" s="26"/>
      <c r="JXP63" s="26"/>
      <c r="JXQ63" s="26"/>
      <c r="JXR63" s="26"/>
      <c r="JXS63" s="26"/>
      <c r="JXT63" s="26"/>
      <c r="JXU63" s="26"/>
      <c r="JXV63" s="26"/>
      <c r="JXW63" s="26"/>
      <c r="JXX63" s="26"/>
      <c r="JXY63" s="26"/>
      <c r="JXZ63" s="26"/>
      <c r="JYA63" s="26"/>
      <c r="JYB63" s="26"/>
      <c r="JYC63" s="26"/>
      <c r="JYD63" s="26"/>
      <c r="JYE63" s="26"/>
      <c r="JYF63" s="26"/>
      <c r="JYG63" s="26"/>
      <c r="JYH63" s="26"/>
      <c r="JYI63" s="26"/>
      <c r="JYJ63" s="26"/>
      <c r="JYK63" s="26"/>
      <c r="JYL63" s="26"/>
      <c r="JYM63" s="26"/>
      <c r="JYN63" s="26"/>
      <c r="JYO63" s="26"/>
      <c r="JYP63" s="26"/>
      <c r="JYQ63" s="26"/>
      <c r="JYR63" s="26"/>
      <c r="JYS63" s="26"/>
      <c r="JYT63" s="26"/>
      <c r="JYU63" s="26"/>
      <c r="JYV63" s="26"/>
      <c r="JYW63" s="26"/>
      <c r="JYX63" s="26"/>
      <c r="JYY63" s="26"/>
      <c r="JYZ63" s="26"/>
      <c r="JZA63" s="26"/>
      <c r="JZB63" s="26"/>
      <c r="JZC63" s="26"/>
      <c r="JZD63" s="26"/>
      <c r="JZE63" s="26"/>
      <c r="JZF63" s="26"/>
      <c r="JZG63" s="26"/>
      <c r="JZH63" s="26"/>
      <c r="JZI63" s="26"/>
      <c r="JZJ63" s="26"/>
      <c r="JZK63" s="26"/>
      <c r="JZL63" s="26"/>
      <c r="JZM63" s="26"/>
      <c r="JZN63" s="26"/>
      <c r="JZO63" s="26"/>
      <c r="JZP63" s="26"/>
      <c r="JZQ63" s="26"/>
      <c r="JZR63" s="26"/>
      <c r="JZS63" s="26"/>
      <c r="JZT63" s="26"/>
      <c r="JZU63" s="26"/>
      <c r="JZV63" s="26"/>
      <c r="JZW63" s="26"/>
      <c r="JZX63" s="26"/>
      <c r="JZY63" s="26"/>
      <c r="JZZ63" s="26"/>
      <c r="KAA63" s="26"/>
      <c r="KAB63" s="26"/>
      <c r="KAC63" s="26"/>
      <c r="KAD63" s="26"/>
      <c r="KAE63" s="26"/>
      <c r="KAF63" s="26"/>
      <c r="KAG63" s="26"/>
      <c r="KAH63" s="26"/>
      <c r="KAI63" s="26"/>
      <c r="KAJ63" s="26"/>
      <c r="KAK63" s="26"/>
      <c r="KAL63" s="26"/>
      <c r="KAM63" s="26"/>
      <c r="KAN63" s="26"/>
      <c r="KAO63" s="26"/>
      <c r="KAP63" s="26"/>
      <c r="KAQ63" s="26"/>
      <c r="KAR63" s="26"/>
      <c r="KAS63" s="26"/>
      <c r="KAT63" s="26"/>
      <c r="KAU63" s="26"/>
      <c r="KAV63" s="26"/>
      <c r="KAW63" s="26"/>
      <c r="KAX63" s="26"/>
      <c r="KAY63" s="26"/>
      <c r="KAZ63" s="26"/>
      <c r="KBA63" s="26"/>
      <c r="KBB63" s="26"/>
      <c r="KBC63" s="26"/>
      <c r="KBD63" s="26"/>
      <c r="KBE63" s="26"/>
      <c r="KBF63" s="26"/>
      <c r="KBG63" s="26"/>
      <c r="KBH63" s="26"/>
      <c r="KBI63" s="26"/>
      <c r="KBJ63" s="26"/>
      <c r="KBK63" s="26"/>
      <c r="KBL63" s="26"/>
      <c r="KBM63" s="26"/>
      <c r="KBN63" s="26"/>
      <c r="KBO63" s="26"/>
      <c r="KBP63" s="26"/>
      <c r="KBQ63" s="26"/>
      <c r="KBR63" s="26"/>
      <c r="KBS63" s="26"/>
      <c r="KBT63" s="26"/>
      <c r="KBU63" s="26"/>
      <c r="KBV63" s="26"/>
      <c r="KBW63" s="26"/>
      <c r="KBX63" s="26"/>
      <c r="KBY63" s="26"/>
      <c r="KBZ63" s="26"/>
      <c r="KCA63" s="26"/>
      <c r="KCB63" s="26"/>
      <c r="KCC63" s="26"/>
      <c r="KCD63" s="26"/>
      <c r="KCE63" s="26"/>
      <c r="KCF63" s="26"/>
      <c r="KCG63" s="26"/>
      <c r="KCH63" s="26"/>
      <c r="KCI63" s="26"/>
      <c r="KCJ63" s="26"/>
      <c r="KCK63" s="26"/>
      <c r="KCL63" s="26"/>
      <c r="KCM63" s="26"/>
      <c r="KCN63" s="26"/>
      <c r="KCO63" s="26"/>
      <c r="KCP63" s="26"/>
      <c r="KCQ63" s="26"/>
      <c r="KCR63" s="26"/>
      <c r="KCS63" s="26"/>
      <c r="KCT63" s="26"/>
      <c r="KCU63" s="26"/>
      <c r="KCV63" s="26"/>
      <c r="KCW63" s="26"/>
      <c r="KCX63" s="26"/>
      <c r="KCY63" s="26"/>
      <c r="KCZ63" s="26"/>
      <c r="KDA63" s="26"/>
      <c r="KDB63" s="26"/>
      <c r="KDC63" s="26"/>
      <c r="KDD63" s="26"/>
      <c r="KDE63" s="26"/>
      <c r="KDF63" s="26"/>
      <c r="KDG63" s="26"/>
      <c r="KDH63" s="26"/>
      <c r="KDI63" s="26"/>
      <c r="KDJ63" s="26"/>
      <c r="KDK63" s="26"/>
      <c r="KDL63" s="26"/>
      <c r="KDM63" s="26"/>
      <c r="KDN63" s="26"/>
      <c r="KDO63" s="26"/>
      <c r="KDP63" s="26"/>
      <c r="KDQ63" s="26"/>
      <c r="KDR63" s="26"/>
      <c r="KDS63" s="26"/>
      <c r="KDT63" s="26"/>
      <c r="KDU63" s="26"/>
      <c r="KDV63" s="26"/>
      <c r="KDW63" s="26"/>
      <c r="KDX63" s="26"/>
      <c r="KDY63" s="26"/>
      <c r="KDZ63" s="26"/>
      <c r="KEA63" s="26"/>
      <c r="KEB63" s="26"/>
      <c r="KEC63" s="26"/>
      <c r="KED63" s="26"/>
      <c r="KEE63" s="26"/>
      <c r="KEF63" s="26"/>
      <c r="KEG63" s="26"/>
      <c r="KEH63" s="26"/>
      <c r="KEI63" s="26"/>
      <c r="KEJ63" s="26"/>
      <c r="KEK63" s="26"/>
      <c r="KEL63" s="26"/>
      <c r="KEM63" s="26"/>
      <c r="KEN63" s="26"/>
      <c r="KEO63" s="26"/>
      <c r="KEP63" s="26"/>
      <c r="KEQ63" s="26"/>
      <c r="KER63" s="26"/>
      <c r="KES63" s="26"/>
      <c r="KET63" s="26"/>
      <c r="KEU63" s="26"/>
      <c r="KEV63" s="26"/>
      <c r="KEW63" s="26"/>
      <c r="KEX63" s="26"/>
      <c r="KEY63" s="26"/>
      <c r="KEZ63" s="26"/>
      <c r="KFA63" s="26"/>
      <c r="KFB63" s="26"/>
      <c r="KFC63" s="26"/>
      <c r="KFD63" s="26"/>
      <c r="KFE63" s="26"/>
      <c r="KFF63" s="26"/>
      <c r="KFG63" s="26"/>
      <c r="KFH63" s="26"/>
      <c r="KFI63" s="26"/>
      <c r="KFJ63" s="26"/>
      <c r="KFK63" s="26"/>
      <c r="KFL63" s="26"/>
      <c r="KFM63" s="26"/>
      <c r="KFN63" s="26"/>
      <c r="KFO63" s="26"/>
      <c r="KFP63" s="26"/>
      <c r="KFQ63" s="26"/>
      <c r="KFR63" s="26"/>
      <c r="KFS63" s="26"/>
      <c r="KFT63" s="26"/>
      <c r="KFU63" s="26"/>
      <c r="KFV63" s="26"/>
      <c r="KFW63" s="26"/>
      <c r="KFX63" s="26"/>
      <c r="KFY63" s="26"/>
      <c r="KFZ63" s="26"/>
      <c r="KGA63" s="26"/>
      <c r="KGB63" s="26"/>
      <c r="KGC63" s="26"/>
      <c r="KGD63" s="26"/>
      <c r="KGE63" s="26"/>
      <c r="KGF63" s="26"/>
      <c r="KGG63" s="26"/>
      <c r="KGH63" s="26"/>
      <c r="KGI63" s="26"/>
      <c r="KGJ63" s="26"/>
      <c r="KGK63" s="26"/>
      <c r="KGL63" s="26"/>
      <c r="KGM63" s="26"/>
      <c r="KGN63" s="26"/>
      <c r="KGO63" s="26"/>
      <c r="KGP63" s="26"/>
      <c r="KGQ63" s="26"/>
      <c r="KGR63" s="26"/>
      <c r="KGS63" s="26"/>
      <c r="KGT63" s="26"/>
      <c r="KGU63" s="26"/>
      <c r="KGV63" s="26"/>
      <c r="KGW63" s="26"/>
      <c r="KGX63" s="26"/>
      <c r="KGY63" s="26"/>
      <c r="KGZ63" s="26"/>
      <c r="KHA63" s="26"/>
      <c r="KHB63" s="26"/>
      <c r="KHC63" s="26"/>
      <c r="KHD63" s="26"/>
      <c r="KHE63" s="26"/>
      <c r="KHF63" s="26"/>
      <c r="KHG63" s="26"/>
      <c r="KHH63" s="26"/>
      <c r="KHI63" s="26"/>
      <c r="KHJ63" s="26"/>
      <c r="KHK63" s="26"/>
      <c r="KHL63" s="26"/>
      <c r="KHM63" s="26"/>
      <c r="KHN63" s="26"/>
      <c r="KHO63" s="26"/>
      <c r="KHP63" s="26"/>
      <c r="KHQ63" s="26"/>
      <c r="KHR63" s="26"/>
      <c r="KHS63" s="26"/>
      <c r="KHT63" s="26"/>
      <c r="KHU63" s="26"/>
      <c r="KHV63" s="26"/>
      <c r="KHW63" s="26"/>
      <c r="KHX63" s="26"/>
      <c r="KHY63" s="26"/>
      <c r="KHZ63" s="26"/>
      <c r="KIA63" s="26"/>
      <c r="KIB63" s="26"/>
      <c r="KIC63" s="26"/>
      <c r="KID63" s="26"/>
      <c r="KIE63" s="26"/>
      <c r="KIF63" s="26"/>
      <c r="KIG63" s="26"/>
      <c r="KIH63" s="26"/>
      <c r="KII63" s="26"/>
      <c r="KIJ63" s="26"/>
      <c r="KIK63" s="26"/>
      <c r="KIL63" s="26"/>
      <c r="KIM63" s="26"/>
      <c r="KIN63" s="26"/>
      <c r="KIO63" s="26"/>
      <c r="KIP63" s="26"/>
      <c r="KIQ63" s="26"/>
      <c r="KIR63" s="26"/>
      <c r="KIS63" s="26"/>
      <c r="KIT63" s="26"/>
      <c r="KIU63" s="26"/>
      <c r="KIV63" s="26"/>
      <c r="KIW63" s="26"/>
      <c r="KIX63" s="26"/>
      <c r="KIY63" s="26"/>
      <c r="KIZ63" s="26"/>
      <c r="KJA63" s="26"/>
      <c r="KJB63" s="26"/>
      <c r="KJC63" s="26"/>
      <c r="KJD63" s="26"/>
      <c r="KJE63" s="26"/>
      <c r="KJF63" s="26"/>
      <c r="KJG63" s="26"/>
      <c r="KJH63" s="26"/>
      <c r="KJI63" s="26"/>
      <c r="KJJ63" s="26"/>
      <c r="KJK63" s="26"/>
      <c r="KJL63" s="26"/>
      <c r="KJM63" s="26"/>
      <c r="KJN63" s="26"/>
      <c r="KJO63" s="26"/>
      <c r="KJP63" s="26"/>
      <c r="KJQ63" s="26"/>
      <c r="KJR63" s="26"/>
      <c r="KJS63" s="26"/>
      <c r="KJT63" s="26"/>
      <c r="KJU63" s="26"/>
      <c r="KJV63" s="26"/>
      <c r="KJW63" s="26"/>
      <c r="KJX63" s="26"/>
      <c r="KJY63" s="26"/>
      <c r="KJZ63" s="26"/>
      <c r="KKA63" s="26"/>
      <c r="KKB63" s="26"/>
      <c r="KKC63" s="26"/>
      <c r="KKD63" s="26"/>
      <c r="KKE63" s="26"/>
      <c r="KKF63" s="26"/>
      <c r="KKG63" s="26"/>
      <c r="KKH63" s="26"/>
      <c r="KKI63" s="26"/>
      <c r="KKJ63" s="26"/>
      <c r="KKK63" s="26"/>
      <c r="KKL63" s="26"/>
      <c r="KKM63" s="26"/>
      <c r="KKN63" s="26"/>
      <c r="KKO63" s="26"/>
      <c r="KKP63" s="26"/>
      <c r="KKQ63" s="26"/>
      <c r="KKR63" s="26"/>
      <c r="KKS63" s="26"/>
      <c r="KKT63" s="26"/>
      <c r="KKU63" s="26"/>
      <c r="KKV63" s="26"/>
      <c r="KKW63" s="26"/>
      <c r="KKX63" s="26"/>
      <c r="KKY63" s="26"/>
      <c r="KKZ63" s="26"/>
      <c r="KLA63" s="26"/>
      <c r="KLB63" s="26"/>
      <c r="KLC63" s="26"/>
      <c r="KLD63" s="26"/>
      <c r="KLE63" s="26"/>
      <c r="KLF63" s="26"/>
      <c r="KLG63" s="26"/>
      <c r="KLH63" s="26"/>
      <c r="KLI63" s="26"/>
      <c r="KLJ63" s="26"/>
      <c r="KLK63" s="26"/>
      <c r="KLL63" s="26"/>
      <c r="KLM63" s="26"/>
      <c r="KLN63" s="26"/>
      <c r="KLO63" s="26"/>
      <c r="KLP63" s="26"/>
      <c r="KLQ63" s="26"/>
      <c r="KLR63" s="26"/>
      <c r="KLS63" s="26"/>
      <c r="KLT63" s="26"/>
      <c r="KLU63" s="26"/>
      <c r="KLV63" s="26"/>
      <c r="KLW63" s="26"/>
      <c r="KLX63" s="26"/>
      <c r="KLY63" s="26"/>
      <c r="KLZ63" s="26"/>
      <c r="KMA63" s="26"/>
      <c r="KMB63" s="26"/>
      <c r="KMC63" s="26"/>
      <c r="KMD63" s="26"/>
      <c r="KME63" s="26"/>
      <c r="KMF63" s="26"/>
      <c r="KMG63" s="26"/>
      <c r="KMH63" s="26"/>
      <c r="KMI63" s="26"/>
      <c r="KMJ63" s="26"/>
      <c r="KMK63" s="26"/>
      <c r="KML63" s="26"/>
      <c r="KMM63" s="26"/>
      <c r="KMN63" s="26"/>
      <c r="KMO63" s="26"/>
      <c r="KMP63" s="26"/>
      <c r="KMQ63" s="26"/>
      <c r="KMR63" s="26"/>
      <c r="KMS63" s="26"/>
      <c r="KMT63" s="26"/>
      <c r="KMU63" s="26"/>
      <c r="KMV63" s="26"/>
      <c r="KMW63" s="26"/>
      <c r="KMX63" s="26"/>
      <c r="KMY63" s="26"/>
      <c r="KMZ63" s="26"/>
      <c r="KNA63" s="26"/>
      <c r="KNB63" s="26"/>
      <c r="KNC63" s="26"/>
      <c r="KND63" s="26"/>
      <c r="KNE63" s="26"/>
      <c r="KNF63" s="26"/>
      <c r="KNG63" s="26"/>
      <c r="KNH63" s="26"/>
      <c r="KNI63" s="26"/>
      <c r="KNJ63" s="26"/>
      <c r="KNK63" s="26"/>
      <c r="KNL63" s="26"/>
      <c r="KNM63" s="26"/>
      <c r="KNN63" s="26"/>
      <c r="KNO63" s="26"/>
      <c r="KNP63" s="26"/>
      <c r="KNQ63" s="26"/>
      <c r="KNR63" s="26"/>
      <c r="KNS63" s="26"/>
      <c r="KNT63" s="26"/>
      <c r="KNU63" s="26"/>
      <c r="KNV63" s="26"/>
      <c r="KNW63" s="26"/>
      <c r="KNX63" s="26"/>
      <c r="KNY63" s="26"/>
      <c r="KNZ63" s="26"/>
      <c r="KOA63" s="26"/>
      <c r="KOB63" s="26"/>
      <c r="KOC63" s="26"/>
      <c r="KOD63" s="26"/>
      <c r="KOE63" s="26"/>
      <c r="KOF63" s="26"/>
      <c r="KOG63" s="26"/>
      <c r="KOH63" s="26"/>
      <c r="KOI63" s="26"/>
      <c r="KOJ63" s="26"/>
      <c r="KOK63" s="26"/>
      <c r="KOL63" s="26"/>
      <c r="KOM63" s="26"/>
      <c r="KON63" s="26"/>
      <c r="KOO63" s="26"/>
      <c r="KOP63" s="26"/>
      <c r="KOQ63" s="26"/>
      <c r="KOR63" s="26"/>
      <c r="KOS63" s="26"/>
      <c r="KOT63" s="26"/>
      <c r="KOU63" s="26"/>
      <c r="KOV63" s="26"/>
      <c r="KOW63" s="26"/>
      <c r="KOX63" s="26"/>
      <c r="KOY63" s="26"/>
      <c r="KOZ63" s="26"/>
      <c r="KPA63" s="26"/>
      <c r="KPB63" s="26"/>
      <c r="KPC63" s="26"/>
      <c r="KPD63" s="26"/>
      <c r="KPE63" s="26"/>
      <c r="KPF63" s="26"/>
      <c r="KPG63" s="26"/>
      <c r="KPH63" s="26"/>
      <c r="KPI63" s="26"/>
      <c r="KPJ63" s="26"/>
      <c r="KPK63" s="26"/>
      <c r="KPL63" s="26"/>
      <c r="KPM63" s="26"/>
      <c r="KPN63" s="26"/>
      <c r="KPO63" s="26"/>
      <c r="KPP63" s="26"/>
      <c r="KPQ63" s="26"/>
      <c r="KPR63" s="26"/>
      <c r="KPS63" s="26"/>
      <c r="KPT63" s="26"/>
      <c r="KPU63" s="26"/>
      <c r="KPV63" s="26"/>
      <c r="KPW63" s="26"/>
      <c r="KPX63" s="26"/>
      <c r="KPY63" s="26"/>
      <c r="KPZ63" s="26"/>
      <c r="KQA63" s="26"/>
      <c r="KQB63" s="26"/>
      <c r="KQC63" s="26"/>
      <c r="KQD63" s="26"/>
      <c r="KQE63" s="26"/>
      <c r="KQF63" s="26"/>
      <c r="KQG63" s="26"/>
      <c r="KQH63" s="26"/>
      <c r="KQI63" s="26"/>
      <c r="KQJ63" s="26"/>
      <c r="KQK63" s="26"/>
      <c r="KQL63" s="26"/>
      <c r="KQM63" s="26"/>
      <c r="KQN63" s="26"/>
      <c r="KQO63" s="26"/>
      <c r="KQP63" s="26"/>
      <c r="KQQ63" s="26"/>
      <c r="KQR63" s="26"/>
      <c r="KQS63" s="26"/>
      <c r="KQT63" s="26"/>
      <c r="KQU63" s="26"/>
      <c r="KQV63" s="26"/>
      <c r="KQW63" s="26"/>
      <c r="KQX63" s="26"/>
      <c r="KQY63" s="26"/>
      <c r="KQZ63" s="26"/>
      <c r="KRA63" s="26"/>
      <c r="KRB63" s="26"/>
      <c r="KRC63" s="26"/>
      <c r="KRD63" s="26"/>
      <c r="KRE63" s="26"/>
      <c r="KRF63" s="26"/>
      <c r="KRG63" s="26"/>
      <c r="KRH63" s="26"/>
      <c r="KRI63" s="26"/>
      <c r="KRJ63" s="26"/>
      <c r="KRK63" s="26"/>
      <c r="KRL63" s="26"/>
      <c r="KRM63" s="26"/>
      <c r="KRN63" s="26"/>
      <c r="KRO63" s="26"/>
      <c r="KRP63" s="26"/>
      <c r="KRQ63" s="26"/>
      <c r="KRR63" s="26"/>
      <c r="KRS63" s="26"/>
      <c r="KRT63" s="26"/>
      <c r="KRU63" s="26"/>
      <c r="KRV63" s="26"/>
      <c r="KRW63" s="26"/>
      <c r="KRX63" s="26"/>
      <c r="KRY63" s="26"/>
      <c r="KRZ63" s="26"/>
      <c r="KSA63" s="26"/>
      <c r="KSB63" s="26"/>
      <c r="KSC63" s="26"/>
      <c r="KSD63" s="26"/>
      <c r="KSE63" s="26"/>
      <c r="KSF63" s="26"/>
      <c r="KSG63" s="26"/>
      <c r="KSH63" s="26"/>
      <c r="KSI63" s="26"/>
      <c r="KSJ63" s="26"/>
      <c r="KSK63" s="26"/>
      <c r="KSL63" s="26"/>
      <c r="KSM63" s="26"/>
      <c r="KSN63" s="26"/>
      <c r="KSO63" s="26"/>
      <c r="KSP63" s="26"/>
      <c r="KSQ63" s="26"/>
      <c r="KSR63" s="26"/>
      <c r="KSS63" s="26"/>
      <c r="KST63" s="26"/>
      <c r="KSU63" s="26"/>
      <c r="KSV63" s="26"/>
      <c r="KSW63" s="26"/>
      <c r="KSX63" s="26"/>
      <c r="KSY63" s="26"/>
      <c r="KSZ63" s="26"/>
      <c r="KTA63" s="26"/>
      <c r="KTB63" s="26"/>
      <c r="KTC63" s="26"/>
      <c r="KTD63" s="26"/>
      <c r="KTE63" s="26"/>
      <c r="KTF63" s="26"/>
      <c r="KTG63" s="26"/>
      <c r="KTH63" s="26"/>
      <c r="KTI63" s="26"/>
      <c r="KTJ63" s="26"/>
      <c r="KTK63" s="26"/>
      <c r="KTL63" s="26"/>
      <c r="KTM63" s="26"/>
      <c r="KTN63" s="26"/>
      <c r="KTO63" s="26"/>
      <c r="KTP63" s="26"/>
      <c r="KTQ63" s="26"/>
      <c r="KTR63" s="26"/>
      <c r="KTS63" s="26"/>
      <c r="KTT63" s="26"/>
      <c r="KTU63" s="26"/>
      <c r="KTV63" s="26"/>
      <c r="KTW63" s="26"/>
      <c r="KTX63" s="26"/>
      <c r="KTY63" s="26"/>
      <c r="KTZ63" s="26"/>
      <c r="KUA63" s="26"/>
      <c r="KUB63" s="26"/>
      <c r="KUC63" s="26"/>
      <c r="KUD63" s="26"/>
      <c r="KUE63" s="26"/>
      <c r="KUF63" s="26"/>
      <c r="KUG63" s="26"/>
      <c r="KUH63" s="26"/>
      <c r="KUI63" s="26"/>
      <c r="KUJ63" s="26"/>
      <c r="KUK63" s="26"/>
      <c r="KUL63" s="26"/>
      <c r="KUM63" s="26"/>
      <c r="KUN63" s="26"/>
      <c r="KUO63" s="26"/>
      <c r="KUP63" s="26"/>
      <c r="KUQ63" s="26"/>
      <c r="KUR63" s="26"/>
      <c r="KUS63" s="26"/>
      <c r="KUT63" s="26"/>
      <c r="KUU63" s="26"/>
      <c r="KUV63" s="26"/>
      <c r="KUW63" s="26"/>
      <c r="KUX63" s="26"/>
      <c r="KUY63" s="26"/>
      <c r="KUZ63" s="26"/>
      <c r="KVA63" s="26"/>
      <c r="KVB63" s="26"/>
      <c r="KVC63" s="26"/>
      <c r="KVD63" s="26"/>
      <c r="KVE63" s="26"/>
      <c r="KVF63" s="26"/>
      <c r="KVG63" s="26"/>
      <c r="KVH63" s="26"/>
      <c r="KVI63" s="26"/>
      <c r="KVJ63" s="26"/>
      <c r="KVK63" s="26"/>
      <c r="KVL63" s="26"/>
      <c r="KVM63" s="26"/>
      <c r="KVN63" s="26"/>
      <c r="KVO63" s="26"/>
      <c r="KVP63" s="26"/>
      <c r="KVQ63" s="26"/>
      <c r="KVR63" s="26"/>
      <c r="KVS63" s="26"/>
      <c r="KVT63" s="26"/>
      <c r="KVU63" s="26"/>
      <c r="KVV63" s="26"/>
      <c r="KVW63" s="26"/>
      <c r="KVX63" s="26"/>
      <c r="KVY63" s="26"/>
      <c r="KVZ63" s="26"/>
      <c r="KWA63" s="26"/>
      <c r="KWB63" s="26"/>
      <c r="KWC63" s="26"/>
      <c r="KWD63" s="26"/>
      <c r="KWE63" s="26"/>
      <c r="KWF63" s="26"/>
      <c r="KWG63" s="26"/>
      <c r="KWH63" s="26"/>
      <c r="KWI63" s="26"/>
      <c r="KWJ63" s="26"/>
      <c r="KWK63" s="26"/>
      <c r="KWL63" s="26"/>
      <c r="KWM63" s="26"/>
      <c r="KWN63" s="26"/>
      <c r="KWO63" s="26"/>
      <c r="KWP63" s="26"/>
      <c r="KWQ63" s="26"/>
      <c r="KWR63" s="26"/>
      <c r="KWS63" s="26"/>
      <c r="KWT63" s="26"/>
      <c r="KWU63" s="26"/>
      <c r="KWV63" s="26"/>
      <c r="KWW63" s="26"/>
      <c r="KWX63" s="26"/>
      <c r="KWY63" s="26"/>
      <c r="KWZ63" s="26"/>
      <c r="KXA63" s="26"/>
      <c r="KXB63" s="26"/>
      <c r="KXC63" s="26"/>
      <c r="KXD63" s="26"/>
      <c r="KXE63" s="26"/>
      <c r="KXF63" s="26"/>
      <c r="KXG63" s="26"/>
      <c r="KXH63" s="26"/>
      <c r="KXI63" s="26"/>
      <c r="KXJ63" s="26"/>
      <c r="KXK63" s="26"/>
      <c r="KXL63" s="26"/>
      <c r="KXM63" s="26"/>
      <c r="KXN63" s="26"/>
      <c r="KXO63" s="26"/>
      <c r="KXP63" s="26"/>
      <c r="KXQ63" s="26"/>
      <c r="KXR63" s="26"/>
      <c r="KXS63" s="26"/>
      <c r="KXT63" s="26"/>
      <c r="KXU63" s="26"/>
      <c r="KXV63" s="26"/>
      <c r="KXW63" s="26"/>
      <c r="KXX63" s="26"/>
      <c r="KXY63" s="26"/>
      <c r="KXZ63" s="26"/>
      <c r="KYA63" s="26"/>
      <c r="KYB63" s="26"/>
      <c r="KYC63" s="26"/>
      <c r="KYD63" s="26"/>
      <c r="KYE63" s="26"/>
      <c r="KYF63" s="26"/>
      <c r="KYG63" s="26"/>
      <c r="KYH63" s="26"/>
      <c r="KYI63" s="26"/>
      <c r="KYJ63" s="26"/>
      <c r="KYK63" s="26"/>
      <c r="KYL63" s="26"/>
      <c r="KYM63" s="26"/>
      <c r="KYN63" s="26"/>
      <c r="KYO63" s="26"/>
      <c r="KYP63" s="26"/>
      <c r="KYQ63" s="26"/>
      <c r="KYR63" s="26"/>
      <c r="KYS63" s="26"/>
      <c r="KYT63" s="26"/>
      <c r="KYU63" s="26"/>
      <c r="KYV63" s="26"/>
      <c r="KYW63" s="26"/>
      <c r="KYX63" s="26"/>
      <c r="KYY63" s="26"/>
      <c r="KYZ63" s="26"/>
      <c r="KZA63" s="26"/>
      <c r="KZB63" s="26"/>
      <c r="KZC63" s="26"/>
      <c r="KZD63" s="26"/>
      <c r="KZE63" s="26"/>
      <c r="KZF63" s="26"/>
      <c r="KZG63" s="26"/>
      <c r="KZH63" s="26"/>
      <c r="KZI63" s="26"/>
      <c r="KZJ63" s="26"/>
      <c r="KZK63" s="26"/>
      <c r="KZL63" s="26"/>
      <c r="KZM63" s="26"/>
      <c r="KZN63" s="26"/>
      <c r="KZO63" s="26"/>
      <c r="KZP63" s="26"/>
      <c r="KZQ63" s="26"/>
      <c r="KZR63" s="26"/>
      <c r="KZS63" s="26"/>
      <c r="KZT63" s="26"/>
      <c r="KZU63" s="26"/>
      <c r="KZV63" s="26"/>
      <c r="KZW63" s="26"/>
      <c r="KZX63" s="26"/>
      <c r="KZY63" s="26"/>
      <c r="KZZ63" s="26"/>
      <c r="LAA63" s="26"/>
      <c r="LAB63" s="26"/>
      <c r="LAC63" s="26"/>
      <c r="LAD63" s="26"/>
      <c r="LAE63" s="26"/>
      <c r="LAF63" s="26"/>
      <c r="LAG63" s="26"/>
      <c r="LAH63" s="26"/>
      <c r="LAI63" s="26"/>
      <c r="LAJ63" s="26"/>
      <c r="LAK63" s="26"/>
      <c r="LAL63" s="26"/>
      <c r="LAM63" s="26"/>
      <c r="LAN63" s="26"/>
      <c r="LAO63" s="26"/>
      <c r="LAP63" s="26"/>
      <c r="LAQ63" s="26"/>
      <c r="LAR63" s="26"/>
      <c r="LAS63" s="26"/>
      <c r="LAT63" s="26"/>
      <c r="LAU63" s="26"/>
      <c r="LAV63" s="26"/>
      <c r="LAW63" s="26"/>
      <c r="LAX63" s="26"/>
      <c r="LAY63" s="26"/>
      <c r="LAZ63" s="26"/>
      <c r="LBA63" s="26"/>
      <c r="LBB63" s="26"/>
      <c r="LBC63" s="26"/>
      <c r="LBD63" s="26"/>
      <c r="LBE63" s="26"/>
      <c r="LBF63" s="26"/>
      <c r="LBG63" s="26"/>
      <c r="LBH63" s="26"/>
      <c r="LBI63" s="26"/>
      <c r="LBJ63" s="26"/>
      <c r="LBK63" s="26"/>
      <c r="LBL63" s="26"/>
      <c r="LBM63" s="26"/>
      <c r="LBN63" s="26"/>
      <c r="LBO63" s="26"/>
      <c r="LBP63" s="26"/>
      <c r="LBQ63" s="26"/>
      <c r="LBR63" s="26"/>
      <c r="LBS63" s="26"/>
      <c r="LBT63" s="26"/>
      <c r="LBU63" s="26"/>
      <c r="LBV63" s="26"/>
      <c r="LBW63" s="26"/>
      <c r="LBX63" s="26"/>
      <c r="LBY63" s="26"/>
      <c r="LBZ63" s="26"/>
      <c r="LCA63" s="26"/>
      <c r="LCB63" s="26"/>
      <c r="LCC63" s="26"/>
      <c r="LCD63" s="26"/>
      <c r="LCE63" s="26"/>
      <c r="LCF63" s="26"/>
      <c r="LCG63" s="26"/>
      <c r="LCH63" s="26"/>
      <c r="LCI63" s="26"/>
      <c r="LCJ63" s="26"/>
      <c r="LCK63" s="26"/>
      <c r="LCL63" s="26"/>
      <c r="LCM63" s="26"/>
      <c r="LCN63" s="26"/>
      <c r="LCO63" s="26"/>
      <c r="LCP63" s="26"/>
      <c r="LCQ63" s="26"/>
      <c r="LCR63" s="26"/>
      <c r="LCS63" s="26"/>
      <c r="LCT63" s="26"/>
      <c r="LCU63" s="26"/>
      <c r="LCV63" s="26"/>
      <c r="LCW63" s="26"/>
      <c r="LCX63" s="26"/>
      <c r="LCY63" s="26"/>
      <c r="LCZ63" s="26"/>
      <c r="LDA63" s="26"/>
      <c r="LDB63" s="26"/>
      <c r="LDC63" s="26"/>
      <c r="LDD63" s="26"/>
      <c r="LDE63" s="26"/>
      <c r="LDF63" s="26"/>
      <c r="LDG63" s="26"/>
      <c r="LDH63" s="26"/>
      <c r="LDI63" s="26"/>
      <c r="LDJ63" s="26"/>
      <c r="LDK63" s="26"/>
      <c r="LDL63" s="26"/>
      <c r="LDM63" s="26"/>
      <c r="LDN63" s="26"/>
      <c r="LDO63" s="26"/>
      <c r="LDP63" s="26"/>
      <c r="LDQ63" s="26"/>
      <c r="LDR63" s="26"/>
      <c r="LDS63" s="26"/>
      <c r="LDT63" s="26"/>
      <c r="LDU63" s="26"/>
      <c r="LDV63" s="26"/>
      <c r="LDW63" s="26"/>
      <c r="LDX63" s="26"/>
      <c r="LDY63" s="26"/>
      <c r="LDZ63" s="26"/>
      <c r="LEA63" s="26"/>
      <c r="LEB63" s="26"/>
      <c r="LEC63" s="26"/>
      <c r="LED63" s="26"/>
      <c r="LEE63" s="26"/>
      <c r="LEF63" s="26"/>
      <c r="LEG63" s="26"/>
      <c r="LEH63" s="26"/>
      <c r="LEI63" s="26"/>
      <c r="LEJ63" s="26"/>
      <c r="LEK63" s="26"/>
      <c r="LEL63" s="26"/>
      <c r="LEM63" s="26"/>
      <c r="LEN63" s="26"/>
      <c r="LEO63" s="26"/>
      <c r="LEP63" s="26"/>
      <c r="LEQ63" s="26"/>
      <c r="LER63" s="26"/>
      <c r="LES63" s="26"/>
      <c r="LET63" s="26"/>
      <c r="LEU63" s="26"/>
      <c r="LEV63" s="26"/>
      <c r="LEW63" s="26"/>
      <c r="LEX63" s="26"/>
      <c r="LEY63" s="26"/>
      <c r="LEZ63" s="26"/>
      <c r="LFA63" s="26"/>
      <c r="LFB63" s="26"/>
      <c r="LFC63" s="26"/>
      <c r="LFD63" s="26"/>
      <c r="LFE63" s="26"/>
      <c r="LFF63" s="26"/>
      <c r="LFG63" s="26"/>
      <c r="LFH63" s="26"/>
      <c r="LFI63" s="26"/>
      <c r="LFJ63" s="26"/>
      <c r="LFK63" s="26"/>
      <c r="LFL63" s="26"/>
      <c r="LFM63" s="26"/>
      <c r="LFN63" s="26"/>
      <c r="LFO63" s="26"/>
      <c r="LFP63" s="26"/>
      <c r="LFQ63" s="26"/>
      <c r="LFR63" s="26"/>
      <c r="LFS63" s="26"/>
      <c r="LFT63" s="26"/>
      <c r="LFU63" s="26"/>
      <c r="LFV63" s="26"/>
      <c r="LFW63" s="26"/>
      <c r="LFX63" s="26"/>
      <c r="LFY63" s="26"/>
      <c r="LFZ63" s="26"/>
      <c r="LGA63" s="26"/>
      <c r="LGB63" s="26"/>
      <c r="LGC63" s="26"/>
      <c r="LGD63" s="26"/>
      <c r="LGE63" s="26"/>
      <c r="LGF63" s="26"/>
      <c r="LGG63" s="26"/>
      <c r="LGH63" s="26"/>
      <c r="LGI63" s="26"/>
      <c r="LGJ63" s="26"/>
      <c r="LGK63" s="26"/>
      <c r="LGL63" s="26"/>
      <c r="LGM63" s="26"/>
      <c r="LGN63" s="26"/>
      <c r="LGO63" s="26"/>
      <c r="LGP63" s="26"/>
      <c r="LGQ63" s="26"/>
      <c r="LGR63" s="26"/>
      <c r="LGS63" s="26"/>
      <c r="LGT63" s="26"/>
      <c r="LGU63" s="26"/>
      <c r="LGV63" s="26"/>
      <c r="LGW63" s="26"/>
      <c r="LGX63" s="26"/>
      <c r="LGY63" s="26"/>
      <c r="LGZ63" s="26"/>
      <c r="LHA63" s="26"/>
      <c r="LHB63" s="26"/>
      <c r="LHC63" s="26"/>
      <c r="LHD63" s="26"/>
      <c r="LHE63" s="26"/>
      <c r="LHF63" s="26"/>
      <c r="LHG63" s="26"/>
      <c r="LHH63" s="26"/>
      <c r="LHI63" s="26"/>
      <c r="LHJ63" s="26"/>
      <c r="LHK63" s="26"/>
      <c r="LHL63" s="26"/>
      <c r="LHM63" s="26"/>
      <c r="LHN63" s="26"/>
      <c r="LHO63" s="26"/>
      <c r="LHP63" s="26"/>
      <c r="LHQ63" s="26"/>
      <c r="LHR63" s="26"/>
      <c r="LHS63" s="26"/>
      <c r="LHT63" s="26"/>
      <c r="LHU63" s="26"/>
      <c r="LHV63" s="26"/>
      <c r="LHW63" s="26"/>
      <c r="LHX63" s="26"/>
      <c r="LHY63" s="26"/>
      <c r="LHZ63" s="26"/>
      <c r="LIA63" s="26"/>
      <c r="LIB63" s="26"/>
      <c r="LIC63" s="26"/>
      <c r="LID63" s="26"/>
      <c r="LIE63" s="26"/>
      <c r="LIF63" s="26"/>
      <c r="LIG63" s="26"/>
      <c r="LIH63" s="26"/>
      <c r="LII63" s="26"/>
      <c r="LIJ63" s="26"/>
      <c r="LIK63" s="26"/>
      <c r="LIL63" s="26"/>
      <c r="LIM63" s="26"/>
      <c r="LIN63" s="26"/>
      <c r="LIO63" s="26"/>
      <c r="LIP63" s="26"/>
      <c r="LIQ63" s="26"/>
      <c r="LIR63" s="26"/>
      <c r="LIS63" s="26"/>
      <c r="LIT63" s="26"/>
      <c r="LIU63" s="26"/>
      <c r="LIV63" s="26"/>
      <c r="LIW63" s="26"/>
      <c r="LIX63" s="26"/>
      <c r="LIY63" s="26"/>
      <c r="LIZ63" s="26"/>
      <c r="LJA63" s="26"/>
      <c r="LJB63" s="26"/>
      <c r="LJC63" s="26"/>
      <c r="LJD63" s="26"/>
      <c r="LJE63" s="26"/>
      <c r="LJF63" s="26"/>
      <c r="LJG63" s="26"/>
      <c r="LJH63" s="26"/>
      <c r="LJI63" s="26"/>
      <c r="LJJ63" s="26"/>
      <c r="LJK63" s="26"/>
      <c r="LJL63" s="26"/>
      <c r="LJM63" s="26"/>
      <c r="LJN63" s="26"/>
      <c r="LJO63" s="26"/>
      <c r="LJP63" s="26"/>
      <c r="LJQ63" s="26"/>
      <c r="LJR63" s="26"/>
      <c r="LJS63" s="26"/>
      <c r="LJT63" s="26"/>
      <c r="LJU63" s="26"/>
      <c r="LJV63" s="26"/>
      <c r="LJW63" s="26"/>
      <c r="LJX63" s="26"/>
      <c r="LJY63" s="26"/>
      <c r="LJZ63" s="26"/>
      <c r="LKA63" s="26"/>
      <c r="LKB63" s="26"/>
      <c r="LKC63" s="26"/>
      <c r="LKD63" s="26"/>
      <c r="LKE63" s="26"/>
      <c r="LKF63" s="26"/>
      <c r="LKG63" s="26"/>
      <c r="LKH63" s="26"/>
      <c r="LKI63" s="26"/>
      <c r="LKJ63" s="26"/>
      <c r="LKK63" s="26"/>
      <c r="LKL63" s="26"/>
      <c r="LKM63" s="26"/>
      <c r="LKN63" s="26"/>
      <c r="LKO63" s="26"/>
      <c r="LKP63" s="26"/>
      <c r="LKQ63" s="26"/>
      <c r="LKR63" s="26"/>
      <c r="LKS63" s="26"/>
      <c r="LKT63" s="26"/>
      <c r="LKU63" s="26"/>
      <c r="LKV63" s="26"/>
      <c r="LKW63" s="26"/>
      <c r="LKX63" s="26"/>
      <c r="LKY63" s="26"/>
      <c r="LKZ63" s="26"/>
      <c r="LLA63" s="26"/>
      <c r="LLB63" s="26"/>
      <c r="LLC63" s="26"/>
      <c r="LLD63" s="26"/>
      <c r="LLE63" s="26"/>
      <c r="LLF63" s="26"/>
      <c r="LLG63" s="26"/>
      <c r="LLH63" s="26"/>
      <c r="LLI63" s="26"/>
      <c r="LLJ63" s="26"/>
      <c r="LLK63" s="26"/>
      <c r="LLL63" s="26"/>
      <c r="LLM63" s="26"/>
      <c r="LLN63" s="26"/>
      <c r="LLO63" s="26"/>
      <c r="LLP63" s="26"/>
      <c r="LLQ63" s="26"/>
      <c r="LLR63" s="26"/>
      <c r="LLS63" s="26"/>
      <c r="LLT63" s="26"/>
      <c r="LLU63" s="26"/>
      <c r="LLV63" s="26"/>
      <c r="LLW63" s="26"/>
      <c r="LLX63" s="26"/>
      <c r="LLY63" s="26"/>
      <c r="LLZ63" s="26"/>
      <c r="LMA63" s="26"/>
      <c r="LMB63" s="26"/>
      <c r="LMC63" s="26"/>
      <c r="LMD63" s="26"/>
      <c r="LME63" s="26"/>
      <c r="LMF63" s="26"/>
      <c r="LMG63" s="26"/>
      <c r="LMH63" s="26"/>
      <c r="LMI63" s="26"/>
      <c r="LMJ63" s="26"/>
      <c r="LMK63" s="26"/>
      <c r="LML63" s="26"/>
      <c r="LMM63" s="26"/>
      <c r="LMN63" s="26"/>
      <c r="LMO63" s="26"/>
      <c r="LMP63" s="26"/>
      <c r="LMQ63" s="26"/>
      <c r="LMR63" s="26"/>
      <c r="LMS63" s="26"/>
      <c r="LMT63" s="26"/>
      <c r="LMU63" s="26"/>
      <c r="LMV63" s="26"/>
      <c r="LMW63" s="26"/>
      <c r="LMX63" s="26"/>
      <c r="LMY63" s="26"/>
      <c r="LMZ63" s="26"/>
      <c r="LNA63" s="26"/>
      <c r="LNB63" s="26"/>
      <c r="LNC63" s="26"/>
      <c r="LND63" s="26"/>
      <c r="LNE63" s="26"/>
      <c r="LNF63" s="26"/>
      <c r="LNG63" s="26"/>
      <c r="LNH63" s="26"/>
      <c r="LNI63" s="26"/>
      <c r="LNJ63" s="26"/>
      <c r="LNK63" s="26"/>
      <c r="LNL63" s="26"/>
      <c r="LNM63" s="26"/>
      <c r="LNN63" s="26"/>
      <c r="LNO63" s="26"/>
      <c r="LNP63" s="26"/>
      <c r="LNQ63" s="26"/>
      <c r="LNR63" s="26"/>
      <c r="LNS63" s="26"/>
      <c r="LNT63" s="26"/>
      <c r="LNU63" s="26"/>
      <c r="LNV63" s="26"/>
      <c r="LNW63" s="26"/>
      <c r="LNX63" s="26"/>
      <c r="LNY63" s="26"/>
      <c r="LNZ63" s="26"/>
      <c r="LOA63" s="26"/>
      <c r="LOB63" s="26"/>
      <c r="LOC63" s="26"/>
      <c r="LOD63" s="26"/>
      <c r="LOE63" s="26"/>
      <c r="LOF63" s="26"/>
      <c r="LOG63" s="26"/>
      <c r="LOH63" s="26"/>
      <c r="LOI63" s="26"/>
      <c r="LOJ63" s="26"/>
      <c r="LOK63" s="26"/>
      <c r="LOL63" s="26"/>
      <c r="LOM63" s="26"/>
      <c r="LON63" s="26"/>
      <c r="LOO63" s="26"/>
      <c r="LOP63" s="26"/>
      <c r="LOQ63" s="26"/>
      <c r="LOR63" s="26"/>
      <c r="LOS63" s="26"/>
      <c r="LOT63" s="26"/>
      <c r="LOU63" s="26"/>
      <c r="LOV63" s="26"/>
      <c r="LOW63" s="26"/>
      <c r="LOX63" s="26"/>
      <c r="LOY63" s="26"/>
      <c r="LOZ63" s="26"/>
      <c r="LPA63" s="26"/>
      <c r="LPB63" s="26"/>
      <c r="LPC63" s="26"/>
      <c r="LPD63" s="26"/>
      <c r="LPE63" s="26"/>
      <c r="LPF63" s="26"/>
      <c r="LPG63" s="26"/>
      <c r="LPH63" s="26"/>
      <c r="LPI63" s="26"/>
      <c r="LPJ63" s="26"/>
      <c r="LPK63" s="26"/>
      <c r="LPL63" s="26"/>
      <c r="LPM63" s="26"/>
      <c r="LPN63" s="26"/>
      <c r="LPO63" s="26"/>
      <c r="LPP63" s="26"/>
      <c r="LPQ63" s="26"/>
      <c r="LPR63" s="26"/>
      <c r="LPS63" s="26"/>
      <c r="LPT63" s="26"/>
      <c r="LPU63" s="26"/>
      <c r="LPV63" s="26"/>
      <c r="LPW63" s="26"/>
      <c r="LPX63" s="26"/>
      <c r="LPY63" s="26"/>
      <c r="LPZ63" s="26"/>
      <c r="LQA63" s="26"/>
      <c r="LQB63" s="26"/>
      <c r="LQC63" s="26"/>
      <c r="LQD63" s="26"/>
      <c r="LQE63" s="26"/>
      <c r="LQF63" s="26"/>
      <c r="LQG63" s="26"/>
      <c r="LQH63" s="26"/>
      <c r="LQI63" s="26"/>
      <c r="LQJ63" s="26"/>
      <c r="LQK63" s="26"/>
      <c r="LQL63" s="26"/>
      <c r="LQM63" s="26"/>
      <c r="LQN63" s="26"/>
      <c r="LQO63" s="26"/>
      <c r="LQP63" s="26"/>
      <c r="LQQ63" s="26"/>
      <c r="LQR63" s="26"/>
      <c r="LQS63" s="26"/>
      <c r="LQT63" s="26"/>
      <c r="LQU63" s="26"/>
      <c r="LQV63" s="26"/>
      <c r="LQW63" s="26"/>
      <c r="LQX63" s="26"/>
      <c r="LQY63" s="26"/>
      <c r="LQZ63" s="26"/>
      <c r="LRA63" s="26"/>
      <c r="LRB63" s="26"/>
      <c r="LRC63" s="26"/>
      <c r="LRD63" s="26"/>
      <c r="LRE63" s="26"/>
      <c r="LRF63" s="26"/>
      <c r="LRG63" s="26"/>
      <c r="LRH63" s="26"/>
      <c r="LRI63" s="26"/>
      <c r="LRJ63" s="26"/>
      <c r="LRK63" s="26"/>
      <c r="LRL63" s="26"/>
      <c r="LRM63" s="26"/>
      <c r="LRN63" s="26"/>
      <c r="LRO63" s="26"/>
      <c r="LRP63" s="26"/>
      <c r="LRQ63" s="26"/>
      <c r="LRR63" s="26"/>
      <c r="LRS63" s="26"/>
      <c r="LRT63" s="26"/>
      <c r="LRU63" s="26"/>
      <c r="LRV63" s="26"/>
      <c r="LRW63" s="26"/>
      <c r="LRX63" s="26"/>
      <c r="LRY63" s="26"/>
      <c r="LRZ63" s="26"/>
      <c r="LSA63" s="26"/>
      <c r="LSB63" s="26"/>
      <c r="LSC63" s="26"/>
      <c r="LSD63" s="26"/>
      <c r="LSE63" s="26"/>
      <c r="LSF63" s="26"/>
      <c r="LSG63" s="26"/>
      <c r="LSH63" s="26"/>
      <c r="LSI63" s="26"/>
      <c r="LSJ63" s="26"/>
      <c r="LSK63" s="26"/>
      <c r="LSL63" s="26"/>
      <c r="LSM63" s="26"/>
      <c r="LSN63" s="26"/>
      <c r="LSO63" s="26"/>
      <c r="LSP63" s="26"/>
      <c r="LSQ63" s="26"/>
      <c r="LSR63" s="26"/>
      <c r="LSS63" s="26"/>
      <c r="LST63" s="26"/>
      <c r="LSU63" s="26"/>
      <c r="LSV63" s="26"/>
      <c r="LSW63" s="26"/>
      <c r="LSX63" s="26"/>
      <c r="LSY63" s="26"/>
      <c r="LSZ63" s="26"/>
      <c r="LTA63" s="26"/>
      <c r="LTB63" s="26"/>
      <c r="LTC63" s="26"/>
      <c r="LTD63" s="26"/>
      <c r="LTE63" s="26"/>
      <c r="LTF63" s="26"/>
      <c r="LTG63" s="26"/>
      <c r="LTH63" s="26"/>
      <c r="LTI63" s="26"/>
      <c r="LTJ63" s="26"/>
      <c r="LTK63" s="26"/>
      <c r="LTL63" s="26"/>
      <c r="LTM63" s="26"/>
      <c r="LTN63" s="26"/>
      <c r="LTO63" s="26"/>
      <c r="LTP63" s="26"/>
      <c r="LTQ63" s="26"/>
      <c r="LTR63" s="26"/>
      <c r="LTS63" s="26"/>
      <c r="LTT63" s="26"/>
      <c r="LTU63" s="26"/>
      <c r="LTV63" s="26"/>
      <c r="LTW63" s="26"/>
      <c r="LTX63" s="26"/>
      <c r="LTY63" s="26"/>
      <c r="LTZ63" s="26"/>
      <c r="LUA63" s="26"/>
      <c r="LUB63" s="26"/>
      <c r="LUC63" s="26"/>
      <c r="LUD63" s="26"/>
      <c r="LUE63" s="26"/>
      <c r="LUF63" s="26"/>
      <c r="LUG63" s="26"/>
      <c r="LUH63" s="26"/>
      <c r="LUI63" s="26"/>
      <c r="LUJ63" s="26"/>
      <c r="LUK63" s="26"/>
      <c r="LUL63" s="26"/>
      <c r="LUM63" s="26"/>
      <c r="LUN63" s="26"/>
      <c r="LUO63" s="26"/>
      <c r="LUP63" s="26"/>
      <c r="LUQ63" s="26"/>
      <c r="LUR63" s="26"/>
      <c r="LUS63" s="26"/>
      <c r="LUT63" s="26"/>
      <c r="LUU63" s="26"/>
      <c r="LUV63" s="26"/>
      <c r="LUW63" s="26"/>
      <c r="LUX63" s="26"/>
      <c r="LUY63" s="26"/>
      <c r="LUZ63" s="26"/>
      <c r="LVA63" s="26"/>
      <c r="LVB63" s="26"/>
      <c r="LVC63" s="26"/>
      <c r="LVD63" s="26"/>
      <c r="LVE63" s="26"/>
      <c r="LVF63" s="26"/>
      <c r="LVG63" s="26"/>
      <c r="LVH63" s="26"/>
      <c r="LVI63" s="26"/>
      <c r="LVJ63" s="26"/>
      <c r="LVK63" s="26"/>
      <c r="LVL63" s="26"/>
      <c r="LVM63" s="26"/>
      <c r="LVN63" s="26"/>
      <c r="LVO63" s="26"/>
      <c r="LVP63" s="26"/>
      <c r="LVQ63" s="26"/>
      <c r="LVR63" s="26"/>
      <c r="LVS63" s="26"/>
      <c r="LVT63" s="26"/>
      <c r="LVU63" s="26"/>
      <c r="LVV63" s="26"/>
      <c r="LVW63" s="26"/>
      <c r="LVX63" s="26"/>
      <c r="LVY63" s="26"/>
      <c r="LVZ63" s="26"/>
      <c r="LWA63" s="26"/>
      <c r="LWB63" s="26"/>
      <c r="LWC63" s="26"/>
      <c r="LWD63" s="26"/>
      <c r="LWE63" s="26"/>
      <c r="LWF63" s="26"/>
      <c r="LWG63" s="26"/>
      <c r="LWH63" s="26"/>
      <c r="LWI63" s="26"/>
      <c r="LWJ63" s="26"/>
      <c r="LWK63" s="26"/>
      <c r="LWL63" s="26"/>
      <c r="LWM63" s="26"/>
      <c r="LWN63" s="26"/>
      <c r="LWO63" s="26"/>
      <c r="LWP63" s="26"/>
      <c r="LWQ63" s="26"/>
      <c r="LWR63" s="26"/>
      <c r="LWS63" s="26"/>
      <c r="LWT63" s="26"/>
      <c r="LWU63" s="26"/>
      <c r="LWV63" s="26"/>
      <c r="LWW63" s="26"/>
      <c r="LWX63" s="26"/>
      <c r="LWY63" s="26"/>
      <c r="LWZ63" s="26"/>
      <c r="LXA63" s="26"/>
      <c r="LXB63" s="26"/>
      <c r="LXC63" s="26"/>
      <c r="LXD63" s="26"/>
      <c r="LXE63" s="26"/>
      <c r="LXF63" s="26"/>
      <c r="LXG63" s="26"/>
      <c r="LXH63" s="26"/>
      <c r="LXI63" s="26"/>
      <c r="LXJ63" s="26"/>
      <c r="LXK63" s="26"/>
      <c r="LXL63" s="26"/>
      <c r="LXM63" s="26"/>
      <c r="LXN63" s="26"/>
      <c r="LXO63" s="26"/>
      <c r="LXP63" s="26"/>
      <c r="LXQ63" s="26"/>
      <c r="LXR63" s="26"/>
      <c r="LXS63" s="26"/>
      <c r="LXT63" s="26"/>
      <c r="LXU63" s="26"/>
      <c r="LXV63" s="26"/>
      <c r="LXW63" s="26"/>
      <c r="LXX63" s="26"/>
      <c r="LXY63" s="26"/>
      <c r="LXZ63" s="26"/>
      <c r="LYA63" s="26"/>
      <c r="LYB63" s="26"/>
      <c r="LYC63" s="26"/>
      <c r="LYD63" s="26"/>
      <c r="LYE63" s="26"/>
      <c r="LYF63" s="26"/>
      <c r="LYG63" s="26"/>
      <c r="LYH63" s="26"/>
      <c r="LYI63" s="26"/>
      <c r="LYJ63" s="26"/>
      <c r="LYK63" s="26"/>
      <c r="LYL63" s="26"/>
      <c r="LYM63" s="26"/>
      <c r="LYN63" s="26"/>
      <c r="LYO63" s="26"/>
      <c r="LYP63" s="26"/>
      <c r="LYQ63" s="26"/>
      <c r="LYR63" s="26"/>
      <c r="LYS63" s="26"/>
      <c r="LYT63" s="26"/>
      <c r="LYU63" s="26"/>
      <c r="LYV63" s="26"/>
      <c r="LYW63" s="26"/>
      <c r="LYX63" s="26"/>
      <c r="LYY63" s="26"/>
      <c r="LYZ63" s="26"/>
      <c r="LZA63" s="26"/>
      <c r="LZB63" s="26"/>
      <c r="LZC63" s="26"/>
      <c r="LZD63" s="26"/>
      <c r="LZE63" s="26"/>
      <c r="LZF63" s="26"/>
      <c r="LZG63" s="26"/>
      <c r="LZH63" s="26"/>
      <c r="LZI63" s="26"/>
      <c r="LZJ63" s="26"/>
      <c r="LZK63" s="26"/>
      <c r="LZL63" s="26"/>
      <c r="LZM63" s="26"/>
      <c r="LZN63" s="26"/>
      <c r="LZO63" s="26"/>
      <c r="LZP63" s="26"/>
      <c r="LZQ63" s="26"/>
      <c r="LZR63" s="26"/>
      <c r="LZS63" s="26"/>
      <c r="LZT63" s="26"/>
      <c r="LZU63" s="26"/>
      <c r="LZV63" s="26"/>
      <c r="LZW63" s="26"/>
      <c r="LZX63" s="26"/>
      <c r="LZY63" s="26"/>
      <c r="LZZ63" s="26"/>
      <c r="MAA63" s="26"/>
      <c r="MAB63" s="26"/>
      <c r="MAC63" s="26"/>
      <c r="MAD63" s="26"/>
      <c r="MAE63" s="26"/>
      <c r="MAF63" s="26"/>
      <c r="MAG63" s="26"/>
      <c r="MAH63" s="26"/>
      <c r="MAI63" s="26"/>
      <c r="MAJ63" s="26"/>
      <c r="MAK63" s="26"/>
      <c r="MAL63" s="26"/>
      <c r="MAM63" s="26"/>
      <c r="MAN63" s="26"/>
      <c r="MAO63" s="26"/>
      <c r="MAP63" s="26"/>
      <c r="MAQ63" s="26"/>
      <c r="MAR63" s="26"/>
      <c r="MAS63" s="26"/>
      <c r="MAT63" s="26"/>
      <c r="MAU63" s="26"/>
      <c r="MAV63" s="26"/>
      <c r="MAW63" s="26"/>
      <c r="MAX63" s="26"/>
      <c r="MAY63" s="26"/>
      <c r="MAZ63" s="26"/>
      <c r="MBA63" s="26"/>
      <c r="MBB63" s="26"/>
      <c r="MBC63" s="26"/>
      <c r="MBD63" s="26"/>
      <c r="MBE63" s="26"/>
      <c r="MBF63" s="26"/>
      <c r="MBG63" s="26"/>
      <c r="MBH63" s="26"/>
      <c r="MBI63" s="26"/>
      <c r="MBJ63" s="26"/>
      <c r="MBK63" s="26"/>
      <c r="MBL63" s="26"/>
      <c r="MBM63" s="26"/>
      <c r="MBN63" s="26"/>
      <c r="MBO63" s="26"/>
      <c r="MBP63" s="26"/>
      <c r="MBQ63" s="26"/>
      <c r="MBR63" s="26"/>
      <c r="MBS63" s="26"/>
      <c r="MBT63" s="26"/>
      <c r="MBU63" s="26"/>
      <c r="MBV63" s="26"/>
      <c r="MBW63" s="26"/>
      <c r="MBX63" s="26"/>
      <c r="MBY63" s="26"/>
      <c r="MBZ63" s="26"/>
      <c r="MCA63" s="26"/>
      <c r="MCB63" s="26"/>
      <c r="MCC63" s="26"/>
      <c r="MCD63" s="26"/>
      <c r="MCE63" s="26"/>
      <c r="MCF63" s="26"/>
      <c r="MCG63" s="26"/>
      <c r="MCH63" s="26"/>
      <c r="MCI63" s="26"/>
      <c r="MCJ63" s="26"/>
      <c r="MCK63" s="26"/>
      <c r="MCL63" s="26"/>
      <c r="MCM63" s="26"/>
      <c r="MCN63" s="26"/>
      <c r="MCO63" s="26"/>
      <c r="MCP63" s="26"/>
      <c r="MCQ63" s="26"/>
      <c r="MCR63" s="26"/>
      <c r="MCS63" s="26"/>
      <c r="MCT63" s="26"/>
      <c r="MCU63" s="26"/>
      <c r="MCV63" s="26"/>
      <c r="MCW63" s="26"/>
      <c r="MCX63" s="26"/>
      <c r="MCY63" s="26"/>
      <c r="MCZ63" s="26"/>
      <c r="MDA63" s="26"/>
      <c r="MDB63" s="26"/>
      <c r="MDC63" s="26"/>
      <c r="MDD63" s="26"/>
      <c r="MDE63" s="26"/>
      <c r="MDF63" s="26"/>
      <c r="MDG63" s="26"/>
      <c r="MDH63" s="26"/>
      <c r="MDI63" s="26"/>
      <c r="MDJ63" s="26"/>
      <c r="MDK63" s="26"/>
      <c r="MDL63" s="26"/>
      <c r="MDM63" s="26"/>
      <c r="MDN63" s="26"/>
      <c r="MDO63" s="26"/>
      <c r="MDP63" s="26"/>
      <c r="MDQ63" s="26"/>
      <c r="MDR63" s="26"/>
      <c r="MDS63" s="26"/>
      <c r="MDT63" s="26"/>
      <c r="MDU63" s="26"/>
      <c r="MDV63" s="26"/>
      <c r="MDW63" s="26"/>
      <c r="MDX63" s="26"/>
      <c r="MDY63" s="26"/>
      <c r="MDZ63" s="26"/>
      <c r="MEA63" s="26"/>
      <c r="MEB63" s="26"/>
      <c r="MEC63" s="26"/>
      <c r="MED63" s="26"/>
      <c r="MEE63" s="26"/>
      <c r="MEF63" s="26"/>
      <c r="MEG63" s="26"/>
      <c r="MEH63" s="26"/>
      <c r="MEI63" s="26"/>
      <c r="MEJ63" s="26"/>
      <c r="MEK63" s="26"/>
      <c r="MEL63" s="26"/>
      <c r="MEM63" s="26"/>
      <c r="MEN63" s="26"/>
      <c r="MEO63" s="26"/>
      <c r="MEP63" s="26"/>
      <c r="MEQ63" s="26"/>
      <c r="MER63" s="26"/>
      <c r="MES63" s="26"/>
      <c r="MET63" s="26"/>
      <c r="MEU63" s="26"/>
      <c r="MEV63" s="26"/>
      <c r="MEW63" s="26"/>
      <c r="MEX63" s="26"/>
      <c r="MEY63" s="26"/>
      <c r="MEZ63" s="26"/>
      <c r="MFA63" s="26"/>
      <c r="MFB63" s="26"/>
      <c r="MFC63" s="26"/>
      <c r="MFD63" s="26"/>
      <c r="MFE63" s="26"/>
      <c r="MFF63" s="26"/>
      <c r="MFG63" s="26"/>
      <c r="MFH63" s="26"/>
      <c r="MFI63" s="26"/>
      <c r="MFJ63" s="26"/>
      <c r="MFK63" s="26"/>
      <c r="MFL63" s="26"/>
      <c r="MFM63" s="26"/>
      <c r="MFN63" s="26"/>
      <c r="MFO63" s="26"/>
      <c r="MFP63" s="26"/>
      <c r="MFQ63" s="26"/>
      <c r="MFR63" s="26"/>
      <c r="MFS63" s="26"/>
      <c r="MFT63" s="26"/>
      <c r="MFU63" s="26"/>
      <c r="MFV63" s="26"/>
      <c r="MFW63" s="26"/>
      <c r="MFX63" s="26"/>
      <c r="MFY63" s="26"/>
      <c r="MFZ63" s="26"/>
      <c r="MGA63" s="26"/>
      <c r="MGB63" s="26"/>
      <c r="MGC63" s="26"/>
      <c r="MGD63" s="26"/>
      <c r="MGE63" s="26"/>
      <c r="MGF63" s="26"/>
      <c r="MGG63" s="26"/>
      <c r="MGH63" s="26"/>
      <c r="MGI63" s="26"/>
      <c r="MGJ63" s="26"/>
      <c r="MGK63" s="26"/>
      <c r="MGL63" s="26"/>
      <c r="MGM63" s="26"/>
      <c r="MGN63" s="26"/>
      <c r="MGO63" s="26"/>
      <c r="MGP63" s="26"/>
      <c r="MGQ63" s="26"/>
      <c r="MGR63" s="26"/>
      <c r="MGS63" s="26"/>
      <c r="MGT63" s="26"/>
      <c r="MGU63" s="26"/>
      <c r="MGV63" s="26"/>
      <c r="MGW63" s="26"/>
      <c r="MGX63" s="26"/>
      <c r="MGY63" s="26"/>
      <c r="MGZ63" s="26"/>
      <c r="MHA63" s="26"/>
      <c r="MHB63" s="26"/>
      <c r="MHC63" s="26"/>
      <c r="MHD63" s="26"/>
      <c r="MHE63" s="26"/>
      <c r="MHF63" s="26"/>
      <c r="MHG63" s="26"/>
      <c r="MHH63" s="26"/>
      <c r="MHI63" s="26"/>
      <c r="MHJ63" s="26"/>
      <c r="MHK63" s="26"/>
      <c r="MHL63" s="26"/>
      <c r="MHM63" s="26"/>
      <c r="MHN63" s="26"/>
      <c r="MHO63" s="26"/>
      <c r="MHP63" s="26"/>
      <c r="MHQ63" s="26"/>
      <c r="MHR63" s="26"/>
      <c r="MHS63" s="26"/>
      <c r="MHT63" s="26"/>
      <c r="MHU63" s="26"/>
      <c r="MHV63" s="26"/>
      <c r="MHW63" s="26"/>
      <c r="MHX63" s="26"/>
      <c r="MHY63" s="26"/>
      <c r="MHZ63" s="26"/>
      <c r="MIA63" s="26"/>
      <c r="MIB63" s="26"/>
      <c r="MIC63" s="26"/>
      <c r="MID63" s="26"/>
      <c r="MIE63" s="26"/>
      <c r="MIF63" s="26"/>
      <c r="MIG63" s="26"/>
      <c r="MIH63" s="26"/>
      <c r="MII63" s="26"/>
      <c r="MIJ63" s="26"/>
      <c r="MIK63" s="26"/>
      <c r="MIL63" s="26"/>
      <c r="MIM63" s="26"/>
      <c r="MIN63" s="26"/>
      <c r="MIO63" s="26"/>
      <c r="MIP63" s="26"/>
      <c r="MIQ63" s="26"/>
      <c r="MIR63" s="26"/>
      <c r="MIS63" s="26"/>
      <c r="MIT63" s="26"/>
      <c r="MIU63" s="26"/>
      <c r="MIV63" s="26"/>
      <c r="MIW63" s="26"/>
      <c r="MIX63" s="26"/>
      <c r="MIY63" s="26"/>
      <c r="MIZ63" s="26"/>
      <c r="MJA63" s="26"/>
      <c r="MJB63" s="26"/>
      <c r="MJC63" s="26"/>
      <c r="MJD63" s="26"/>
      <c r="MJE63" s="26"/>
      <c r="MJF63" s="26"/>
      <c r="MJG63" s="26"/>
      <c r="MJH63" s="26"/>
      <c r="MJI63" s="26"/>
      <c r="MJJ63" s="26"/>
      <c r="MJK63" s="26"/>
      <c r="MJL63" s="26"/>
      <c r="MJM63" s="26"/>
      <c r="MJN63" s="26"/>
      <c r="MJO63" s="26"/>
      <c r="MJP63" s="26"/>
      <c r="MJQ63" s="26"/>
      <c r="MJR63" s="26"/>
      <c r="MJS63" s="26"/>
      <c r="MJT63" s="26"/>
      <c r="MJU63" s="26"/>
      <c r="MJV63" s="26"/>
      <c r="MJW63" s="26"/>
      <c r="MJX63" s="26"/>
      <c r="MJY63" s="26"/>
      <c r="MJZ63" s="26"/>
      <c r="MKA63" s="26"/>
      <c r="MKB63" s="26"/>
      <c r="MKC63" s="26"/>
      <c r="MKD63" s="26"/>
      <c r="MKE63" s="26"/>
      <c r="MKF63" s="26"/>
      <c r="MKG63" s="26"/>
      <c r="MKH63" s="26"/>
      <c r="MKI63" s="26"/>
      <c r="MKJ63" s="26"/>
      <c r="MKK63" s="26"/>
      <c r="MKL63" s="26"/>
      <c r="MKM63" s="26"/>
      <c r="MKN63" s="26"/>
      <c r="MKO63" s="26"/>
      <c r="MKP63" s="26"/>
      <c r="MKQ63" s="26"/>
      <c r="MKR63" s="26"/>
      <c r="MKS63" s="26"/>
      <c r="MKT63" s="26"/>
      <c r="MKU63" s="26"/>
      <c r="MKV63" s="26"/>
      <c r="MKW63" s="26"/>
      <c r="MKX63" s="26"/>
      <c r="MKY63" s="26"/>
      <c r="MKZ63" s="26"/>
      <c r="MLA63" s="26"/>
      <c r="MLB63" s="26"/>
      <c r="MLC63" s="26"/>
      <c r="MLD63" s="26"/>
      <c r="MLE63" s="26"/>
      <c r="MLF63" s="26"/>
      <c r="MLG63" s="26"/>
      <c r="MLH63" s="26"/>
      <c r="MLI63" s="26"/>
      <c r="MLJ63" s="26"/>
      <c r="MLK63" s="26"/>
      <c r="MLL63" s="26"/>
      <c r="MLM63" s="26"/>
      <c r="MLN63" s="26"/>
      <c r="MLO63" s="26"/>
      <c r="MLP63" s="26"/>
      <c r="MLQ63" s="26"/>
      <c r="MLR63" s="26"/>
      <c r="MLS63" s="26"/>
      <c r="MLT63" s="26"/>
      <c r="MLU63" s="26"/>
      <c r="MLV63" s="26"/>
      <c r="MLW63" s="26"/>
      <c r="MLX63" s="26"/>
      <c r="MLY63" s="26"/>
      <c r="MLZ63" s="26"/>
      <c r="MMA63" s="26"/>
      <c r="MMB63" s="26"/>
      <c r="MMC63" s="26"/>
      <c r="MMD63" s="26"/>
      <c r="MME63" s="26"/>
      <c r="MMF63" s="26"/>
      <c r="MMG63" s="26"/>
      <c r="MMH63" s="26"/>
      <c r="MMI63" s="26"/>
      <c r="MMJ63" s="26"/>
      <c r="MMK63" s="26"/>
      <c r="MML63" s="26"/>
      <c r="MMM63" s="26"/>
      <c r="MMN63" s="26"/>
      <c r="MMO63" s="26"/>
      <c r="MMP63" s="26"/>
      <c r="MMQ63" s="26"/>
      <c r="MMR63" s="26"/>
      <c r="MMS63" s="26"/>
      <c r="MMT63" s="26"/>
      <c r="MMU63" s="26"/>
      <c r="MMV63" s="26"/>
      <c r="MMW63" s="26"/>
      <c r="MMX63" s="26"/>
      <c r="MMY63" s="26"/>
      <c r="MMZ63" s="26"/>
      <c r="MNA63" s="26"/>
      <c r="MNB63" s="26"/>
      <c r="MNC63" s="26"/>
      <c r="MND63" s="26"/>
      <c r="MNE63" s="26"/>
      <c r="MNF63" s="26"/>
      <c r="MNG63" s="26"/>
      <c r="MNH63" s="26"/>
      <c r="MNI63" s="26"/>
      <c r="MNJ63" s="26"/>
      <c r="MNK63" s="26"/>
      <c r="MNL63" s="26"/>
      <c r="MNM63" s="26"/>
      <c r="MNN63" s="26"/>
      <c r="MNO63" s="26"/>
      <c r="MNP63" s="26"/>
      <c r="MNQ63" s="26"/>
      <c r="MNR63" s="26"/>
      <c r="MNS63" s="26"/>
      <c r="MNT63" s="26"/>
      <c r="MNU63" s="26"/>
      <c r="MNV63" s="26"/>
      <c r="MNW63" s="26"/>
      <c r="MNX63" s="26"/>
      <c r="MNY63" s="26"/>
      <c r="MNZ63" s="26"/>
      <c r="MOA63" s="26"/>
      <c r="MOB63" s="26"/>
      <c r="MOC63" s="26"/>
      <c r="MOD63" s="26"/>
      <c r="MOE63" s="26"/>
      <c r="MOF63" s="26"/>
      <c r="MOG63" s="26"/>
      <c r="MOH63" s="26"/>
      <c r="MOI63" s="26"/>
      <c r="MOJ63" s="26"/>
      <c r="MOK63" s="26"/>
      <c r="MOL63" s="26"/>
      <c r="MOM63" s="26"/>
      <c r="MON63" s="26"/>
      <c r="MOO63" s="26"/>
      <c r="MOP63" s="26"/>
      <c r="MOQ63" s="26"/>
      <c r="MOR63" s="26"/>
      <c r="MOS63" s="26"/>
      <c r="MOT63" s="26"/>
      <c r="MOU63" s="26"/>
      <c r="MOV63" s="26"/>
      <c r="MOW63" s="26"/>
      <c r="MOX63" s="26"/>
      <c r="MOY63" s="26"/>
      <c r="MOZ63" s="26"/>
      <c r="MPA63" s="26"/>
      <c r="MPB63" s="26"/>
      <c r="MPC63" s="26"/>
      <c r="MPD63" s="26"/>
      <c r="MPE63" s="26"/>
      <c r="MPF63" s="26"/>
      <c r="MPG63" s="26"/>
      <c r="MPH63" s="26"/>
      <c r="MPI63" s="26"/>
      <c r="MPJ63" s="26"/>
      <c r="MPK63" s="26"/>
      <c r="MPL63" s="26"/>
      <c r="MPM63" s="26"/>
      <c r="MPN63" s="26"/>
      <c r="MPO63" s="26"/>
      <c r="MPP63" s="26"/>
      <c r="MPQ63" s="26"/>
      <c r="MPR63" s="26"/>
      <c r="MPS63" s="26"/>
      <c r="MPT63" s="26"/>
      <c r="MPU63" s="26"/>
      <c r="MPV63" s="26"/>
      <c r="MPW63" s="26"/>
      <c r="MPX63" s="26"/>
      <c r="MPY63" s="26"/>
      <c r="MPZ63" s="26"/>
      <c r="MQA63" s="26"/>
      <c r="MQB63" s="26"/>
      <c r="MQC63" s="26"/>
      <c r="MQD63" s="26"/>
      <c r="MQE63" s="26"/>
      <c r="MQF63" s="26"/>
      <c r="MQG63" s="26"/>
      <c r="MQH63" s="26"/>
      <c r="MQI63" s="26"/>
      <c r="MQJ63" s="26"/>
      <c r="MQK63" s="26"/>
      <c r="MQL63" s="26"/>
      <c r="MQM63" s="26"/>
      <c r="MQN63" s="26"/>
      <c r="MQO63" s="26"/>
      <c r="MQP63" s="26"/>
      <c r="MQQ63" s="26"/>
      <c r="MQR63" s="26"/>
      <c r="MQS63" s="26"/>
      <c r="MQT63" s="26"/>
      <c r="MQU63" s="26"/>
      <c r="MQV63" s="26"/>
      <c r="MQW63" s="26"/>
      <c r="MQX63" s="26"/>
      <c r="MQY63" s="26"/>
      <c r="MQZ63" s="26"/>
      <c r="MRA63" s="26"/>
      <c r="MRB63" s="26"/>
      <c r="MRC63" s="26"/>
      <c r="MRD63" s="26"/>
      <c r="MRE63" s="26"/>
      <c r="MRF63" s="26"/>
      <c r="MRG63" s="26"/>
      <c r="MRH63" s="26"/>
      <c r="MRI63" s="26"/>
      <c r="MRJ63" s="26"/>
      <c r="MRK63" s="26"/>
      <c r="MRL63" s="26"/>
      <c r="MRM63" s="26"/>
      <c r="MRN63" s="26"/>
      <c r="MRO63" s="26"/>
      <c r="MRP63" s="26"/>
      <c r="MRQ63" s="26"/>
      <c r="MRR63" s="26"/>
      <c r="MRS63" s="26"/>
      <c r="MRT63" s="26"/>
      <c r="MRU63" s="26"/>
      <c r="MRV63" s="26"/>
      <c r="MRW63" s="26"/>
      <c r="MRX63" s="26"/>
      <c r="MRY63" s="26"/>
      <c r="MRZ63" s="26"/>
      <c r="MSA63" s="26"/>
      <c r="MSB63" s="26"/>
      <c r="MSC63" s="26"/>
      <c r="MSD63" s="26"/>
      <c r="MSE63" s="26"/>
      <c r="MSF63" s="26"/>
      <c r="MSG63" s="26"/>
      <c r="MSH63" s="26"/>
      <c r="MSI63" s="26"/>
      <c r="MSJ63" s="26"/>
      <c r="MSK63" s="26"/>
      <c r="MSL63" s="26"/>
      <c r="MSM63" s="26"/>
      <c r="MSN63" s="26"/>
      <c r="MSO63" s="26"/>
      <c r="MSP63" s="26"/>
      <c r="MSQ63" s="26"/>
      <c r="MSR63" s="26"/>
      <c r="MSS63" s="26"/>
      <c r="MST63" s="26"/>
      <c r="MSU63" s="26"/>
      <c r="MSV63" s="26"/>
      <c r="MSW63" s="26"/>
      <c r="MSX63" s="26"/>
      <c r="MSY63" s="26"/>
      <c r="MSZ63" s="26"/>
      <c r="MTA63" s="26"/>
      <c r="MTB63" s="26"/>
      <c r="MTC63" s="26"/>
      <c r="MTD63" s="26"/>
      <c r="MTE63" s="26"/>
      <c r="MTF63" s="26"/>
      <c r="MTG63" s="26"/>
      <c r="MTH63" s="26"/>
      <c r="MTI63" s="26"/>
      <c r="MTJ63" s="26"/>
      <c r="MTK63" s="26"/>
      <c r="MTL63" s="26"/>
      <c r="MTM63" s="26"/>
      <c r="MTN63" s="26"/>
      <c r="MTO63" s="26"/>
      <c r="MTP63" s="26"/>
      <c r="MTQ63" s="26"/>
      <c r="MTR63" s="26"/>
      <c r="MTS63" s="26"/>
      <c r="MTT63" s="26"/>
      <c r="MTU63" s="26"/>
      <c r="MTV63" s="26"/>
      <c r="MTW63" s="26"/>
      <c r="MTX63" s="26"/>
      <c r="MTY63" s="26"/>
      <c r="MTZ63" s="26"/>
      <c r="MUA63" s="26"/>
      <c r="MUB63" s="26"/>
      <c r="MUC63" s="26"/>
      <c r="MUD63" s="26"/>
      <c r="MUE63" s="26"/>
      <c r="MUF63" s="26"/>
      <c r="MUG63" s="26"/>
      <c r="MUH63" s="26"/>
      <c r="MUI63" s="26"/>
      <c r="MUJ63" s="26"/>
      <c r="MUK63" s="26"/>
      <c r="MUL63" s="26"/>
      <c r="MUM63" s="26"/>
      <c r="MUN63" s="26"/>
      <c r="MUO63" s="26"/>
      <c r="MUP63" s="26"/>
      <c r="MUQ63" s="26"/>
      <c r="MUR63" s="26"/>
      <c r="MUS63" s="26"/>
      <c r="MUT63" s="26"/>
      <c r="MUU63" s="26"/>
      <c r="MUV63" s="26"/>
      <c r="MUW63" s="26"/>
      <c r="MUX63" s="26"/>
      <c r="MUY63" s="26"/>
      <c r="MUZ63" s="26"/>
      <c r="MVA63" s="26"/>
      <c r="MVB63" s="26"/>
      <c r="MVC63" s="26"/>
      <c r="MVD63" s="26"/>
      <c r="MVE63" s="26"/>
      <c r="MVF63" s="26"/>
      <c r="MVG63" s="26"/>
      <c r="MVH63" s="26"/>
      <c r="MVI63" s="26"/>
      <c r="MVJ63" s="26"/>
      <c r="MVK63" s="26"/>
      <c r="MVL63" s="26"/>
      <c r="MVM63" s="26"/>
      <c r="MVN63" s="26"/>
      <c r="MVO63" s="26"/>
      <c r="MVP63" s="26"/>
      <c r="MVQ63" s="26"/>
      <c r="MVR63" s="26"/>
      <c r="MVS63" s="26"/>
      <c r="MVT63" s="26"/>
      <c r="MVU63" s="26"/>
      <c r="MVV63" s="26"/>
      <c r="MVW63" s="26"/>
      <c r="MVX63" s="26"/>
      <c r="MVY63" s="26"/>
      <c r="MVZ63" s="26"/>
      <c r="MWA63" s="26"/>
      <c r="MWB63" s="26"/>
      <c r="MWC63" s="26"/>
      <c r="MWD63" s="26"/>
      <c r="MWE63" s="26"/>
      <c r="MWF63" s="26"/>
      <c r="MWG63" s="26"/>
      <c r="MWH63" s="26"/>
      <c r="MWI63" s="26"/>
      <c r="MWJ63" s="26"/>
      <c r="MWK63" s="26"/>
      <c r="MWL63" s="26"/>
      <c r="MWM63" s="26"/>
      <c r="MWN63" s="26"/>
      <c r="MWO63" s="26"/>
      <c r="MWP63" s="26"/>
      <c r="MWQ63" s="26"/>
      <c r="MWR63" s="26"/>
      <c r="MWS63" s="26"/>
      <c r="MWT63" s="26"/>
      <c r="MWU63" s="26"/>
      <c r="MWV63" s="26"/>
      <c r="MWW63" s="26"/>
      <c r="MWX63" s="26"/>
      <c r="MWY63" s="26"/>
      <c r="MWZ63" s="26"/>
      <c r="MXA63" s="26"/>
      <c r="MXB63" s="26"/>
      <c r="MXC63" s="26"/>
      <c r="MXD63" s="26"/>
      <c r="MXE63" s="26"/>
      <c r="MXF63" s="26"/>
      <c r="MXG63" s="26"/>
      <c r="MXH63" s="26"/>
      <c r="MXI63" s="26"/>
      <c r="MXJ63" s="26"/>
      <c r="MXK63" s="26"/>
      <c r="MXL63" s="26"/>
      <c r="MXM63" s="26"/>
      <c r="MXN63" s="26"/>
      <c r="MXO63" s="26"/>
      <c r="MXP63" s="26"/>
      <c r="MXQ63" s="26"/>
      <c r="MXR63" s="26"/>
      <c r="MXS63" s="26"/>
      <c r="MXT63" s="26"/>
      <c r="MXU63" s="26"/>
      <c r="MXV63" s="26"/>
      <c r="MXW63" s="26"/>
      <c r="MXX63" s="26"/>
      <c r="MXY63" s="26"/>
      <c r="MXZ63" s="26"/>
      <c r="MYA63" s="26"/>
      <c r="MYB63" s="26"/>
      <c r="MYC63" s="26"/>
      <c r="MYD63" s="26"/>
      <c r="MYE63" s="26"/>
      <c r="MYF63" s="26"/>
      <c r="MYG63" s="26"/>
      <c r="MYH63" s="26"/>
      <c r="MYI63" s="26"/>
      <c r="MYJ63" s="26"/>
      <c r="MYK63" s="26"/>
      <c r="MYL63" s="26"/>
      <c r="MYM63" s="26"/>
      <c r="MYN63" s="26"/>
      <c r="MYO63" s="26"/>
      <c r="MYP63" s="26"/>
      <c r="MYQ63" s="26"/>
      <c r="MYR63" s="26"/>
      <c r="MYS63" s="26"/>
      <c r="MYT63" s="26"/>
      <c r="MYU63" s="26"/>
      <c r="MYV63" s="26"/>
      <c r="MYW63" s="26"/>
      <c r="MYX63" s="26"/>
      <c r="MYY63" s="26"/>
      <c r="MYZ63" s="26"/>
      <c r="MZA63" s="26"/>
      <c r="MZB63" s="26"/>
      <c r="MZC63" s="26"/>
      <c r="MZD63" s="26"/>
      <c r="MZE63" s="26"/>
      <c r="MZF63" s="26"/>
      <c r="MZG63" s="26"/>
      <c r="MZH63" s="26"/>
      <c r="MZI63" s="26"/>
      <c r="MZJ63" s="26"/>
      <c r="MZK63" s="26"/>
      <c r="MZL63" s="26"/>
      <c r="MZM63" s="26"/>
      <c r="MZN63" s="26"/>
      <c r="MZO63" s="26"/>
      <c r="MZP63" s="26"/>
      <c r="MZQ63" s="26"/>
      <c r="MZR63" s="26"/>
      <c r="MZS63" s="26"/>
      <c r="MZT63" s="26"/>
      <c r="MZU63" s="26"/>
      <c r="MZV63" s="26"/>
      <c r="MZW63" s="26"/>
      <c r="MZX63" s="26"/>
      <c r="MZY63" s="26"/>
      <c r="MZZ63" s="26"/>
      <c r="NAA63" s="26"/>
      <c r="NAB63" s="26"/>
      <c r="NAC63" s="26"/>
      <c r="NAD63" s="26"/>
      <c r="NAE63" s="26"/>
      <c r="NAF63" s="26"/>
      <c r="NAG63" s="26"/>
      <c r="NAH63" s="26"/>
      <c r="NAI63" s="26"/>
      <c r="NAJ63" s="26"/>
      <c r="NAK63" s="26"/>
      <c r="NAL63" s="26"/>
      <c r="NAM63" s="26"/>
      <c r="NAN63" s="26"/>
      <c r="NAO63" s="26"/>
      <c r="NAP63" s="26"/>
      <c r="NAQ63" s="26"/>
      <c r="NAR63" s="26"/>
      <c r="NAS63" s="26"/>
      <c r="NAT63" s="26"/>
      <c r="NAU63" s="26"/>
      <c r="NAV63" s="26"/>
      <c r="NAW63" s="26"/>
      <c r="NAX63" s="26"/>
      <c r="NAY63" s="26"/>
      <c r="NAZ63" s="26"/>
      <c r="NBA63" s="26"/>
      <c r="NBB63" s="26"/>
      <c r="NBC63" s="26"/>
      <c r="NBD63" s="26"/>
      <c r="NBE63" s="26"/>
      <c r="NBF63" s="26"/>
      <c r="NBG63" s="26"/>
      <c r="NBH63" s="26"/>
      <c r="NBI63" s="26"/>
      <c r="NBJ63" s="26"/>
      <c r="NBK63" s="26"/>
      <c r="NBL63" s="26"/>
      <c r="NBM63" s="26"/>
      <c r="NBN63" s="26"/>
      <c r="NBO63" s="26"/>
      <c r="NBP63" s="26"/>
      <c r="NBQ63" s="26"/>
      <c r="NBR63" s="26"/>
      <c r="NBS63" s="26"/>
      <c r="NBT63" s="26"/>
      <c r="NBU63" s="26"/>
      <c r="NBV63" s="26"/>
      <c r="NBW63" s="26"/>
      <c r="NBX63" s="26"/>
      <c r="NBY63" s="26"/>
      <c r="NBZ63" s="26"/>
      <c r="NCA63" s="26"/>
      <c r="NCB63" s="26"/>
      <c r="NCC63" s="26"/>
      <c r="NCD63" s="26"/>
      <c r="NCE63" s="26"/>
      <c r="NCF63" s="26"/>
      <c r="NCG63" s="26"/>
      <c r="NCH63" s="26"/>
      <c r="NCI63" s="26"/>
      <c r="NCJ63" s="26"/>
      <c r="NCK63" s="26"/>
      <c r="NCL63" s="26"/>
      <c r="NCM63" s="26"/>
      <c r="NCN63" s="26"/>
      <c r="NCO63" s="26"/>
      <c r="NCP63" s="26"/>
      <c r="NCQ63" s="26"/>
      <c r="NCR63" s="26"/>
      <c r="NCS63" s="26"/>
      <c r="NCT63" s="26"/>
      <c r="NCU63" s="26"/>
      <c r="NCV63" s="26"/>
      <c r="NCW63" s="26"/>
      <c r="NCX63" s="26"/>
      <c r="NCY63" s="26"/>
      <c r="NCZ63" s="26"/>
      <c r="NDA63" s="26"/>
      <c r="NDB63" s="26"/>
      <c r="NDC63" s="26"/>
      <c r="NDD63" s="26"/>
      <c r="NDE63" s="26"/>
      <c r="NDF63" s="26"/>
      <c r="NDG63" s="26"/>
      <c r="NDH63" s="26"/>
      <c r="NDI63" s="26"/>
      <c r="NDJ63" s="26"/>
      <c r="NDK63" s="26"/>
      <c r="NDL63" s="26"/>
      <c r="NDM63" s="26"/>
      <c r="NDN63" s="26"/>
      <c r="NDO63" s="26"/>
      <c r="NDP63" s="26"/>
      <c r="NDQ63" s="26"/>
      <c r="NDR63" s="26"/>
      <c r="NDS63" s="26"/>
      <c r="NDT63" s="26"/>
      <c r="NDU63" s="26"/>
      <c r="NDV63" s="26"/>
      <c r="NDW63" s="26"/>
      <c r="NDX63" s="26"/>
      <c r="NDY63" s="26"/>
      <c r="NDZ63" s="26"/>
      <c r="NEA63" s="26"/>
      <c r="NEB63" s="26"/>
      <c r="NEC63" s="26"/>
      <c r="NED63" s="26"/>
      <c r="NEE63" s="26"/>
      <c r="NEF63" s="26"/>
      <c r="NEG63" s="26"/>
      <c r="NEH63" s="26"/>
      <c r="NEI63" s="26"/>
      <c r="NEJ63" s="26"/>
      <c r="NEK63" s="26"/>
      <c r="NEL63" s="26"/>
      <c r="NEM63" s="26"/>
      <c r="NEN63" s="26"/>
      <c r="NEO63" s="26"/>
      <c r="NEP63" s="26"/>
      <c r="NEQ63" s="26"/>
      <c r="NER63" s="26"/>
      <c r="NES63" s="26"/>
      <c r="NET63" s="26"/>
      <c r="NEU63" s="26"/>
      <c r="NEV63" s="26"/>
      <c r="NEW63" s="26"/>
      <c r="NEX63" s="26"/>
      <c r="NEY63" s="26"/>
      <c r="NEZ63" s="26"/>
      <c r="NFA63" s="26"/>
      <c r="NFB63" s="26"/>
      <c r="NFC63" s="26"/>
      <c r="NFD63" s="26"/>
      <c r="NFE63" s="26"/>
      <c r="NFF63" s="26"/>
      <c r="NFG63" s="26"/>
      <c r="NFH63" s="26"/>
      <c r="NFI63" s="26"/>
      <c r="NFJ63" s="26"/>
      <c r="NFK63" s="26"/>
      <c r="NFL63" s="26"/>
      <c r="NFM63" s="26"/>
      <c r="NFN63" s="26"/>
      <c r="NFO63" s="26"/>
      <c r="NFP63" s="26"/>
      <c r="NFQ63" s="26"/>
      <c r="NFR63" s="26"/>
      <c r="NFS63" s="26"/>
      <c r="NFT63" s="26"/>
      <c r="NFU63" s="26"/>
      <c r="NFV63" s="26"/>
      <c r="NFW63" s="26"/>
      <c r="NFX63" s="26"/>
      <c r="NFY63" s="26"/>
      <c r="NFZ63" s="26"/>
      <c r="NGA63" s="26"/>
      <c r="NGB63" s="26"/>
      <c r="NGC63" s="26"/>
      <c r="NGD63" s="26"/>
      <c r="NGE63" s="26"/>
      <c r="NGF63" s="26"/>
      <c r="NGG63" s="26"/>
      <c r="NGH63" s="26"/>
      <c r="NGI63" s="26"/>
      <c r="NGJ63" s="26"/>
      <c r="NGK63" s="26"/>
      <c r="NGL63" s="26"/>
      <c r="NGM63" s="26"/>
      <c r="NGN63" s="26"/>
      <c r="NGO63" s="26"/>
      <c r="NGP63" s="26"/>
      <c r="NGQ63" s="26"/>
      <c r="NGR63" s="26"/>
      <c r="NGS63" s="26"/>
      <c r="NGT63" s="26"/>
      <c r="NGU63" s="26"/>
      <c r="NGV63" s="26"/>
      <c r="NGW63" s="26"/>
      <c r="NGX63" s="26"/>
      <c r="NGY63" s="26"/>
      <c r="NGZ63" s="26"/>
      <c r="NHA63" s="26"/>
      <c r="NHB63" s="26"/>
      <c r="NHC63" s="26"/>
      <c r="NHD63" s="26"/>
      <c r="NHE63" s="26"/>
      <c r="NHF63" s="26"/>
      <c r="NHG63" s="26"/>
      <c r="NHH63" s="26"/>
      <c r="NHI63" s="26"/>
      <c r="NHJ63" s="26"/>
      <c r="NHK63" s="26"/>
      <c r="NHL63" s="26"/>
      <c r="NHM63" s="26"/>
      <c r="NHN63" s="26"/>
      <c r="NHO63" s="26"/>
      <c r="NHP63" s="26"/>
      <c r="NHQ63" s="26"/>
      <c r="NHR63" s="26"/>
      <c r="NHS63" s="26"/>
      <c r="NHT63" s="26"/>
      <c r="NHU63" s="26"/>
      <c r="NHV63" s="26"/>
      <c r="NHW63" s="26"/>
      <c r="NHX63" s="26"/>
      <c r="NHY63" s="26"/>
      <c r="NHZ63" s="26"/>
      <c r="NIA63" s="26"/>
      <c r="NIB63" s="26"/>
      <c r="NIC63" s="26"/>
      <c r="NID63" s="26"/>
      <c r="NIE63" s="26"/>
      <c r="NIF63" s="26"/>
      <c r="NIG63" s="26"/>
      <c r="NIH63" s="26"/>
      <c r="NII63" s="26"/>
      <c r="NIJ63" s="26"/>
      <c r="NIK63" s="26"/>
      <c r="NIL63" s="26"/>
      <c r="NIM63" s="26"/>
      <c r="NIN63" s="26"/>
      <c r="NIO63" s="26"/>
      <c r="NIP63" s="26"/>
      <c r="NIQ63" s="26"/>
      <c r="NIR63" s="26"/>
      <c r="NIS63" s="26"/>
      <c r="NIT63" s="26"/>
      <c r="NIU63" s="26"/>
      <c r="NIV63" s="26"/>
      <c r="NIW63" s="26"/>
      <c r="NIX63" s="26"/>
      <c r="NIY63" s="26"/>
      <c r="NIZ63" s="26"/>
      <c r="NJA63" s="26"/>
      <c r="NJB63" s="26"/>
      <c r="NJC63" s="26"/>
      <c r="NJD63" s="26"/>
      <c r="NJE63" s="26"/>
      <c r="NJF63" s="26"/>
      <c r="NJG63" s="26"/>
      <c r="NJH63" s="26"/>
      <c r="NJI63" s="26"/>
      <c r="NJJ63" s="26"/>
      <c r="NJK63" s="26"/>
      <c r="NJL63" s="26"/>
      <c r="NJM63" s="26"/>
      <c r="NJN63" s="26"/>
      <c r="NJO63" s="26"/>
      <c r="NJP63" s="26"/>
      <c r="NJQ63" s="26"/>
      <c r="NJR63" s="26"/>
      <c r="NJS63" s="26"/>
      <c r="NJT63" s="26"/>
      <c r="NJU63" s="26"/>
      <c r="NJV63" s="26"/>
      <c r="NJW63" s="26"/>
      <c r="NJX63" s="26"/>
      <c r="NJY63" s="26"/>
      <c r="NJZ63" s="26"/>
      <c r="NKA63" s="26"/>
      <c r="NKB63" s="26"/>
      <c r="NKC63" s="26"/>
      <c r="NKD63" s="26"/>
      <c r="NKE63" s="26"/>
      <c r="NKF63" s="26"/>
      <c r="NKG63" s="26"/>
      <c r="NKH63" s="26"/>
      <c r="NKI63" s="26"/>
      <c r="NKJ63" s="26"/>
      <c r="NKK63" s="26"/>
      <c r="NKL63" s="26"/>
      <c r="NKM63" s="26"/>
      <c r="NKN63" s="26"/>
      <c r="NKO63" s="26"/>
      <c r="NKP63" s="26"/>
      <c r="NKQ63" s="26"/>
      <c r="NKR63" s="26"/>
      <c r="NKS63" s="26"/>
      <c r="NKT63" s="26"/>
      <c r="NKU63" s="26"/>
      <c r="NKV63" s="26"/>
      <c r="NKW63" s="26"/>
      <c r="NKX63" s="26"/>
      <c r="NKY63" s="26"/>
      <c r="NKZ63" s="26"/>
      <c r="NLA63" s="26"/>
      <c r="NLB63" s="26"/>
      <c r="NLC63" s="26"/>
      <c r="NLD63" s="26"/>
      <c r="NLE63" s="26"/>
      <c r="NLF63" s="26"/>
      <c r="NLG63" s="26"/>
      <c r="NLH63" s="26"/>
      <c r="NLI63" s="26"/>
      <c r="NLJ63" s="26"/>
      <c r="NLK63" s="26"/>
      <c r="NLL63" s="26"/>
      <c r="NLM63" s="26"/>
      <c r="NLN63" s="26"/>
      <c r="NLO63" s="26"/>
      <c r="NLP63" s="26"/>
      <c r="NLQ63" s="26"/>
      <c r="NLR63" s="26"/>
      <c r="NLS63" s="26"/>
      <c r="NLT63" s="26"/>
      <c r="NLU63" s="26"/>
      <c r="NLV63" s="26"/>
      <c r="NLW63" s="26"/>
      <c r="NLX63" s="26"/>
      <c r="NLY63" s="26"/>
      <c r="NLZ63" s="26"/>
      <c r="NMA63" s="26"/>
      <c r="NMB63" s="26"/>
      <c r="NMC63" s="26"/>
      <c r="NMD63" s="26"/>
      <c r="NME63" s="26"/>
      <c r="NMF63" s="26"/>
      <c r="NMG63" s="26"/>
      <c r="NMH63" s="26"/>
      <c r="NMI63" s="26"/>
      <c r="NMJ63" s="26"/>
      <c r="NMK63" s="26"/>
      <c r="NML63" s="26"/>
      <c r="NMM63" s="26"/>
      <c r="NMN63" s="26"/>
      <c r="NMO63" s="26"/>
      <c r="NMP63" s="26"/>
      <c r="NMQ63" s="26"/>
      <c r="NMR63" s="26"/>
      <c r="NMS63" s="26"/>
      <c r="NMT63" s="26"/>
      <c r="NMU63" s="26"/>
      <c r="NMV63" s="26"/>
      <c r="NMW63" s="26"/>
      <c r="NMX63" s="26"/>
      <c r="NMY63" s="26"/>
      <c r="NMZ63" s="26"/>
      <c r="NNA63" s="26"/>
      <c r="NNB63" s="26"/>
      <c r="NNC63" s="26"/>
      <c r="NND63" s="26"/>
      <c r="NNE63" s="26"/>
      <c r="NNF63" s="26"/>
      <c r="NNG63" s="26"/>
      <c r="NNH63" s="26"/>
      <c r="NNI63" s="26"/>
      <c r="NNJ63" s="26"/>
      <c r="NNK63" s="26"/>
      <c r="NNL63" s="26"/>
      <c r="NNM63" s="26"/>
      <c r="NNN63" s="26"/>
      <c r="NNO63" s="26"/>
      <c r="NNP63" s="26"/>
      <c r="NNQ63" s="26"/>
      <c r="NNR63" s="26"/>
      <c r="NNS63" s="26"/>
      <c r="NNT63" s="26"/>
      <c r="NNU63" s="26"/>
      <c r="NNV63" s="26"/>
      <c r="NNW63" s="26"/>
      <c r="NNX63" s="26"/>
      <c r="NNY63" s="26"/>
      <c r="NNZ63" s="26"/>
      <c r="NOA63" s="26"/>
      <c r="NOB63" s="26"/>
      <c r="NOC63" s="26"/>
      <c r="NOD63" s="26"/>
      <c r="NOE63" s="26"/>
      <c r="NOF63" s="26"/>
      <c r="NOG63" s="26"/>
      <c r="NOH63" s="26"/>
      <c r="NOI63" s="26"/>
      <c r="NOJ63" s="26"/>
      <c r="NOK63" s="26"/>
      <c r="NOL63" s="26"/>
      <c r="NOM63" s="26"/>
      <c r="NON63" s="26"/>
      <c r="NOO63" s="26"/>
      <c r="NOP63" s="26"/>
      <c r="NOQ63" s="26"/>
      <c r="NOR63" s="26"/>
      <c r="NOS63" s="26"/>
      <c r="NOT63" s="26"/>
      <c r="NOU63" s="26"/>
      <c r="NOV63" s="26"/>
      <c r="NOW63" s="26"/>
      <c r="NOX63" s="26"/>
      <c r="NOY63" s="26"/>
      <c r="NOZ63" s="26"/>
      <c r="NPA63" s="26"/>
      <c r="NPB63" s="26"/>
      <c r="NPC63" s="26"/>
      <c r="NPD63" s="26"/>
      <c r="NPE63" s="26"/>
      <c r="NPF63" s="26"/>
      <c r="NPG63" s="26"/>
      <c r="NPH63" s="26"/>
      <c r="NPI63" s="26"/>
      <c r="NPJ63" s="26"/>
      <c r="NPK63" s="26"/>
      <c r="NPL63" s="26"/>
      <c r="NPM63" s="26"/>
      <c r="NPN63" s="26"/>
      <c r="NPO63" s="26"/>
      <c r="NPP63" s="26"/>
      <c r="NPQ63" s="26"/>
      <c r="NPR63" s="26"/>
      <c r="NPS63" s="26"/>
      <c r="NPT63" s="26"/>
      <c r="NPU63" s="26"/>
      <c r="NPV63" s="26"/>
      <c r="NPW63" s="26"/>
      <c r="NPX63" s="26"/>
      <c r="NPY63" s="26"/>
      <c r="NPZ63" s="26"/>
      <c r="NQA63" s="26"/>
      <c r="NQB63" s="26"/>
      <c r="NQC63" s="26"/>
      <c r="NQD63" s="26"/>
      <c r="NQE63" s="26"/>
      <c r="NQF63" s="26"/>
      <c r="NQG63" s="26"/>
      <c r="NQH63" s="26"/>
      <c r="NQI63" s="26"/>
      <c r="NQJ63" s="26"/>
      <c r="NQK63" s="26"/>
      <c r="NQL63" s="26"/>
      <c r="NQM63" s="26"/>
      <c r="NQN63" s="26"/>
      <c r="NQO63" s="26"/>
      <c r="NQP63" s="26"/>
      <c r="NQQ63" s="26"/>
      <c r="NQR63" s="26"/>
      <c r="NQS63" s="26"/>
      <c r="NQT63" s="26"/>
      <c r="NQU63" s="26"/>
      <c r="NQV63" s="26"/>
      <c r="NQW63" s="26"/>
      <c r="NQX63" s="26"/>
      <c r="NQY63" s="26"/>
      <c r="NQZ63" s="26"/>
      <c r="NRA63" s="26"/>
      <c r="NRB63" s="26"/>
      <c r="NRC63" s="26"/>
      <c r="NRD63" s="26"/>
      <c r="NRE63" s="26"/>
      <c r="NRF63" s="26"/>
      <c r="NRG63" s="26"/>
      <c r="NRH63" s="26"/>
      <c r="NRI63" s="26"/>
      <c r="NRJ63" s="26"/>
      <c r="NRK63" s="26"/>
      <c r="NRL63" s="26"/>
      <c r="NRM63" s="26"/>
      <c r="NRN63" s="26"/>
      <c r="NRO63" s="26"/>
      <c r="NRP63" s="26"/>
      <c r="NRQ63" s="26"/>
      <c r="NRR63" s="26"/>
      <c r="NRS63" s="26"/>
      <c r="NRT63" s="26"/>
      <c r="NRU63" s="26"/>
      <c r="NRV63" s="26"/>
      <c r="NRW63" s="26"/>
      <c r="NRX63" s="26"/>
      <c r="NRY63" s="26"/>
      <c r="NRZ63" s="26"/>
      <c r="NSA63" s="26"/>
      <c r="NSB63" s="26"/>
      <c r="NSC63" s="26"/>
      <c r="NSD63" s="26"/>
      <c r="NSE63" s="26"/>
      <c r="NSF63" s="26"/>
      <c r="NSG63" s="26"/>
      <c r="NSH63" s="26"/>
      <c r="NSI63" s="26"/>
      <c r="NSJ63" s="26"/>
      <c r="NSK63" s="26"/>
      <c r="NSL63" s="26"/>
      <c r="NSM63" s="26"/>
      <c r="NSN63" s="26"/>
      <c r="NSO63" s="26"/>
      <c r="NSP63" s="26"/>
      <c r="NSQ63" s="26"/>
      <c r="NSR63" s="26"/>
      <c r="NSS63" s="26"/>
      <c r="NST63" s="26"/>
      <c r="NSU63" s="26"/>
      <c r="NSV63" s="26"/>
      <c r="NSW63" s="26"/>
      <c r="NSX63" s="26"/>
      <c r="NSY63" s="26"/>
      <c r="NSZ63" s="26"/>
      <c r="NTA63" s="26"/>
      <c r="NTB63" s="26"/>
      <c r="NTC63" s="26"/>
      <c r="NTD63" s="26"/>
      <c r="NTE63" s="26"/>
      <c r="NTF63" s="26"/>
      <c r="NTG63" s="26"/>
      <c r="NTH63" s="26"/>
      <c r="NTI63" s="26"/>
      <c r="NTJ63" s="26"/>
      <c r="NTK63" s="26"/>
      <c r="NTL63" s="26"/>
      <c r="NTM63" s="26"/>
      <c r="NTN63" s="26"/>
      <c r="NTO63" s="26"/>
      <c r="NTP63" s="26"/>
      <c r="NTQ63" s="26"/>
      <c r="NTR63" s="26"/>
      <c r="NTS63" s="26"/>
      <c r="NTT63" s="26"/>
      <c r="NTU63" s="26"/>
      <c r="NTV63" s="26"/>
      <c r="NTW63" s="26"/>
      <c r="NTX63" s="26"/>
      <c r="NTY63" s="26"/>
      <c r="NTZ63" s="26"/>
      <c r="NUA63" s="26"/>
      <c r="NUB63" s="26"/>
      <c r="NUC63" s="26"/>
      <c r="NUD63" s="26"/>
      <c r="NUE63" s="26"/>
      <c r="NUF63" s="26"/>
      <c r="NUG63" s="26"/>
      <c r="NUH63" s="26"/>
      <c r="NUI63" s="26"/>
      <c r="NUJ63" s="26"/>
      <c r="NUK63" s="26"/>
      <c r="NUL63" s="26"/>
      <c r="NUM63" s="26"/>
      <c r="NUN63" s="26"/>
      <c r="NUO63" s="26"/>
      <c r="NUP63" s="26"/>
      <c r="NUQ63" s="26"/>
      <c r="NUR63" s="26"/>
      <c r="NUS63" s="26"/>
      <c r="NUT63" s="26"/>
      <c r="NUU63" s="26"/>
      <c r="NUV63" s="26"/>
      <c r="NUW63" s="26"/>
      <c r="NUX63" s="26"/>
      <c r="NUY63" s="26"/>
      <c r="NUZ63" s="26"/>
      <c r="NVA63" s="26"/>
      <c r="NVB63" s="26"/>
      <c r="NVC63" s="26"/>
      <c r="NVD63" s="26"/>
      <c r="NVE63" s="26"/>
      <c r="NVF63" s="26"/>
      <c r="NVG63" s="26"/>
      <c r="NVH63" s="26"/>
      <c r="NVI63" s="26"/>
      <c r="NVJ63" s="26"/>
      <c r="NVK63" s="26"/>
      <c r="NVL63" s="26"/>
      <c r="NVM63" s="26"/>
      <c r="NVN63" s="26"/>
      <c r="NVO63" s="26"/>
      <c r="NVP63" s="26"/>
      <c r="NVQ63" s="26"/>
      <c r="NVR63" s="26"/>
      <c r="NVS63" s="26"/>
      <c r="NVT63" s="26"/>
      <c r="NVU63" s="26"/>
      <c r="NVV63" s="26"/>
      <c r="NVW63" s="26"/>
      <c r="NVX63" s="26"/>
      <c r="NVY63" s="26"/>
      <c r="NVZ63" s="26"/>
      <c r="NWA63" s="26"/>
      <c r="NWB63" s="26"/>
      <c r="NWC63" s="26"/>
      <c r="NWD63" s="26"/>
      <c r="NWE63" s="26"/>
      <c r="NWF63" s="26"/>
      <c r="NWG63" s="26"/>
      <c r="NWH63" s="26"/>
      <c r="NWI63" s="26"/>
      <c r="NWJ63" s="26"/>
      <c r="NWK63" s="26"/>
      <c r="NWL63" s="26"/>
      <c r="NWM63" s="26"/>
      <c r="NWN63" s="26"/>
      <c r="NWO63" s="26"/>
      <c r="NWP63" s="26"/>
      <c r="NWQ63" s="26"/>
      <c r="NWR63" s="26"/>
      <c r="NWS63" s="26"/>
      <c r="NWT63" s="26"/>
      <c r="NWU63" s="26"/>
      <c r="NWV63" s="26"/>
      <c r="NWW63" s="26"/>
      <c r="NWX63" s="26"/>
      <c r="NWY63" s="26"/>
      <c r="NWZ63" s="26"/>
      <c r="NXA63" s="26"/>
      <c r="NXB63" s="26"/>
      <c r="NXC63" s="26"/>
      <c r="NXD63" s="26"/>
      <c r="NXE63" s="26"/>
      <c r="NXF63" s="26"/>
      <c r="NXG63" s="26"/>
      <c r="NXH63" s="26"/>
      <c r="NXI63" s="26"/>
      <c r="NXJ63" s="26"/>
      <c r="NXK63" s="26"/>
      <c r="NXL63" s="26"/>
      <c r="NXM63" s="26"/>
      <c r="NXN63" s="26"/>
      <c r="NXO63" s="26"/>
      <c r="NXP63" s="26"/>
      <c r="NXQ63" s="26"/>
      <c r="NXR63" s="26"/>
      <c r="NXS63" s="26"/>
      <c r="NXT63" s="26"/>
      <c r="NXU63" s="26"/>
      <c r="NXV63" s="26"/>
      <c r="NXW63" s="26"/>
      <c r="NXX63" s="26"/>
      <c r="NXY63" s="26"/>
      <c r="NXZ63" s="26"/>
      <c r="NYA63" s="26"/>
      <c r="NYB63" s="26"/>
      <c r="NYC63" s="26"/>
      <c r="NYD63" s="26"/>
      <c r="NYE63" s="26"/>
      <c r="NYF63" s="26"/>
      <c r="NYG63" s="26"/>
      <c r="NYH63" s="26"/>
      <c r="NYI63" s="26"/>
      <c r="NYJ63" s="26"/>
      <c r="NYK63" s="26"/>
      <c r="NYL63" s="26"/>
      <c r="NYM63" s="26"/>
      <c r="NYN63" s="26"/>
      <c r="NYO63" s="26"/>
      <c r="NYP63" s="26"/>
      <c r="NYQ63" s="26"/>
      <c r="NYR63" s="26"/>
      <c r="NYS63" s="26"/>
      <c r="NYT63" s="26"/>
      <c r="NYU63" s="26"/>
      <c r="NYV63" s="26"/>
      <c r="NYW63" s="26"/>
      <c r="NYX63" s="26"/>
      <c r="NYY63" s="26"/>
      <c r="NYZ63" s="26"/>
      <c r="NZA63" s="26"/>
      <c r="NZB63" s="26"/>
      <c r="NZC63" s="26"/>
      <c r="NZD63" s="26"/>
      <c r="NZE63" s="26"/>
      <c r="NZF63" s="26"/>
      <c r="NZG63" s="26"/>
      <c r="NZH63" s="26"/>
      <c r="NZI63" s="26"/>
      <c r="NZJ63" s="26"/>
      <c r="NZK63" s="26"/>
      <c r="NZL63" s="26"/>
      <c r="NZM63" s="26"/>
      <c r="NZN63" s="26"/>
      <c r="NZO63" s="26"/>
      <c r="NZP63" s="26"/>
      <c r="NZQ63" s="26"/>
      <c r="NZR63" s="26"/>
      <c r="NZS63" s="26"/>
      <c r="NZT63" s="26"/>
      <c r="NZU63" s="26"/>
      <c r="NZV63" s="26"/>
      <c r="NZW63" s="26"/>
      <c r="NZX63" s="26"/>
      <c r="NZY63" s="26"/>
      <c r="NZZ63" s="26"/>
      <c r="OAA63" s="26"/>
      <c r="OAB63" s="26"/>
      <c r="OAC63" s="26"/>
      <c r="OAD63" s="26"/>
      <c r="OAE63" s="26"/>
      <c r="OAF63" s="26"/>
      <c r="OAG63" s="26"/>
      <c r="OAH63" s="26"/>
      <c r="OAI63" s="26"/>
      <c r="OAJ63" s="26"/>
      <c r="OAK63" s="26"/>
      <c r="OAL63" s="26"/>
      <c r="OAM63" s="26"/>
      <c r="OAN63" s="26"/>
      <c r="OAO63" s="26"/>
      <c r="OAP63" s="26"/>
      <c r="OAQ63" s="26"/>
      <c r="OAR63" s="26"/>
      <c r="OAS63" s="26"/>
      <c r="OAT63" s="26"/>
      <c r="OAU63" s="26"/>
      <c r="OAV63" s="26"/>
      <c r="OAW63" s="26"/>
      <c r="OAX63" s="26"/>
      <c r="OAY63" s="26"/>
      <c r="OAZ63" s="26"/>
      <c r="OBA63" s="26"/>
      <c r="OBB63" s="26"/>
      <c r="OBC63" s="26"/>
      <c r="OBD63" s="26"/>
      <c r="OBE63" s="26"/>
      <c r="OBF63" s="26"/>
      <c r="OBG63" s="26"/>
      <c r="OBH63" s="26"/>
      <c r="OBI63" s="26"/>
      <c r="OBJ63" s="26"/>
      <c r="OBK63" s="26"/>
      <c r="OBL63" s="26"/>
      <c r="OBM63" s="26"/>
      <c r="OBN63" s="26"/>
      <c r="OBO63" s="26"/>
      <c r="OBP63" s="26"/>
      <c r="OBQ63" s="26"/>
      <c r="OBR63" s="26"/>
      <c r="OBS63" s="26"/>
      <c r="OBT63" s="26"/>
      <c r="OBU63" s="26"/>
      <c r="OBV63" s="26"/>
      <c r="OBW63" s="26"/>
      <c r="OBX63" s="26"/>
      <c r="OBY63" s="26"/>
      <c r="OBZ63" s="26"/>
      <c r="OCA63" s="26"/>
      <c r="OCB63" s="26"/>
      <c r="OCC63" s="26"/>
      <c r="OCD63" s="26"/>
      <c r="OCE63" s="26"/>
      <c r="OCF63" s="26"/>
      <c r="OCG63" s="26"/>
      <c r="OCH63" s="26"/>
      <c r="OCI63" s="26"/>
      <c r="OCJ63" s="26"/>
      <c r="OCK63" s="26"/>
      <c r="OCL63" s="26"/>
      <c r="OCM63" s="26"/>
      <c r="OCN63" s="26"/>
      <c r="OCO63" s="26"/>
      <c r="OCP63" s="26"/>
      <c r="OCQ63" s="26"/>
      <c r="OCR63" s="26"/>
      <c r="OCS63" s="26"/>
      <c r="OCT63" s="26"/>
      <c r="OCU63" s="26"/>
      <c r="OCV63" s="26"/>
      <c r="OCW63" s="26"/>
      <c r="OCX63" s="26"/>
      <c r="OCY63" s="26"/>
      <c r="OCZ63" s="26"/>
      <c r="ODA63" s="26"/>
      <c r="ODB63" s="26"/>
      <c r="ODC63" s="26"/>
      <c r="ODD63" s="26"/>
      <c r="ODE63" s="26"/>
      <c r="ODF63" s="26"/>
      <c r="ODG63" s="26"/>
      <c r="ODH63" s="26"/>
      <c r="ODI63" s="26"/>
      <c r="ODJ63" s="26"/>
      <c r="ODK63" s="26"/>
      <c r="ODL63" s="26"/>
      <c r="ODM63" s="26"/>
      <c r="ODN63" s="26"/>
      <c r="ODO63" s="26"/>
      <c r="ODP63" s="26"/>
      <c r="ODQ63" s="26"/>
      <c r="ODR63" s="26"/>
      <c r="ODS63" s="26"/>
      <c r="ODT63" s="26"/>
      <c r="ODU63" s="26"/>
      <c r="ODV63" s="26"/>
      <c r="ODW63" s="26"/>
      <c r="ODX63" s="26"/>
      <c r="ODY63" s="26"/>
      <c r="ODZ63" s="26"/>
      <c r="OEA63" s="26"/>
      <c r="OEB63" s="26"/>
      <c r="OEC63" s="26"/>
      <c r="OED63" s="26"/>
      <c r="OEE63" s="26"/>
      <c r="OEF63" s="26"/>
      <c r="OEG63" s="26"/>
      <c r="OEH63" s="26"/>
      <c r="OEI63" s="26"/>
      <c r="OEJ63" s="26"/>
      <c r="OEK63" s="26"/>
      <c r="OEL63" s="26"/>
      <c r="OEM63" s="26"/>
      <c r="OEN63" s="26"/>
      <c r="OEO63" s="26"/>
      <c r="OEP63" s="26"/>
      <c r="OEQ63" s="26"/>
      <c r="OER63" s="26"/>
      <c r="OES63" s="26"/>
      <c r="OET63" s="26"/>
      <c r="OEU63" s="26"/>
      <c r="OEV63" s="26"/>
      <c r="OEW63" s="26"/>
      <c r="OEX63" s="26"/>
      <c r="OEY63" s="26"/>
      <c r="OEZ63" s="26"/>
      <c r="OFA63" s="26"/>
      <c r="OFB63" s="26"/>
      <c r="OFC63" s="26"/>
      <c r="OFD63" s="26"/>
      <c r="OFE63" s="26"/>
      <c r="OFF63" s="26"/>
      <c r="OFG63" s="26"/>
      <c r="OFH63" s="26"/>
      <c r="OFI63" s="26"/>
      <c r="OFJ63" s="26"/>
      <c r="OFK63" s="26"/>
      <c r="OFL63" s="26"/>
      <c r="OFM63" s="26"/>
      <c r="OFN63" s="26"/>
      <c r="OFO63" s="26"/>
      <c r="OFP63" s="26"/>
      <c r="OFQ63" s="26"/>
      <c r="OFR63" s="26"/>
      <c r="OFS63" s="26"/>
      <c r="OFT63" s="26"/>
      <c r="OFU63" s="26"/>
      <c r="OFV63" s="26"/>
      <c r="OFW63" s="26"/>
      <c r="OFX63" s="26"/>
      <c r="OFY63" s="26"/>
      <c r="OFZ63" s="26"/>
      <c r="OGA63" s="26"/>
      <c r="OGB63" s="26"/>
      <c r="OGC63" s="26"/>
      <c r="OGD63" s="26"/>
      <c r="OGE63" s="26"/>
      <c r="OGF63" s="26"/>
      <c r="OGG63" s="26"/>
      <c r="OGH63" s="26"/>
      <c r="OGI63" s="26"/>
      <c r="OGJ63" s="26"/>
      <c r="OGK63" s="26"/>
      <c r="OGL63" s="26"/>
      <c r="OGM63" s="26"/>
      <c r="OGN63" s="26"/>
      <c r="OGO63" s="26"/>
      <c r="OGP63" s="26"/>
      <c r="OGQ63" s="26"/>
      <c r="OGR63" s="26"/>
      <c r="OGS63" s="26"/>
      <c r="OGT63" s="26"/>
      <c r="OGU63" s="26"/>
      <c r="OGV63" s="26"/>
      <c r="OGW63" s="26"/>
      <c r="OGX63" s="26"/>
      <c r="OGY63" s="26"/>
      <c r="OGZ63" s="26"/>
      <c r="OHA63" s="26"/>
      <c r="OHB63" s="26"/>
      <c r="OHC63" s="26"/>
      <c r="OHD63" s="26"/>
      <c r="OHE63" s="26"/>
      <c r="OHF63" s="26"/>
      <c r="OHG63" s="26"/>
      <c r="OHH63" s="26"/>
      <c r="OHI63" s="26"/>
      <c r="OHJ63" s="26"/>
      <c r="OHK63" s="26"/>
      <c r="OHL63" s="26"/>
      <c r="OHM63" s="26"/>
      <c r="OHN63" s="26"/>
      <c r="OHO63" s="26"/>
      <c r="OHP63" s="26"/>
      <c r="OHQ63" s="26"/>
      <c r="OHR63" s="26"/>
      <c r="OHS63" s="26"/>
      <c r="OHT63" s="26"/>
      <c r="OHU63" s="26"/>
      <c r="OHV63" s="26"/>
      <c r="OHW63" s="26"/>
      <c r="OHX63" s="26"/>
      <c r="OHY63" s="26"/>
      <c r="OHZ63" s="26"/>
      <c r="OIA63" s="26"/>
      <c r="OIB63" s="26"/>
      <c r="OIC63" s="26"/>
      <c r="OID63" s="26"/>
      <c r="OIE63" s="26"/>
      <c r="OIF63" s="26"/>
      <c r="OIG63" s="26"/>
      <c r="OIH63" s="26"/>
      <c r="OII63" s="26"/>
      <c r="OIJ63" s="26"/>
      <c r="OIK63" s="26"/>
      <c r="OIL63" s="26"/>
      <c r="OIM63" s="26"/>
      <c r="OIN63" s="26"/>
      <c r="OIO63" s="26"/>
      <c r="OIP63" s="26"/>
      <c r="OIQ63" s="26"/>
      <c r="OIR63" s="26"/>
      <c r="OIS63" s="26"/>
      <c r="OIT63" s="26"/>
      <c r="OIU63" s="26"/>
      <c r="OIV63" s="26"/>
      <c r="OIW63" s="26"/>
      <c r="OIX63" s="26"/>
      <c r="OIY63" s="26"/>
      <c r="OIZ63" s="26"/>
      <c r="OJA63" s="26"/>
      <c r="OJB63" s="26"/>
      <c r="OJC63" s="26"/>
      <c r="OJD63" s="26"/>
      <c r="OJE63" s="26"/>
      <c r="OJF63" s="26"/>
      <c r="OJG63" s="26"/>
      <c r="OJH63" s="26"/>
      <c r="OJI63" s="26"/>
      <c r="OJJ63" s="26"/>
      <c r="OJK63" s="26"/>
      <c r="OJL63" s="26"/>
      <c r="OJM63" s="26"/>
      <c r="OJN63" s="26"/>
      <c r="OJO63" s="26"/>
      <c r="OJP63" s="26"/>
      <c r="OJQ63" s="26"/>
      <c r="OJR63" s="26"/>
      <c r="OJS63" s="26"/>
      <c r="OJT63" s="26"/>
      <c r="OJU63" s="26"/>
      <c r="OJV63" s="26"/>
      <c r="OJW63" s="26"/>
      <c r="OJX63" s="26"/>
      <c r="OJY63" s="26"/>
      <c r="OJZ63" s="26"/>
      <c r="OKA63" s="26"/>
      <c r="OKB63" s="26"/>
      <c r="OKC63" s="26"/>
      <c r="OKD63" s="26"/>
      <c r="OKE63" s="26"/>
      <c r="OKF63" s="26"/>
      <c r="OKG63" s="26"/>
      <c r="OKH63" s="26"/>
      <c r="OKI63" s="26"/>
      <c r="OKJ63" s="26"/>
      <c r="OKK63" s="26"/>
      <c r="OKL63" s="26"/>
      <c r="OKM63" s="26"/>
      <c r="OKN63" s="26"/>
      <c r="OKO63" s="26"/>
      <c r="OKP63" s="26"/>
      <c r="OKQ63" s="26"/>
      <c r="OKR63" s="26"/>
      <c r="OKS63" s="26"/>
      <c r="OKT63" s="26"/>
      <c r="OKU63" s="26"/>
      <c r="OKV63" s="26"/>
      <c r="OKW63" s="26"/>
      <c r="OKX63" s="26"/>
      <c r="OKY63" s="26"/>
      <c r="OKZ63" s="26"/>
      <c r="OLA63" s="26"/>
      <c r="OLB63" s="26"/>
      <c r="OLC63" s="26"/>
      <c r="OLD63" s="26"/>
      <c r="OLE63" s="26"/>
      <c r="OLF63" s="26"/>
      <c r="OLG63" s="26"/>
      <c r="OLH63" s="26"/>
      <c r="OLI63" s="26"/>
      <c r="OLJ63" s="26"/>
      <c r="OLK63" s="26"/>
      <c r="OLL63" s="26"/>
      <c r="OLM63" s="26"/>
      <c r="OLN63" s="26"/>
      <c r="OLO63" s="26"/>
      <c r="OLP63" s="26"/>
      <c r="OLQ63" s="26"/>
      <c r="OLR63" s="26"/>
      <c r="OLS63" s="26"/>
      <c r="OLT63" s="26"/>
      <c r="OLU63" s="26"/>
      <c r="OLV63" s="26"/>
      <c r="OLW63" s="26"/>
      <c r="OLX63" s="26"/>
      <c r="OLY63" s="26"/>
      <c r="OLZ63" s="26"/>
      <c r="OMA63" s="26"/>
      <c r="OMB63" s="26"/>
      <c r="OMC63" s="26"/>
      <c r="OMD63" s="26"/>
      <c r="OME63" s="26"/>
      <c r="OMF63" s="26"/>
      <c r="OMG63" s="26"/>
      <c r="OMH63" s="26"/>
      <c r="OMI63" s="26"/>
      <c r="OMJ63" s="26"/>
      <c r="OMK63" s="26"/>
      <c r="OML63" s="26"/>
      <c r="OMM63" s="26"/>
      <c r="OMN63" s="26"/>
      <c r="OMO63" s="26"/>
      <c r="OMP63" s="26"/>
      <c r="OMQ63" s="26"/>
      <c r="OMR63" s="26"/>
      <c r="OMS63" s="26"/>
      <c r="OMT63" s="26"/>
      <c r="OMU63" s="26"/>
      <c r="OMV63" s="26"/>
      <c r="OMW63" s="26"/>
      <c r="OMX63" s="26"/>
      <c r="OMY63" s="26"/>
      <c r="OMZ63" s="26"/>
      <c r="ONA63" s="26"/>
      <c r="ONB63" s="26"/>
      <c r="ONC63" s="26"/>
      <c r="OND63" s="26"/>
      <c r="ONE63" s="26"/>
      <c r="ONF63" s="26"/>
      <c r="ONG63" s="26"/>
      <c r="ONH63" s="26"/>
      <c r="ONI63" s="26"/>
      <c r="ONJ63" s="26"/>
      <c r="ONK63" s="26"/>
      <c r="ONL63" s="26"/>
      <c r="ONM63" s="26"/>
      <c r="ONN63" s="26"/>
      <c r="ONO63" s="26"/>
      <c r="ONP63" s="26"/>
      <c r="ONQ63" s="26"/>
      <c r="ONR63" s="26"/>
      <c r="ONS63" s="26"/>
      <c r="ONT63" s="26"/>
      <c r="ONU63" s="26"/>
      <c r="ONV63" s="26"/>
      <c r="ONW63" s="26"/>
      <c r="ONX63" s="26"/>
      <c r="ONY63" s="26"/>
      <c r="ONZ63" s="26"/>
      <c r="OOA63" s="26"/>
      <c r="OOB63" s="26"/>
      <c r="OOC63" s="26"/>
      <c r="OOD63" s="26"/>
      <c r="OOE63" s="26"/>
      <c r="OOF63" s="26"/>
      <c r="OOG63" s="26"/>
      <c r="OOH63" s="26"/>
      <c r="OOI63" s="26"/>
      <c r="OOJ63" s="26"/>
      <c r="OOK63" s="26"/>
      <c r="OOL63" s="26"/>
      <c r="OOM63" s="26"/>
      <c r="OON63" s="26"/>
      <c r="OOO63" s="26"/>
      <c r="OOP63" s="26"/>
      <c r="OOQ63" s="26"/>
      <c r="OOR63" s="26"/>
      <c r="OOS63" s="26"/>
      <c r="OOT63" s="26"/>
      <c r="OOU63" s="26"/>
      <c r="OOV63" s="26"/>
      <c r="OOW63" s="26"/>
      <c r="OOX63" s="26"/>
      <c r="OOY63" s="26"/>
      <c r="OOZ63" s="26"/>
      <c r="OPA63" s="26"/>
      <c r="OPB63" s="26"/>
      <c r="OPC63" s="26"/>
      <c r="OPD63" s="26"/>
      <c r="OPE63" s="26"/>
      <c r="OPF63" s="26"/>
      <c r="OPG63" s="26"/>
      <c r="OPH63" s="26"/>
      <c r="OPI63" s="26"/>
      <c r="OPJ63" s="26"/>
      <c r="OPK63" s="26"/>
      <c r="OPL63" s="26"/>
      <c r="OPM63" s="26"/>
      <c r="OPN63" s="26"/>
      <c r="OPO63" s="26"/>
      <c r="OPP63" s="26"/>
      <c r="OPQ63" s="26"/>
      <c r="OPR63" s="26"/>
      <c r="OPS63" s="26"/>
      <c r="OPT63" s="26"/>
      <c r="OPU63" s="26"/>
      <c r="OPV63" s="26"/>
      <c r="OPW63" s="26"/>
      <c r="OPX63" s="26"/>
      <c r="OPY63" s="26"/>
      <c r="OPZ63" s="26"/>
      <c r="OQA63" s="26"/>
      <c r="OQB63" s="26"/>
      <c r="OQC63" s="26"/>
      <c r="OQD63" s="26"/>
      <c r="OQE63" s="26"/>
      <c r="OQF63" s="26"/>
      <c r="OQG63" s="26"/>
      <c r="OQH63" s="26"/>
      <c r="OQI63" s="26"/>
      <c r="OQJ63" s="26"/>
      <c r="OQK63" s="26"/>
      <c r="OQL63" s="26"/>
      <c r="OQM63" s="26"/>
      <c r="OQN63" s="26"/>
      <c r="OQO63" s="26"/>
      <c r="OQP63" s="26"/>
      <c r="OQQ63" s="26"/>
      <c r="OQR63" s="26"/>
      <c r="OQS63" s="26"/>
      <c r="OQT63" s="26"/>
      <c r="OQU63" s="26"/>
      <c r="OQV63" s="26"/>
      <c r="OQW63" s="26"/>
      <c r="OQX63" s="26"/>
      <c r="OQY63" s="26"/>
      <c r="OQZ63" s="26"/>
      <c r="ORA63" s="26"/>
      <c r="ORB63" s="26"/>
      <c r="ORC63" s="26"/>
      <c r="ORD63" s="26"/>
      <c r="ORE63" s="26"/>
      <c r="ORF63" s="26"/>
      <c r="ORG63" s="26"/>
      <c r="ORH63" s="26"/>
      <c r="ORI63" s="26"/>
      <c r="ORJ63" s="26"/>
      <c r="ORK63" s="26"/>
      <c r="ORL63" s="26"/>
      <c r="ORM63" s="26"/>
      <c r="ORN63" s="26"/>
      <c r="ORO63" s="26"/>
      <c r="ORP63" s="26"/>
      <c r="ORQ63" s="26"/>
      <c r="ORR63" s="26"/>
      <c r="ORS63" s="26"/>
      <c r="ORT63" s="26"/>
      <c r="ORU63" s="26"/>
      <c r="ORV63" s="26"/>
      <c r="ORW63" s="26"/>
      <c r="ORX63" s="26"/>
      <c r="ORY63" s="26"/>
      <c r="ORZ63" s="26"/>
      <c r="OSA63" s="26"/>
      <c r="OSB63" s="26"/>
      <c r="OSC63" s="26"/>
      <c r="OSD63" s="26"/>
      <c r="OSE63" s="26"/>
      <c r="OSF63" s="26"/>
      <c r="OSG63" s="26"/>
      <c r="OSH63" s="26"/>
      <c r="OSI63" s="26"/>
      <c r="OSJ63" s="26"/>
      <c r="OSK63" s="26"/>
      <c r="OSL63" s="26"/>
      <c r="OSM63" s="26"/>
      <c r="OSN63" s="26"/>
      <c r="OSO63" s="26"/>
      <c r="OSP63" s="26"/>
      <c r="OSQ63" s="26"/>
      <c r="OSR63" s="26"/>
      <c r="OSS63" s="26"/>
      <c r="OST63" s="26"/>
      <c r="OSU63" s="26"/>
      <c r="OSV63" s="26"/>
      <c r="OSW63" s="26"/>
      <c r="OSX63" s="26"/>
      <c r="OSY63" s="26"/>
      <c r="OSZ63" s="26"/>
      <c r="OTA63" s="26"/>
      <c r="OTB63" s="26"/>
      <c r="OTC63" s="26"/>
      <c r="OTD63" s="26"/>
      <c r="OTE63" s="26"/>
      <c r="OTF63" s="26"/>
      <c r="OTG63" s="26"/>
      <c r="OTH63" s="26"/>
      <c r="OTI63" s="26"/>
      <c r="OTJ63" s="26"/>
      <c r="OTK63" s="26"/>
      <c r="OTL63" s="26"/>
      <c r="OTM63" s="26"/>
      <c r="OTN63" s="26"/>
      <c r="OTO63" s="26"/>
      <c r="OTP63" s="26"/>
      <c r="OTQ63" s="26"/>
      <c r="OTR63" s="26"/>
      <c r="OTS63" s="26"/>
      <c r="OTT63" s="26"/>
      <c r="OTU63" s="26"/>
      <c r="OTV63" s="26"/>
      <c r="OTW63" s="26"/>
      <c r="OTX63" s="26"/>
      <c r="OTY63" s="26"/>
      <c r="OTZ63" s="26"/>
      <c r="OUA63" s="26"/>
      <c r="OUB63" s="26"/>
      <c r="OUC63" s="26"/>
      <c r="OUD63" s="26"/>
      <c r="OUE63" s="26"/>
      <c r="OUF63" s="26"/>
      <c r="OUG63" s="26"/>
      <c r="OUH63" s="26"/>
      <c r="OUI63" s="26"/>
      <c r="OUJ63" s="26"/>
      <c r="OUK63" s="26"/>
      <c r="OUL63" s="26"/>
      <c r="OUM63" s="26"/>
      <c r="OUN63" s="26"/>
      <c r="OUO63" s="26"/>
      <c r="OUP63" s="26"/>
      <c r="OUQ63" s="26"/>
      <c r="OUR63" s="26"/>
      <c r="OUS63" s="26"/>
      <c r="OUT63" s="26"/>
      <c r="OUU63" s="26"/>
      <c r="OUV63" s="26"/>
      <c r="OUW63" s="26"/>
      <c r="OUX63" s="26"/>
      <c r="OUY63" s="26"/>
      <c r="OUZ63" s="26"/>
      <c r="OVA63" s="26"/>
      <c r="OVB63" s="26"/>
      <c r="OVC63" s="26"/>
      <c r="OVD63" s="26"/>
      <c r="OVE63" s="26"/>
      <c r="OVF63" s="26"/>
      <c r="OVG63" s="26"/>
      <c r="OVH63" s="26"/>
      <c r="OVI63" s="26"/>
      <c r="OVJ63" s="26"/>
      <c r="OVK63" s="26"/>
      <c r="OVL63" s="26"/>
      <c r="OVM63" s="26"/>
      <c r="OVN63" s="26"/>
      <c r="OVO63" s="26"/>
      <c r="OVP63" s="26"/>
      <c r="OVQ63" s="26"/>
      <c r="OVR63" s="26"/>
      <c r="OVS63" s="26"/>
      <c r="OVT63" s="26"/>
      <c r="OVU63" s="26"/>
      <c r="OVV63" s="26"/>
      <c r="OVW63" s="26"/>
      <c r="OVX63" s="26"/>
      <c r="OVY63" s="26"/>
      <c r="OVZ63" s="26"/>
      <c r="OWA63" s="26"/>
      <c r="OWB63" s="26"/>
      <c r="OWC63" s="26"/>
      <c r="OWD63" s="26"/>
      <c r="OWE63" s="26"/>
      <c r="OWF63" s="26"/>
      <c r="OWG63" s="26"/>
      <c r="OWH63" s="26"/>
      <c r="OWI63" s="26"/>
      <c r="OWJ63" s="26"/>
      <c r="OWK63" s="26"/>
      <c r="OWL63" s="26"/>
      <c r="OWM63" s="26"/>
      <c r="OWN63" s="26"/>
      <c r="OWO63" s="26"/>
      <c r="OWP63" s="26"/>
      <c r="OWQ63" s="26"/>
      <c r="OWR63" s="26"/>
      <c r="OWS63" s="26"/>
      <c r="OWT63" s="26"/>
      <c r="OWU63" s="26"/>
      <c r="OWV63" s="26"/>
      <c r="OWW63" s="26"/>
      <c r="OWX63" s="26"/>
      <c r="OWY63" s="26"/>
      <c r="OWZ63" s="26"/>
      <c r="OXA63" s="26"/>
      <c r="OXB63" s="26"/>
      <c r="OXC63" s="26"/>
      <c r="OXD63" s="26"/>
      <c r="OXE63" s="26"/>
      <c r="OXF63" s="26"/>
      <c r="OXG63" s="26"/>
      <c r="OXH63" s="26"/>
      <c r="OXI63" s="26"/>
      <c r="OXJ63" s="26"/>
      <c r="OXK63" s="26"/>
      <c r="OXL63" s="26"/>
      <c r="OXM63" s="26"/>
      <c r="OXN63" s="26"/>
      <c r="OXO63" s="26"/>
      <c r="OXP63" s="26"/>
      <c r="OXQ63" s="26"/>
      <c r="OXR63" s="26"/>
      <c r="OXS63" s="26"/>
      <c r="OXT63" s="26"/>
      <c r="OXU63" s="26"/>
      <c r="OXV63" s="26"/>
      <c r="OXW63" s="26"/>
      <c r="OXX63" s="26"/>
      <c r="OXY63" s="26"/>
      <c r="OXZ63" s="26"/>
      <c r="OYA63" s="26"/>
      <c r="OYB63" s="26"/>
      <c r="OYC63" s="26"/>
      <c r="OYD63" s="26"/>
      <c r="OYE63" s="26"/>
      <c r="OYF63" s="26"/>
      <c r="OYG63" s="26"/>
      <c r="OYH63" s="26"/>
      <c r="OYI63" s="26"/>
      <c r="OYJ63" s="26"/>
      <c r="OYK63" s="26"/>
      <c r="OYL63" s="26"/>
      <c r="OYM63" s="26"/>
      <c r="OYN63" s="26"/>
      <c r="OYO63" s="26"/>
      <c r="OYP63" s="26"/>
      <c r="OYQ63" s="26"/>
      <c r="OYR63" s="26"/>
      <c r="OYS63" s="26"/>
      <c r="OYT63" s="26"/>
      <c r="OYU63" s="26"/>
      <c r="OYV63" s="26"/>
      <c r="OYW63" s="26"/>
      <c r="OYX63" s="26"/>
      <c r="OYY63" s="26"/>
      <c r="OYZ63" s="26"/>
      <c r="OZA63" s="26"/>
      <c r="OZB63" s="26"/>
      <c r="OZC63" s="26"/>
      <c r="OZD63" s="26"/>
      <c r="OZE63" s="26"/>
      <c r="OZF63" s="26"/>
      <c r="OZG63" s="26"/>
      <c r="OZH63" s="26"/>
      <c r="OZI63" s="26"/>
      <c r="OZJ63" s="26"/>
      <c r="OZK63" s="26"/>
      <c r="OZL63" s="26"/>
      <c r="OZM63" s="26"/>
      <c r="OZN63" s="26"/>
      <c r="OZO63" s="26"/>
      <c r="OZP63" s="26"/>
      <c r="OZQ63" s="26"/>
      <c r="OZR63" s="26"/>
      <c r="OZS63" s="26"/>
      <c r="OZT63" s="26"/>
      <c r="OZU63" s="26"/>
      <c r="OZV63" s="26"/>
      <c r="OZW63" s="26"/>
      <c r="OZX63" s="26"/>
      <c r="OZY63" s="26"/>
      <c r="OZZ63" s="26"/>
      <c r="PAA63" s="26"/>
      <c r="PAB63" s="26"/>
      <c r="PAC63" s="26"/>
      <c r="PAD63" s="26"/>
      <c r="PAE63" s="26"/>
      <c r="PAF63" s="26"/>
      <c r="PAG63" s="26"/>
      <c r="PAH63" s="26"/>
      <c r="PAI63" s="26"/>
      <c r="PAJ63" s="26"/>
      <c r="PAK63" s="26"/>
      <c r="PAL63" s="26"/>
      <c r="PAM63" s="26"/>
      <c r="PAN63" s="26"/>
      <c r="PAO63" s="26"/>
      <c r="PAP63" s="26"/>
      <c r="PAQ63" s="26"/>
      <c r="PAR63" s="26"/>
      <c r="PAS63" s="26"/>
      <c r="PAT63" s="26"/>
      <c r="PAU63" s="26"/>
      <c r="PAV63" s="26"/>
      <c r="PAW63" s="26"/>
      <c r="PAX63" s="26"/>
      <c r="PAY63" s="26"/>
      <c r="PAZ63" s="26"/>
      <c r="PBA63" s="26"/>
      <c r="PBB63" s="26"/>
      <c r="PBC63" s="26"/>
      <c r="PBD63" s="26"/>
      <c r="PBE63" s="26"/>
      <c r="PBF63" s="26"/>
      <c r="PBG63" s="26"/>
      <c r="PBH63" s="26"/>
      <c r="PBI63" s="26"/>
      <c r="PBJ63" s="26"/>
      <c r="PBK63" s="26"/>
      <c r="PBL63" s="26"/>
      <c r="PBM63" s="26"/>
      <c r="PBN63" s="26"/>
      <c r="PBO63" s="26"/>
      <c r="PBP63" s="26"/>
      <c r="PBQ63" s="26"/>
      <c r="PBR63" s="26"/>
      <c r="PBS63" s="26"/>
      <c r="PBT63" s="26"/>
      <c r="PBU63" s="26"/>
      <c r="PBV63" s="26"/>
      <c r="PBW63" s="26"/>
      <c r="PBX63" s="26"/>
      <c r="PBY63" s="26"/>
      <c r="PBZ63" s="26"/>
      <c r="PCA63" s="26"/>
      <c r="PCB63" s="26"/>
      <c r="PCC63" s="26"/>
      <c r="PCD63" s="26"/>
      <c r="PCE63" s="26"/>
      <c r="PCF63" s="26"/>
      <c r="PCG63" s="26"/>
      <c r="PCH63" s="26"/>
      <c r="PCI63" s="26"/>
      <c r="PCJ63" s="26"/>
      <c r="PCK63" s="26"/>
      <c r="PCL63" s="26"/>
      <c r="PCM63" s="26"/>
      <c r="PCN63" s="26"/>
      <c r="PCO63" s="26"/>
      <c r="PCP63" s="26"/>
      <c r="PCQ63" s="26"/>
      <c r="PCR63" s="26"/>
      <c r="PCS63" s="26"/>
      <c r="PCT63" s="26"/>
      <c r="PCU63" s="26"/>
      <c r="PCV63" s="26"/>
      <c r="PCW63" s="26"/>
      <c r="PCX63" s="26"/>
      <c r="PCY63" s="26"/>
      <c r="PCZ63" s="26"/>
      <c r="PDA63" s="26"/>
      <c r="PDB63" s="26"/>
      <c r="PDC63" s="26"/>
      <c r="PDD63" s="26"/>
      <c r="PDE63" s="26"/>
      <c r="PDF63" s="26"/>
      <c r="PDG63" s="26"/>
      <c r="PDH63" s="26"/>
      <c r="PDI63" s="26"/>
      <c r="PDJ63" s="26"/>
      <c r="PDK63" s="26"/>
      <c r="PDL63" s="26"/>
      <c r="PDM63" s="26"/>
      <c r="PDN63" s="26"/>
      <c r="PDO63" s="26"/>
      <c r="PDP63" s="26"/>
      <c r="PDQ63" s="26"/>
      <c r="PDR63" s="26"/>
      <c r="PDS63" s="26"/>
      <c r="PDT63" s="26"/>
      <c r="PDU63" s="26"/>
      <c r="PDV63" s="26"/>
      <c r="PDW63" s="26"/>
      <c r="PDX63" s="26"/>
      <c r="PDY63" s="26"/>
      <c r="PDZ63" s="26"/>
      <c r="PEA63" s="26"/>
      <c r="PEB63" s="26"/>
      <c r="PEC63" s="26"/>
      <c r="PED63" s="26"/>
      <c r="PEE63" s="26"/>
      <c r="PEF63" s="26"/>
      <c r="PEG63" s="26"/>
      <c r="PEH63" s="26"/>
      <c r="PEI63" s="26"/>
      <c r="PEJ63" s="26"/>
      <c r="PEK63" s="26"/>
      <c r="PEL63" s="26"/>
      <c r="PEM63" s="26"/>
      <c r="PEN63" s="26"/>
      <c r="PEO63" s="26"/>
      <c r="PEP63" s="26"/>
      <c r="PEQ63" s="26"/>
      <c r="PER63" s="26"/>
      <c r="PES63" s="26"/>
      <c r="PET63" s="26"/>
      <c r="PEU63" s="26"/>
      <c r="PEV63" s="26"/>
      <c r="PEW63" s="26"/>
      <c r="PEX63" s="26"/>
      <c r="PEY63" s="26"/>
      <c r="PEZ63" s="26"/>
      <c r="PFA63" s="26"/>
      <c r="PFB63" s="26"/>
      <c r="PFC63" s="26"/>
      <c r="PFD63" s="26"/>
      <c r="PFE63" s="26"/>
      <c r="PFF63" s="26"/>
      <c r="PFG63" s="26"/>
      <c r="PFH63" s="26"/>
      <c r="PFI63" s="26"/>
      <c r="PFJ63" s="26"/>
      <c r="PFK63" s="26"/>
      <c r="PFL63" s="26"/>
      <c r="PFM63" s="26"/>
      <c r="PFN63" s="26"/>
      <c r="PFO63" s="26"/>
      <c r="PFP63" s="26"/>
      <c r="PFQ63" s="26"/>
      <c r="PFR63" s="26"/>
      <c r="PFS63" s="26"/>
      <c r="PFT63" s="26"/>
      <c r="PFU63" s="26"/>
      <c r="PFV63" s="26"/>
      <c r="PFW63" s="26"/>
      <c r="PFX63" s="26"/>
      <c r="PFY63" s="26"/>
      <c r="PFZ63" s="26"/>
      <c r="PGA63" s="26"/>
      <c r="PGB63" s="26"/>
      <c r="PGC63" s="26"/>
      <c r="PGD63" s="26"/>
      <c r="PGE63" s="26"/>
      <c r="PGF63" s="26"/>
      <c r="PGG63" s="26"/>
      <c r="PGH63" s="26"/>
      <c r="PGI63" s="26"/>
      <c r="PGJ63" s="26"/>
      <c r="PGK63" s="26"/>
      <c r="PGL63" s="26"/>
      <c r="PGM63" s="26"/>
      <c r="PGN63" s="26"/>
      <c r="PGO63" s="26"/>
      <c r="PGP63" s="26"/>
      <c r="PGQ63" s="26"/>
      <c r="PGR63" s="26"/>
      <c r="PGS63" s="26"/>
      <c r="PGT63" s="26"/>
      <c r="PGU63" s="26"/>
      <c r="PGV63" s="26"/>
      <c r="PGW63" s="26"/>
      <c r="PGX63" s="26"/>
      <c r="PGY63" s="26"/>
      <c r="PGZ63" s="26"/>
      <c r="PHA63" s="26"/>
      <c r="PHB63" s="26"/>
      <c r="PHC63" s="26"/>
      <c r="PHD63" s="26"/>
      <c r="PHE63" s="26"/>
      <c r="PHF63" s="26"/>
      <c r="PHG63" s="26"/>
      <c r="PHH63" s="26"/>
      <c r="PHI63" s="26"/>
      <c r="PHJ63" s="26"/>
      <c r="PHK63" s="26"/>
      <c r="PHL63" s="26"/>
      <c r="PHM63" s="26"/>
      <c r="PHN63" s="26"/>
      <c r="PHO63" s="26"/>
      <c r="PHP63" s="26"/>
      <c r="PHQ63" s="26"/>
      <c r="PHR63" s="26"/>
      <c r="PHS63" s="26"/>
      <c r="PHT63" s="26"/>
      <c r="PHU63" s="26"/>
      <c r="PHV63" s="26"/>
      <c r="PHW63" s="26"/>
      <c r="PHX63" s="26"/>
      <c r="PHY63" s="26"/>
      <c r="PHZ63" s="26"/>
      <c r="PIA63" s="26"/>
      <c r="PIB63" s="26"/>
      <c r="PIC63" s="26"/>
      <c r="PID63" s="26"/>
      <c r="PIE63" s="26"/>
      <c r="PIF63" s="26"/>
      <c r="PIG63" s="26"/>
      <c r="PIH63" s="26"/>
      <c r="PII63" s="26"/>
      <c r="PIJ63" s="26"/>
      <c r="PIK63" s="26"/>
      <c r="PIL63" s="26"/>
      <c r="PIM63" s="26"/>
      <c r="PIN63" s="26"/>
      <c r="PIO63" s="26"/>
      <c r="PIP63" s="26"/>
      <c r="PIQ63" s="26"/>
      <c r="PIR63" s="26"/>
      <c r="PIS63" s="26"/>
      <c r="PIT63" s="26"/>
      <c r="PIU63" s="26"/>
      <c r="PIV63" s="26"/>
      <c r="PIW63" s="26"/>
      <c r="PIX63" s="26"/>
      <c r="PIY63" s="26"/>
      <c r="PIZ63" s="26"/>
      <c r="PJA63" s="26"/>
      <c r="PJB63" s="26"/>
      <c r="PJC63" s="26"/>
      <c r="PJD63" s="26"/>
      <c r="PJE63" s="26"/>
      <c r="PJF63" s="26"/>
      <c r="PJG63" s="26"/>
      <c r="PJH63" s="26"/>
      <c r="PJI63" s="26"/>
      <c r="PJJ63" s="26"/>
      <c r="PJK63" s="26"/>
      <c r="PJL63" s="26"/>
      <c r="PJM63" s="26"/>
      <c r="PJN63" s="26"/>
      <c r="PJO63" s="26"/>
      <c r="PJP63" s="26"/>
      <c r="PJQ63" s="26"/>
      <c r="PJR63" s="26"/>
      <c r="PJS63" s="26"/>
      <c r="PJT63" s="26"/>
      <c r="PJU63" s="26"/>
      <c r="PJV63" s="26"/>
      <c r="PJW63" s="26"/>
      <c r="PJX63" s="26"/>
      <c r="PJY63" s="26"/>
      <c r="PJZ63" s="26"/>
      <c r="PKA63" s="26"/>
      <c r="PKB63" s="26"/>
      <c r="PKC63" s="26"/>
      <c r="PKD63" s="26"/>
      <c r="PKE63" s="26"/>
      <c r="PKF63" s="26"/>
      <c r="PKG63" s="26"/>
      <c r="PKH63" s="26"/>
      <c r="PKI63" s="26"/>
      <c r="PKJ63" s="26"/>
      <c r="PKK63" s="26"/>
      <c r="PKL63" s="26"/>
      <c r="PKM63" s="26"/>
      <c r="PKN63" s="26"/>
      <c r="PKO63" s="26"/>
      <c r="PKP63" s="26"/>
      <c r="PKQ63" s="26"/>
      <c r="PKR63" s="26"/>
      <c r="PKS63" s="26"/>
      <c r="PKT63" s="26"/>
      <c r="PKU63" s="26"/>
      <c r="PKV63" s="26"/>
      <c r="PKW63" s="26"/>
      <c r="PKX63" s="26"/>
      <c r="PKY63" s="26"/>
      <c r="PKZ63" s="26"/>
      <c r="PLA63" s="26"/>
      <c r="PLB63" s="26"/>
      <c r="PLC63" s="26"/>
      <c r="PLD63" s="26"/>
      <c r="PLE63" s="26"/>
      <c r="PLF63" s="26"/>
      <c r="PLG63" s="26"/>
      <c r="PLH63" s="26"/>
      <c r="PLI63" s="26"/>
      <c r="PLJ63" s="26"/>
      <c r="PLK63" s="26"/>
      <c r="PLL63" s="26"/>
      <c r="PLM63" s="26"/>
      <c r="PLN63" s="26"/>
      <c r="PLO63" s="26"/>
      <c r="PLP63" s="26"/>
      <c r="PLQ63" s="26"/>
      <c r="PLR63" s="26"/>
      <c r="PLS63" s="26"/>
      <c r="PLT63" s="26"/>
      <c r="PLU63" s="26"/>
      <c r="PLV63" s="26"/>
      <c r="PLW63" s="26"/>
      <c r="PLX63" s="26"/>
      <c r="PLY63" s="26"/>
      <c r="PLZ63" s="26"/>
      <c r="PMA63" s="26"/>
      <c r="PMB63" s="26"/>
      <c r="PMC63" s="26"/>
      <c r="PMD63" s="26"/>
      <c r="PME63" s="26"/>
      <c r="PMF63" s="26"/>
      <c r="PMG63" s="26"/>
      <c r="PMH63" s="26"/>
      <c r="PMI63" s="26"/>
      <c r="PMJ63" s="26"/>
      <c r="PMK63" s="26"/>
      <c r="PML63" s="26"/>
      <c r="PMM63" s="26"/>
      <c r="PMN63" s="26"/>
      <c r="PMO63" s="26"/>
      <c r="PMP63" s="26"/>
      <c r="PMQ63" s="26"/>
      <c r="PMR63" s="26"/>
      <c r="PMS63" s="26"/>
      <c r="PMT63" s="26"/>
      <c r="PMU63" s="26"/>
      <c r="PMV63" s="26"/>
      <c r="PMW63" s="26"/>
      <c r="PMX63" s="26"/>
      <c r="PMY63" s="26"/>
      <c r="PMZ63" s="26"/>
      <c r="PNA63" s="26"/>
      <c r="PNB63" s="26"/>
      <c r="PNC63" s="26"/>
      <c r="PND63" s="26"/>
      <c r="PNE63" s="26"/>
      <c r="PNF63" s="26"/>
      <c r="PNG63" s="26"/>
      <c r="PNH63" s="26"/>
      <c r="PNI63" s="26"/>
      <c r="PNJ63" s="26"/>
      <c r="PNK63" s="26"/>
      <c r="PNL63" s="26"/>
      <c r="PNM63" s="26"/>
      <c r="PNN63" s="26"/>
      <c r="PNO63" s="26"/>
      <c r="PNP63" s="26"/>
      <c r="PNQ63" s="26"/>
      <c r="PNR63" s="26"/>
      <c r="PNS63" s="26"/>
      <c r="PNT63" s="26"/>
      <c r="PNU63" s="26"/>
      <c r="PNV63" s="26"/>
      <c r="PNW63" s="26"/>
      <c r="PNX63" s="26"/>
      <c r="PNY63" s="26"/>
      <c r="PNZ63" s="26"/>
      <c r="POA63" s="26"/>
      <c r="POB63" s="26"/>
      <c r="POC63" s="26"/>
      <c r="POD63" s="26"/>
      <c r="POE63" s="26"/>
      <c r="POF63" s="26"/>
      <c r="POG63" s="26"/>
      <c r="POH63" s="26"/>
      <c r="POI63" s="26"/>
      <c r="POJ63" s="26"/>
      <c r="POK63" s="26"/>
      <c r="POL63" s="26"/>
      <c r="POM63" s="26"/>
      <c r="PON63" s="26"/>
      <c r="POO63" s="26"/>
      <c r="POP63" s="26"/>
      <c r="POQ63" s="26"/>
      <c r="POR63" s="26"/>
      <c r="POS63" s="26"/>
      <c r="POT63" s="26"/>
      <c r="POU63" s="26"/>
      <c r="POV63" s="26"/>
      <c r="POW63" s="26"/>
      <c r="POX63" s="26"/>
      <c r="POY63" s="26"/>
      <c r="POZ63" s="26"/>
      <c r="PPA63" s="26"/>
      <c r="PPB63" s="26"/>
      <c r="PPC63" s="26"/>
      <c r="PPD63" s="26"/>
      <c r="PPE63" s="26"/>
      <c r="PPF63" s="26"/>
      <c r="PPG63" s="26"/>
      <c r="PPH63" s="26"/>
      <c r="PPI63" s="26"/>
      <c r="PPJ63" s="26"/>
      <c r="PPK63" s="26"/>
      <c r="PPL63" s="26"/>
      <c r="PPM63" s="26"/>
      <c r="PPN63" s="26"/>
      <c r="PPO63" s="26"/>
      <c r="PPP63" s="26"/>
      <c r="PPQ63" s="26"/>
      <c r="PPR63" s="26"/>
      <c r="PPS63" s="26"/>
      <c r="PPT63" s="26"/>
      <c r="PPU63" s="26"/>
      <c r="PPV63" s="26"/>
      <c r="PPW63" s="26"/>
      <c r="PPX63" s="26"/>
      <c r="PPY63" s="26"/>
      <c r="PPZ63" s="26"/>
      <c r="PQA63" s="26"/>
      <c r="PQB63" s="26"/>
      <c r="PQC63" s="26"/>
      <c r="PQD63" s="26"/>
      <c r="PQE63" s="26"/>
      <c r="PQF63" s="26"/>
      <c r="PQG63" s="26"/>
      <c r="PQH63" s="26"/>
      <c r="PQI63" s="26"/>
      <c r="PQJ63" s="26"/>
      <c r="PQK63" s="26"/>
      <c r="PQL63" s="26"/>
      <c r="PQM63" s="26"/>
      <c r="PQN63" s="26"/>
      <c r="PQO63" s="26"/>
      <c r="PQP63" s="26"/>
      <c r="PQQ63" s="26"/>
      <c r="PQR63" s="26"/>
      <c r="PQS63" s="26"/>
      <c r="PQT63" s="26"/>
      <c r="PQU63" s="26"/>
      <c r="PQV63" s="26"/>
      <c r="PQW63" s="26"/>
      <c r="PQX63" s="26"/>
      <c r="PQY63" s="26"/>
      <c r="PQZ63" s="26"/>
      <c r="PRA63" s="26"/>
      <c r="PRB63" s="26"/>
      <c r="PRC63" s="26"/>
      <c r="PRD63" s="26"/>
      <c r="PRE63" s="26"/>
      <c r="PRF63" s="26"/>
      <c r="PRG63" s="26"/>
      <c r="PRH63" s="26"/>
      <c r="PRI63" s="26"/>
      <c r="PRJ63" s="26"/>
      <c r="PRK63" s="26"/>
      <c r="PRL63" s="26"/>
      <c r="PRM63" s="26"/>
      <c r="PRN63" s="26"/>
      <c r="PRO63" s="26"/>
      <c r="PRP63" s="26"/>
      <c r="PRQ63" s="26"/>
      <c r="PRR63" s="26"/>
      <c r="PRS63" s="26"/>
      <c r="PRT63" s="26"/>
      <c r="PRU63" s="26"/>
      <c r="PRV63" s="26"/>
      <c r="PRW63" s="26"/>
      <c r="PRX63" s="26"/>
      <c r="PRY63" s="26"/>
      <c r="PRZ63" s="26"/>
      <c r="PSA63" s="26"/>
      <c r="PSB63" s="26"/>
      <c r="PSC63" s="26"/>
      <c r="PSD63" s="26"/>
      <c r="PSE63" s="26"/>
      <c r="PSF63" s="26"/>
      <c r="PSG63" s="26"/>
      <c r="PSH63" s="26"/>
      <c r="PSI63" s="26"/>
      <c r="PSJ63" s="26"/>
      <c r="PSK63" s="26"/>
      <c r="PSL63" s="26"/>
      <c r="PSM63" s="26"/>
      <c r="PSN63" s="26"/>
      <c r="PSO63" s="26"/>
      <c r="PSP63" s="26"/>
      <c r="PSQ63" s="26"/>
      <c r="PSR63" s="26"/>
      <c r="PSS63" s="26"/>
      <c r="PST63" s="26"/>
      <c r="PSU63" s="26"/>
      <c r="PSV63" s="26"/>
      <c r="PSW63" s="26"/>
      <c r="PSX63" s="26"/>
      <c r="PSY63" s="26"/>
      <c r="PSZ63" s="26"/>
      <c r="PTA63" s="26"/>
      <c r="PTB63" s="26"/>
      <c r="PTC63" s="26"/>
      <c r="PTD63" s="26"/>
      <c r="PTE63" s="26"/>
      <c r="PTF63" s="26"/>
      <c r="PTG63" s="26"/>
      <c r="PTH63" s="26"/>
      <c r="PTI63" s="26"/>
      <c r="PTJ63" s="26"/>
      <c r="PTK63" s="26"/>
      <c r="PTL63" s="26"/>
      <c r="PTM63" s="26"/>
      <c r="PTN63" s="26"/>
      <c r="PTO63" s="26"/>
      <c r="PTP63" s="26"/>
      <c r="PTQ63" s="26"/>
      <c r="PTR63" s="26"/>
      <c r="PTS63" s="26"/>
      <c r="PTT63" s="26"/>
      <c r="PTU63" s="26"/>
      <c r="PTV63" s="26"/>
      <c r="PTW63" s="26"/>
      <c r="PTX63" s="26"/>
      <c r="PTY63" s="26"/>
      <c r="PTZ63" s="26"/>
      <c r="PUA63" s="26"/>
      <c r="PUB63" s="26"/>
      <c r="PUC63" s="26"/>
      <c r="PUD63" s="26"/>
      <c r="PUE63" s="26"/>
      <c r="PUF63" s="26"/>
      <c r="PUG63" s="26"/>
      <c r="PUH63" s="26"/>
      <c r="PUI63" s="26"/>
      <c r="PUJ63" s="26"/>
      <c r="PUK63" s="26"/>
      <c r="PUL63" s="26"/>
      <c r="PUM63" s="26"/>
      <c r="PUN63" s="26"/>
      <c r="PUO63" s="26"/>
      <c r="PUP63" s="26"/>
      <c r="PUQ63" s="26"/>
      <c r="PUR63" s="26"/>
      <c r="PUS63" s="26"/>
      <c r="PUT63" s="26"/>
      <c r="PUU63" s="26"/>
      <c r="PUV63" s="26"/>
      <c r="PUW63" s="26"/>
      <c r="PUX63" s="26"/>
      <c r="PUY63" s="26"/>
      <c r="PUZ63" s="26"/>
      <c r="PVA63" s="26"/>
      <c r="PVB63" s="26"/>
      <c r="PVC63" s="26"/>
      <c r="PVD63" s="26"/>
      <c r="PVE63" s="26"/>
      <c r="PVF63" s="26"/>
      <c r="PVG63" s="26"/>
      <c r="PVH63" s="26"/>
      <c r="PVI63" s="26"/>
      <c r="PVJ63" s="26"/>
      <c r="PVK63" s="26"/>
      <c r="PVL63" s="26"/>
      <c r="PVM63" s="26"/>
      <c r="PVN63" s="26"/>
      <c r="PVO63" s="26"/>
      <c r="PVP63" s="26"/>
      <c r="PVQ63" s="26"/>
      <c r="PVR63" s="26"/>
      <c r="PVS63" s="26"/>
      <c r="PVT63" s="26"/>
      <c r="PVU63" s="26"/>
      <c r="PVV63" s="26"/>
      <c r="PVW63" s="26"/>
      <c r="PVX63" s="26"/>
      <c r="PVY63" s="26"/>
      <c r="PVZ63" s="26"/>
      <c r="PWA63" s="26"/>
      <c r="PWB63" s="26"/>
      <c r="PWC63" s="26"/>
      <c r="PWD63" s="26"/>
      <c r="PWE63" s="26"/>
      <c r="PWF63" s="26"/>
      <c r="PWG63" s="26"/>
      <c r="PWH63" s="26"/>
      <c r="PWI63" s="26"/>
      <c r="PWJ63" s="26"/>
      <c r="PWK63" s="26"/>
      <c r="PWL63" s="26"/>
      <c r="PWM63" s="26"/>
      <c r="PWN63" s="26"/>
      <c r="PWO63" s="26"/>
      <c r="PWP63" s="26"/>
      <c r="PWQ63" s="26"/>
      <c r="PWR63" s="26"/>
      <c r="PWS63" s="26"/>
      <c r="PWT63" s="26"/>
      <c r="PWU63" s="26"/>
      <c r="PWV63" s="26"/>
      <c r="PWW63" s="26"/>
      <c r="PWX63" s="26"/>
      <c r="PWY63" s="26"/>
      <c r="PWZ63" s="26"/>
      <c r="PXA63" s="26"/>
      <c r="PXB63" s="26"/>
      <c r="PXC63" s="26"/>
      <c r="PXD63" s="26"/>
      <c r="PXE63" s="26"/>
      <c r="PXF63" s="26"/>
      <c r="PXG63" s="26"/>
      <c r="PXH63" s="26"/>
      <c r="PXI63" s="26"/>
      <c r="PXJ63" s="26"/>
      <c r="PXK63" s="26"/>
      <c r="PXL63" s="26"/>
      <c r="PXM63" s="26"/>
      <c r="PXN63" s="26"/>
      <c r="PXO63" s="26"/>
      <c r="PXP63" s="26"/>
      <c r="PXQ63" s="26"/>
      <c r="PXR63" s="26"/>
      <c r="PXS63" s="26"/>
      <c r="PXT63" s="26"/>
      <c r="PXU63" s="26"/>
      <c r="PXV63" s="26"/>
      <c r="PXW63" s="26"/>
      <c r="PXX63" s="26"/>
      <c r="PXY63" s="26"/>
      <c r="PXZ63" s="26"/>
      <c r="PYA63" s="26"/>
      <c r="PYB63" s="26"/>
      <c r="PYC63" s="26"/>
      <c r="PYD63" s="26"/>
      <c r="PYE63" s="26"/>
      <c r="PYF63" s="26"/>
      <c r="PYG63" s="26"/>
      <c r="PYH63" s="26"/>
      <c r="PYI63" s="26"/>
      <c r="PYJ63" s="26"/>
      <c r="PYK63" s="26"/>
      <c r="PYL63" s="26"/>
      <c r="PYM63" s="26"/>
      <c r="PYN63" s="26"/>
      <c r="PYO63" s="26"/>
      <c r="PYP63" s="26"/>
      <c r="PYQ63" s="26"/>
      <c r="PYR63" s="26"/>
      <c r="PYS63" s="26"/>
      <c r="PYT63" s="26"/>
      <c r="PYU63" s="26"/>
      <c r="PYV63" s="26"/>
      <c r="PYW63" s="26"/>
      <c r="PYX63" s="26"/>
      <c r="PYY63" s="26"/>
      <c r="PYZ63" s="26"/>
      <c r="PZA63" s="26"/>
      <c r="PZB63" s="26"/>
      <c r="PZC63" s="26"/>
      <c r="PZD63" s="26"/>
      <c r="PZE63" s="26"/>
      <c r="PZF63" s="26"/>
      <c r="PZG63" s="26"/>
      <c r="PZH63" s="26"/>
      <c r="PZI63" s="26"/>
      <c r="PZJ63" s="26"/>
      <c r="PZK63" s="26"/>
      <c r="PZL63" s="26"/>
      <c r="PZM63" s="26"/>
      <c r="PZN63" s="26"/>
      <c r="PZO63" s="26"/>
      <c r="PZP63" s="26"/>
      <c r="PZQ63" s="26"/>
      <c r="PZR63" s="26"/>
      <c r="PZS63" s="26"/>
      <c r="PZT63" s="26"/>
      <c r="PZU63" s="26"/>
      <c r="PZV63" s="26"/>
      <c r="PZW63" s="26"/>
      <c r="PZX63" s="26"/>
      <c r="PZY63" s="26"/>
      <c r="PZZ63" s="26"/>
      <c r="QAA63" s="26"/>
      <c r="QAB63" s="26"/>
      <c r="QAC63" s="26"/>
      <c r="QAD63" s="26"/>
      <c r="QAE63" s="26"/>
      <c r="QAF63" s="26"/>
      <c r="QAG63" s="26"/>
      <c r="QAH63" s="26"/>
      <c r="QAI63" s="26"/>
      <c r="QAJ63" s="26"/>
      <c r="QAK63" s="26"/>
      <c r="QAL63" s="26"/>
      <c r="QAM63" s="26"/>
      <c r="QAN63" s="26"/>
      <c r="QAO63" s="26"/>
      <c r="QAP63" s="26"/>
      <c r="QAQ63" s="26"/>
      <c r="QAR63" s="26"/>
      <c r="QAS63" s="26"/>
      <c r="QAT63" s="26"/>
      <c r="QAU63" s="26"/>
      <c r="QAV63" s="26"/>
      <c r="QAW63" s="26"/>
      <c r="QAX63" s="26"/>
      <c r="QAY63" s="26"/>
      <c r="QAZ63" s="26"/>
      <c r="QBA63" s="26"/>
      <c r="QBB63" s="26"/>
      <c r="QBC63" s="26"/>
      <c r="QBD63" s="26"/>
      <c r="QBE63" s="26"/>
      <c r="QBF63" s="26"/>
      <c r="QBG63" s="26"/>
      <c r="QBH63" s="26"/>
      <c r="QBI63" s="26"/>
      <c r="QBJ63" s="26"/>
      <c r="QBK63" s="26"/>
      <c r="QBL63" s="26"/>
      <c r="QBM63" s="26"/>
      <c r="QBN63" s="26"/>
      <c r="QBO63" s="26"/>
      <c r="QBP63" s="26"/>
      <c r="QBQ63" s="26"/>
      <c r="QBR63" s="26"/>
      <c r="QBS63" s="26"/>
      <c r="QBT63" s="26"/>
      <c r="QBU63" s="26"/>
      <c r="QBV63" s="26"/>
      <c r="QBW63" s="26"/>
      <c r="QBX63" s="26"/>
      <c r="QBY63" s="26"/>
      <c r="QBZ63" s="26"/>
      <c r="QCA63" s="26"/>
      <c r="QCB63" s="26"/>
      <c r="QCC63" s="26"/>
      <c r="QCD63" s="26"/>
      <c r="QCE63" s="26"/>
      <c r="QCF63" s="26"/>
      <c r="QCG63" s="26"/>
      <c r="QCH63" s="26"/>
      <c r="QCI63" s="26"/>
      <c r="QCJ63" s="26"/>
      <c r="QCK63" s="26"/>
      <c r="QCL63" s="26"/>
      <c r="QCM63" s="26"/>
      <c r="QCN63" s="26"/>
      <c r="QCO63" s="26"/>
      <c r="QCP63" s="26"/>
      <c r="QCQ63" s="26"/>
      <c r="QCR63" s="26"/>
      <c r="QCS63" s="26"/>
      <c r="QCT63" s="26"/>
      <c r="QCU63" s="26"/>
      <c r="QCV63" s="26"/>
      <c r="QCW63" s="26"/>
      <c r="QCX63" s="26"/>
      <c r="QCY63" s="26"/>
      <c r="QCZ63" s="26"/>
      <c r="QDA63" s="26"/>
      <c r="QDB63" s="26"/>
      <c r="QDC63" s="26"/>
      <c r="QDD63" s="26"/>
      <c r="QDE63" s="26"/>
      <c r="QDF63" s="26"/>
      <c r="QDG63" s="26"/>
      <c r="QDH63" s="26"/>
      <c r="QDI63" s="26"/>
      <c r="QDJ63" s="26"/>
      <c r="QDK63" s="26"/>
      <c r="QDL63" s="26"/>
      <c r="QDM63" s="26"/>
      <c r="QDN63" s="26"/>
      <c r="QDO63" s="26"/>
      <c r="QDP63" s="26"/>
      <c r="QDQ63" s="26"/>
      <c r="QDR63" s="26"/>
      <c r="QDS63" s="26"/>
      <c r="QDT63" s="26"/>
      <c r="QDU63" s="26"/>
      <c r="QDV63" s="26"/>
      <c r="QDW63" s="26"/>
      <c r="QDX63" s="26"/>
      <c r="QDY63" s="26"/>
      <c r="QDZ63" s="26"/>
      <c r="QEA63" s="26"/>
      <c r="QEB63" s="26"/>
      <c r="QEC63" s="26"/>
      <c r="QED63" s="26"/>
      <c r="QEE63" s="26"/>
      <c r="QEF63" s="26"/>
      <c r="QEG63" s="26"/>
      <c r="QEH63" s="26"/>
      <c r="QEI63" s="26"/>
      <c r="QEJ63" s="26"/>
      <c r="QEK63" s="26"/>
      <c r="QEL63" s="26"/>
      <c r="QEM63" s="26"/>
      <c r="QEN63" s="26"/>
      <c r="QEO63" s="26"/>
      <c r="QEP63" s="26"/>
      <c r="QEQ63" s="26"/>
      <c r="QER63" s="26"/>
      <c r="QES63" s="26"/>
      <c r="QET63" s="26"/>
      <c r="QEU63" s="26"/>
      <c r="QEV63" s="26"/>
      <c r="QEW63" s="26"/>
      <c r="QEX63" s="26"/>
      <c r="QEY63" s="26"/>
      <c r="QEZ63" s="26"/>
      <c r="QFA63" s="26"/>
      <c r="QFB63" s="26"/>
      <c r="QFC63" s="26"/>
      <c r="QFD63" s="26"/>
      <c r="QFE63" s="26"/>
      <c r="QFF63" s="26"/>
      <c r="QFG63" s="26"/>
      <c r="QFH63" s="26"/>
      <c r="QFI63" s="26"/>
      <c r="QFJ63" s="26"/>
      <c r="QFK63" s="26"/>
      <c r="QFL63" s="26"/>
      <c r="QFM63" s="26"/>
      <c r="QFN63" s="26"/>
      <c r="QFO63" s="26"/>
      <c r="QFP63" s="26"/>
      <c r="QFQ63" s="26"/>
      <c r="QFR63" s="26"/>
      <c r="QFS63" s="26"/>
      <c r="QFT63" s="26"/>
      <c r="QFU63" s="26"/>
      <c r="QFV63" s="26"/>
      <c r="QFW63" s="26"/>
      <c r="QFX63" s="26"/>
      <c r="QFY63" s="26"/>
      <c r="QFZ63" s="26"/>
      <c r="QGA63" s="26"/>
      <c r="QGB63" s="26"/>
      <c r="QGC63" s="26"/>
      <c r="QGD63" s="26"/>
      <c r="QGE63" s="26"/>
      <c r="QGF63" s="26"/>
      <c r="QGG63" s="26"/>
      <c r="QGH63" s="26"/>
      <c r="QGI63" s="26"/>
      <c r="QGJ63" s="26"/>
      <c r="QGK63" s="26"/>
      <c r="QGL63" s="26"/>
      <c r="QGM63" s="26"/>
      <c r="QGN63" s="26"/>
      <c r="QGO63" s="26"/>
      <c r="QGP63" s="26"/>
      <c r="QGQ63" s="26"/>
      <c r="QGR63" s="26"/>
      <c r="QGS63" s="26"/>
      <c r="QGT63" s="26"/>
      <c r="QGU63" s="26"/>
      <c r="QGV63" s="26"/>
      <c r="QGW63" s="26"/>
      <c r="QGX63" s="26"/>
      <c r="QGY63" s="26"/>
      <c r="QGZ63" s="26"/>
      <c r="QHA63" s="26"/>
      <c r="QHB63" s="26"/>
      <c r="QHC63" s="26"/>
      <c r="QHD63" s="26"/>
      <c r="QHE63" s="26"/>
      <c r="QHF63" s="26"/>
      <c r="QHG63" s="26"/>
      <c r="QHH63" s="26"/>
      <c r="QHI63" s="26"/>
      <c r="QHJ63" s="26"/>
      <c r="QHK63" s="26"/>
      <c r="QHL63" s="26"/>
      <c r="QHM63" s="26"/>
      <c r="QHN63" s="26"/>
      <c r="QHO63" s="26"/>
      <c r="QHP63" s="26"/>
      <c r="QHQ63" s="26"/>
      <c r="QHR63" s="26"/>
      <c r="QHS63" s="26"/>
      <c r="QHT63" s="26"/>
      <c r="QHU63" s="26"/>
      <c r="QHV63" s="26"/>
      <c r="QHW63" s="26"/>
      <c r="QHX63" s="26"/>
      <c r="QHY63" s="26"/>
      <c r="QHZ63" s="26"/>
      <c r="QIA63" s="26"/>
      <c r="QIB63" s="26"/>
      <c r="QIC63" s="26"/>
      <c r="QID63" s="26"/>
      <c r="QIE63" s="26"/>
      <c r="QIF63" s="26"/>
      <c r="QIG63" s="26"/>
      <c r="QIH63" s="26"/>
      <c r="QII63" s="26"/>
      <c r="QIJ63" s="26"/>
      <c r="QIK63" s="26"/>
      <c r="QIL63" s="26"/>
      <c r="QIM63" s="26"/>
      <c r="QIN63" s="26"/>
      <c r="QIO63" s="26"/>
      <c r="QIP63" s="26"/>
      <c r="QIQ63" s="26"/>
      <c r="QIR63" s="26"/>
      <c r="QIS63" s="26"/>
      <c r="QIT63" s="26"/>
      <c r="QIU63" s="26"/>
      <c r="QIV63" s="26"/>
      <c r="QIW63" s="26"/>
      <c r="QIX63" s="26"/>
      <c r="QIY63" s="26"/>
      <c r="QIZ63" s="26"/>
      <c r="QJA63" s="26"/>
      <c r="QJB63" s="26"/>
      <c r="QJC63" s="26"/>
      <c r="QJD63" s="26"/>
      <c r="QJE63" s="26"/>
      <c r="QJF63" s="26"/>
      <c r="QJG63" s="26"/>
      <c r="QJH63" s="26"/>
      <c r="QJI63" s="26"/>
      <c r="QJJ63" s="26"/>
      <c r="QJK63" s="26"/>
      <c r="QJL63" s="26"/>
      <c r="QJM63" s="26"/>
      <c r="QJN63" s="26"/>
      <c r="QJO63" s="26"/>
      <c r="QJP63" s="26"/>
      <c r="QJQ63" s="26"/>
      <c r="QJR63" s="26"/>
      <c r="QJS63" s="26"/>
      <c r="QJT63" s="26"/>
      <c r="QJU63" s="26"/>
      <c r="QJV63" s="26"/>
      <c r="QJW63" s="26"/>
      <c r="QJX63" s="26"/>
      <c r="QJY63" s="26"/>
      <c r="QJZ63" s="26"/>
      <c r="QKA63" s="26"/>
      <c r="QKB63" s="26"/>
      <c r="QKC63" s="26"/>
      <c r="QKD63" s="26"/>
      <c r="QKE63" s="26"/>
      <c r="QKF63" s="26"/>
      <c r="QKG63" s="26"/>
      <c r="QKH63" s="26"/>
      <c r="QKI63" s="26"/>
      <c r="QKJ63" s="26"/>
      <c r="QKK63" s="26"/>
      <c r="QKL63" s="26"/>
      <c r="QKM63" s="26"/>
      <c r="QKN63" s="26"/>
      <c r="QKO63" s="26"/>
      <c r="QKP63" s="26"/>
      <c r="QKQ63" s="26"/>
      <c r="QKR63" s="26"/>
      <c r="QKS63" s="26"/>
      <c r="QKT63" s="26"/>
      <c r="QKU63" s="26"/>
      <c r="QKV63" s="26"/>
      <c r="QKW63" s="26"/>
      <c r="QKX63" s="26"/>
      <c r="QKY63" s="26"/>
      <c r="QKZ63" s="26"/>
      <c r="QLA63" s="26"/>
      <c r="QLB63" s="26"/>
      <c r="QLC63" s="26"/>
      <c r="QLD63" s="26"/>
      <c r="QLE63" s="26"/>
      <c r="QLF63" s="26"/>
      <c r="QLG63" s="26"/>
      <c r="QLH63" s="26"/>
      <c r="QLI63" s="26"/>
      <c r="QLJ63" s="26"/>
      <c r="QLK63" s="26"/>
      <c r="QLL63" s="26"/>
      <c r="QLM63" s="26"/>
      <c r="QLN63" s="26"/>
      <c r="QLO63" s="26"/>
      <c r="QLP63" s="26"/>
      <c r="QLQ63" s="26"/>
      <c r="QLR63" s="26"/>
      <c r="QLS63" s="26"/>
      <c r="QLT63" s="26"/>
      <c r="QLU63" s="26"/>
      <c r="QLV63" s="26"/>
      <c r="QLW63" s="26"/>
      <c r="QLX63" s="26"/>
      <c r="QLY63" s="26"/>
      <c r="QLZ63" s="26"/>
      <c r="QMA63" s="26"/>
      <c r="QMB63" s="26"/>
      <c r="QMC63" s="26"/>
      <c r="QMD63" s="26"/>
      <c r="QME63" s="26"/>
      <c r="QMF63" s="26"/>
      <c r="QMG63" s="26"/>
      <c r="QMH63" s="26"/>
      <c r="QMI63" s="26"/>
      <c r="QMJ63" s="26"/>
      <c r="QMK63" s="26"/>
      <c r="QML63" s="26"/>
      <c r="QMM63" s="26"/>
      <c r="QMN63" s="26"/>
      <c r="QMO63" s="26"/>
      <c r="QMP63" s="26"/>
      <c r="QMQ63" s="26"/>
      <c r="QMR63" s="26"/>
      <c r="QMS63" s="26"/>
      <c r="QMT63" s="26"/>
      <c r="QMU63" s="26"/>
      <c r="QMV63" s="26"/>
      <c r="QMW63" s="26"/>
      <c r="QMX63" s="26"/>
      <c r="QMY63" s="26"/>
      <c r="QMZ63" s="26"/>
      <c r="QNA63" s="26"/>
      <c r="QNB63" s="26"/>
      <c r="QNC63" s="26"/>
      <c r="QND63" s="26"/>
      <c r="QNE63" s="26"/>
      <c r="QNF63" s="26"/>
      <c r="QNG63" s="26"/>
      <c r="QNH63" s="26"/>
      <c r="QNI63" s="26"/>
      <c r="QNJ63" s="26"/>
      <c r="QNK63" s="26"/>
      <c r="QNL63" s="26"/>
      <c r="QNM63" s="26"/>
      <c r="QNN63" s="26"/>
      <c r="QNO63" s="26"/>
      <c r="QNP63" s="26"/>
      <c r="QNQ63" s="26"/>
      <c r="QNR63" s="26"/>
      <c r="QNS63" s="26"/>
      <c r="QNT63" s="26"/>
      <c r="QNU63" s="26"/>
      <c r="QNV63" s="26"/>
      <c r="QNW63" s="26"/>
      <c r="QNX63" s="26"/>
      <c r="QNY63" s="26"/>
      <c r="QNZ63" s="26"/>
      <c r="QOA63" s="26"/>
      <c r="QOB63" s="26"/>
      <c r="QOC63" s="26"/>
      <c r="QOD63" s="26"/>
      <c r="QOE63" s="26"/>
      <c r="QOF63" s="26"/>
      <c r="QOG63" s="26"/>
      <c r="QOH63" s="26"/>
      <c r="QOI63" s="26"/>
      <c r="QOJ63" s="26"/>
      <c r="QOK63" s="26"/>
      <c r="QOL63" s="26"/>
      <c r="QOM63" s="26"/>
      <c r="QON63" s="26"/>
      <c r="QOO63" s="26"/>
      <c r="QOP63" s="26"/>
      <c r="QOQ63" s="26"/>
      <c r="QOR63" s="26"/>
      <c r="QOS63" s="26"/>
      <c r="QOT63" s="26"/>
      <c r="QOU63" s="26"/>
      <c r="QOV63" s="26"/>
      <c r="QOW63" s="26"/>
      <c r="QOX63" s="26"/>
      <c r="QOY63" s="26"/>
      <c r="QOZ63" s="26"/>
      <c r="QPA63" s="26"/>
      <c r="QPB63" s="26"/>
      <c r="QPC63" s="26"/>
      <c r="QPD63" s="26"/>
      <c r="QPE63" s="26"/>
      <c r="QPF63" s="26"/>
      <c r="QPG63" s="26"/>
      <c r="QPH63" s="26"/>
      <c r="QPI63" s="26"/>
      <c r="QPJ63" s="26"/>
      <c r="QPK63" s="26"/>
      <c r="QPL63" s="26"/>
      <c r="QPM63" s="26"/>
      <c r="QPN63" s="26"/>
      <c r="QPO63" s="26"/>
      <c r="QPP63" s="26"/>
      <c r="QPQ63" s="26"/>
      <c r="QPR63" s="26"/>
      <c r="QPS63" s="26"/>
      <c r="QPT63" s="26"/>
      <c r="QPU63" s="26"/>
      <c r="QPV63" s="26"/>
      <c r="QPW63" s="26"/>
      <c r="QPX63" s="26"/>
      <c r="QPY63" s="26"/>
      <c r="QPZ63" s="26"/>
      <c r="QQA63" s="26"/>
      <c r="QQB63" s="26"/>
      <c r="QQC63" s="26"/>
      <c r="QQD63" s="26"/>
      <c r="QQE63" s="26"/>
      <c r="QQF63" s="26"/>
      <c r="QQG63" s="26"/>
      <c r="QQH63" s="26"/>
      <c r="QQI63" s="26"/>
      <c r="QQJ63" s="26"/>
      <c r="QQK63" s="26"/>
      <c r="QQL63" s="26"/>
      <c r="QQM63" s="26"/>
      <c r="QQN63" s="26"/>
      <c r="QQO63" s="26"/>
      <c r="QQP63" s="26"/>
      <c r="QQQ63" s="26"/>
      <c r="QQR63" s="26"/>
      <c r="QQS63" s="26"/>
      <c r="QQT63" s="26"/>
      <c r="QQU63" s="26"/>
      <c r="QQV63" s="26"/>
      <c r="QQW63" s="26"/>
      <c r="QQX63" s="26"/>
      <c r="QQY63" s="26"/>
      <c r="QQZ63" s="26"/>
      <c r="QRA63" s="26"/>
      <c r="QRB63" s="26"/>
      <c r="QRC63" s="26"/>
      <c r="QRD63" s="26"/>
      <c r="QRE63" s="26"/>
      <c r="QRF63" s="26"/>
      <c r="QRG63" s="26"/>
      <c r="QRH63" s="26"/>
      <c r="QRI63" s="26"/>
      <c r="QRJ63" s="26"/>
      <c r="QRK63" s="26"/>
      <c r="QRL63" s="26"/>
      <c r="QRM63" s="26"/>
      <c r="QRN63" s="26"/>
      <c r="QRO63" s="26"/>
      <c r="QRP63" s="26"/>
      <c r="QRQ63" s="26"/>
      <c r="QRR63" s="26"/>
      <c r="QRS63" s="26"/>
      <c r="QRT63" s="26"/>
      <c r="QRU63" s="26"/>
      <c r="QRV63" s="26"/>
      <c r="QRW63" s="26"/>
      <c r="QRX63" s="26"/>
      <c r="QRY63" s="26"/>
      <c r="QRZ63" s="26"/>
      <c r="QSA63" s="26"/>
      <c r="QSB63" s="26"/>
      <c r="QSC63" s="26"/>
      <c r="QSD63" s="26"/>
      <c r="QSE63" s="26"/>
      <c r="QSF63" s="26"/>
      <c r="QSG63" s="26"/>
      <c r="QSH63" s="26"/>
      <c r="QSI63" s="26"/>
      <c r="QSJ63" s="26"/>
      <c r="QSK63" s="26"/>
      <c r="QSL63" s="26"/>
      <c r="QSM63" s="26"/>
      <c r="QSN63" s="26"/>
      <c r="QSO63" s="26"/>
      <c r="QSP63" s="26"/>
      <c r="QSQ63" s="26"/>
      <c r="QSR63" s="26"/>
      <c r="QSS63" s="26"/>
      <c r="QST63" s="26"/>
      <c r="QSU63" s="26"/>
      <c r="QSV63" s="26"/>
      <c r="QSW63" s="26"/>
      <c r="QSX63" s="26"/>
      <c r="QSY63" s="26"/>
      <c r="QSZ63" s="26"/>
      <c r="QTA63" s="26"/>
      <c r="QTB63" s="26"/>
      <c r="QTC63" s="26"/>
      <c r="QTD63" s="26"/>
      <c r="QTE63" s="26"/>
      <c r="QTF63" s="26"/>
      <c r="QTG63" s="26"/>
      <c r="QTH63" s="26"/>
      <c r="QTI63" s="26"/>
      <c r="QTJ63" s="26"/>
      <c r="QTK63" s="26"/>
      <c r="QTL63" s="26"/>
      <c r="QTM63" s="26"/>
      <c r="QTN63" s="26"/>
      <c r="QTO63" s="26"/>
      <c r="QTP63" s="26"/>
      <c r="QTQ63" s="26"/>
      <c r="QTR63" s="26"/>
      <c r="QTS63" s="26"/>
      <c r="QTT63" s="26"/>
      <c r="QTU63" s="26"/>
      <c r="QTV63" s="26"/>
      <c r="QTW63" s="26"/>
      <c r="QTX63" s="26"/>
      <c r="QTY63" s="26"/>
      <c r="QTZ63" s="26"/>
      <c r="QUA63" s="26"/>
      <c r="QUB63" s="26"/>
      <c r="QUC63" s="26"/>
      <c r="QUD63" s="26"/>
      <c r="QUE63" s="26"/>
      <c r="QUF63" s="26"/>
      <c r="QUG63" s="26"/>
      <c r="QUH63" s="26"/>
      <c r="QUI63" s="26"/>
      <c r="QUJ63" s="26"/>
      <c r="QUK63" s="26"/>
      <c r="QUL63" s="26"/>
      <c r="QUM63" s="26"/>
      <c r="QUN63" s="26"/>
      <c r="QUO63" s="26"/>
      <c r="QUP63" s="26"/>
      <c r="QUQ63" s="26"/>
      <c r="QUR63" s="26"/>
      <c r="QUS63" s="26"/>
      <c r="QUT63" s="26"/>
      <c r="QUU63" s="26"/>
      <c r="QUV63" s="26"/>
      <c r="QUW63" s="26"/>
      <c r="QUX63" s="26"/>
      <c r="QUY63" s="26"/>
      <c r="QUZ63" s="26"/>
      <c r="QVA63" s="26"/>
      <c r="QVB63" s="26"/>
      <c r="QVC63" s="26"/>
      <c r="QVD63" s="26"/>
      <c r="QVE63" s="26"/>
      <c r="QVF63" s="26"/>
      <c r="QVG63" s="26"/>
      <c r="QVH63" s="26"/>
      <c r="QVI63" s="26"/>
      <c r="QVJ63" s="26"/>
      <c r="QVK63" s="26"/>
      <c r="QVL63" s="26"/>
      <c r="QVM63" s="26"/>
      <c r="QVN63" s="26"/>
      <c r="QVO63" s="26"/>
      <c r="QVP63" s="26"/>
      <c r="QVQ63" s="26"/>
      <c r="QVR63" s="26"/>
      <c r="QVS63" s="26"/>
      <c r="QVT63" s="26"/>
      <c r="QVU63" s="26"/>
      <c r="QVV63" s="26"/>
      <c r="QVW63" s="26"/>
      <c r="QVX63" s="26"/>
      <c r="QVY63" s="26"/>
      <c r="QVZ63" s="26"/>
      <c r="QWA63" s="26"/>
      <c r="QWB63" s="26"/>
      <c r="QWC63" s="26"/>
      <c r="QWD63" s="26"/>
      <c r="QWE63" s="26"/>
      <c r="QWF63" s="26"/>
      <c r="QWG63" s="26"/>
      <c r="QWH63" s="26"/>
      <c r="QWI63" s="26"/>
      <c r="QWJ63" s="26"/>
      <c r="QWK63" s="26"/>
      <c r="QWL63" s="26"/>
      <c r="QWM63" s="26"/>
      <c r="QWN63" s="26"/>
      <c r="QWO63" s="26"/>
      <c r="QWP63" s="26"/>
      <c r="QWQ63" s="26"/>
      <c r="QWR63" s="26"/>
      <c r="QWS63" s="26"/>
      <c r="QWT63" s="26"/>
      <c r="QWU63" s="26"/>
      <c r="QWV63" s="26"/>
      <c r="QWW63" s="26"/>
      <c r="QWX63" s="26"/>
      <c r="QWY63" s="26"/>
      <c r="QWZ63" s="26"/>
      <c r="QXA63" s="26"/>
      <c r="QXB63" s="26"/>
      <c r="QXC63" s="26"/>
      <c r="QXD63" s="26"/>
      <c r="QXE63" s="26"/>
      <c r="QXF63" s="26"/>
      <c r="QXG63" s="26"/>
      <c r="QXH63" s="26"/>
      <c r="QXI63" s="26"/>
      <c r="QXJ63" s="26"/>
      <c r="QXK63" s="26"/>
      <c r="QXL63" s="26"/>
      <c r="QXM63" s="26"/>
      <c r="QXN63" s="26"/>
      <c r="QXO63" s="26"/>
      <c r="QXP63" s="26"/>
      <c r="QXQ63" s="26"/>
      <c r="QXR63" s="26"/>
      <c r="QXS63" s="26"/>
      <c r="QXT63" s="26"/>
      <c r="QXU63" s="26"/>
      <c r="QXV63" s="26"/>
      <c r="QXW63" s="26"/>
      <c r="QXX63" s="26"/>
      <c r="QXY63" s="26"/>
      <c r="QXZ63" s="26"/>
      <c r="QYA63" s="26"/>
      <c r="QYB63" s="26"/>
      <c r="QYC63" s="26"/>
      <c r="QYD63" s="26"/>
      <c r="QYE63" s="26"/>
      <c r="QYF63" s="26"/>
      <c r="QYG63" s="26"/>
      <c r="QYH63" s="26"/>
      <c r="QYI63" s="26"/>
      <c r="QYJ63" s="26"/>
      <c r="QYK63" s="26"/>
      <c r="QYL63" s="26"/>
      <c r="QYM63" s="26"/>
      <c r="QYN63" s="26"/>
      <c r="QYO63" s="26"/>
      <c r="QYP63" s="26"/>
      <c r="QYQ63" s="26"/>
      <c r="QYR63" s="26"/>
      <c r="QYS63" s="26"/>
      <c r="QYT63" s="26"/>
      <c r="QYU63" s="26"/>
      <c r="QYV63" s="26"/>
      <c r="QYW63" s="26"/>
      <c r="QYX63" s="26"/>
      <c r="QYY63" s="26"/>
      <c r="QYZ63" s="26"/>
      <c r="QZA63" s="26"/>
      <c r="QZB63" s="26"/>
      <c r="QZC63" s="26"/>
      <c r="QZD63" s="26"/>
      <c r="QZE63" s="26"/>
      <c r="QZF63" s="26"/>
      <c r="QZG63" s="26"/>
      <c r="QZH63" s="26"/>
      <c r="QZI63" s="26"/>
      <c r="QZJ63" s="26"/>
      <c r="QZK63" s="26"/>
      <c r="QZL63" s="26"/>
      <c r="QZM63" s="26"/>
      <c r="QZN63" s="26"/>
      <c r="QZO63" s="26"/>
      <c r="QZP63" s="26"/>
      <c r="QZQ63" s="26"/>
      <c r="QZR63" s="26"/>
      <c r="QZS63" s="26"/>
      <c r="QZT63" s="26"/>
      <c r="QZU63" s="26"/>
      <c r="QZV63" s="26"/>
      <c r="QZW63" s="26"/>
      <c r="QZX63" s="26"/>
      <c r="QZY63" s="26"/>
      <c r="QZZ63" s="26"/>
      <c r="RAA63" s="26"/>
      <c r="RAB63" s="26"/>
      <c r="RAC63" s="26"/>
      <c r="RAD63" s="26"/>
      <c r="RAE63" s="26"/>
      <c r="RAF63" s="26"/>
      <c r="RAG63" s="26"/>
      <c r="RAH63" s="26"/>
      <c r="RAI63" s="26"/>
      <c r="RAJ63" s="26"/>
      <c r="RAK63" s="26"/>
      <c r="RAL63" s="26"/>
      <c r="RAM63" s="26"/>
      <c r="RAN63" s="26"/>
      <c r="RAO63" s="26"/>
      <c r="RAP63" s="26"/>
      <c r="RAQ63" s="26"/>
      <c r="RAR63" s="26"/>
      <c r="RAS63" s="26"/>
      <c r="RAT63" s="26"/>
      <c r="RAU63" s="26"/>
      <c r="RAV63" s="26"/>
      <c r="RAW63" s="26"/>
      <c r="RAX63" s="26"/>
      <c r="RAY63" s="26"/>
      <c r="RAZ63" s="26"/>
      <c r="RBA63" s="26"/>
      <c r="RBB63" s="26"/>
      <c r="RBC63" s="26"/>
      <c r="RBD63" s="26"/>
      <c r="RBE63" s="26"/>
      <c r="RBF63" s="26"/>
      <c r="RBG63" s="26"/>
      <c r="RBH63" s="26"/>
      <c r="RBI63" s="26"/>
      <c r="RBJ63" s="26"/>
      <c r="RBK63" s="26"/>
      <c r="RBL63" s="26"/>
      <c r="RBM63" s="26"/>
      <c r="RBN63" s="26"/>
      <c r="RBO63" s="26"/>
      <c r="RBP63" s="26"/>
      <c r="RBQ63" s="26"/>
      <c r="RBR63" s="26"/>
      <c r="RBS63" s="26"/>
      <c r="RBT63" s="26"/>
      <c r="RBU63" s="26"/>
      <c r="RBV63" s="26"/>
      <c r="RBW63" s="26"/>
      <c r="RBX63" s="26"/>
      <c r="RBY63" s="26"/>
      <c r="RBZ63" s="26"/>
      <c r="RCA63" s="26"/>
      <c r="RCB63" s="26"/>
      <c r="RCC63" s="26"/>
      <c r="RCD63" s="26"/>
      <c r="RCE63" s="26"/>
      <c r="RCF63" s="26"/>
      <c r="RCG63" s="26"/>
      <c r="RCH63" s="26"/>
      <c r="RCI63" s="26"/>
      <c r="RCJ63" s="26"/>
      <c r="RCK63" s="26"/>
      <c r="RCL63" s="26"/>
      <c r="RCM63" s="26"/>
      <c r="RCN63" s="26"/>
      <c r="RCO63" s="26"/>
      <c r="RCP63" s="26"/>
      <c r="RCQ63" s="26"/>
      <c r="RCR63" s="26"/>
      <c r="RCS63" s="26"/>
      <c r="RCT63" s="26"/>
      <c r="RCU63" s="26"/>
      <c r="RCV63" s="26"/>
      <c r="RCW63" s="26"/>
      <c r="RCX63" s="26"/>
      <c r="RCY63" s="26"/>
      <c r="RCZ63" s="26"/>
      <c r="RDA63" s="26"/>
      <c r="RDB63" s="26"/>
      <c r="RDC63" s="26"/>
      <c r="RDD63" s="26"/>
      <c r="RDE63" s="26"/>
      <c r="RDF63" s="26"/>
      <c r="RDG63" s="26"/>
      <c r="RDH63" s="26"/>
      <c r="RDI63" s="26"/>
      <c r="RDJ63" s="26"/>
      <c r="RDK63" s="26"/>
      <c r="RDL63" s="26"/>
      <c r="RDM63" s="26"/>
      <c r="RDN63" s="26"/>
      <c r="RDO63" s="26"/>
      <c r="RDP63" s="26"/>
      <c r="RDQ63" s="26"/>
      <c r="RDR63" s="26"/>
      <c r="RDS63" s="26"/>
      <c r="RDT63" s="26"/>
      <c r="RDU63" s="26"/>
      <c r="RDV63" s="26"/>
      <c r="RDW63" s="26"/>
      <c r="RDX63" s="26"/>
      <c r="RDY63" s="26"/>
      <c r="RDZ63" s="26"/>
      <c r="REA63" s="26"/>
      <c r="REB63" s="26"/>
      <c r="REC63" s="26"/>
      <c r="RED63" s="26"/>
      <c r="REE63" s="26"/>
      <c r="REF63" s="26"/>
      <c r="REG63" s="26"/>
      <c r="REH63" s="26"/>
      <c r="REI63" s="26"/>
      <c r="REJ63" s="26"/>
      <c r="REK63" s="26"/>
      <c r="REL63" s="26"/>
      <c r="REM63" s="26"/>
      <c r="REN63" s="26"/>
      <c r="REO63" s="26"/>
      <c r="REP63" s="26"/>
      <c r="REQ63" s="26"/>
      <c r="RER63" s="26"/>
      <c r="RES63" s="26"/>
      <c r="RET63" s="26"/>
      <c r="REU63" s="26"/>
      <c r="REV63" s="26"/>
      <c r="REW63" s="26"/>
      <c r="REX63" s="26"/>
      <c r="REY63" s="26"/>
      <c r="REZ63" s="26"/>
      <c r="RFA63" s="26"/>
      <c r="RFB63" s="26"/>
      <c r="RFC63" s="26"/>
      <c r="RFD63" s="26"/>
      <c r="RFE63" s="26"/>
      <c r="RFF63" s="26"/>
      <c r="RFG63" s="26"/>
      <c r="RFH63" s="26"/>
      <c r="RFI63" s="26"/>
      <c r="RFJ63" s="26"/>
      <c r="RFK63" s="26"/>
      <c r="RFL63" s="26"/>
      <c r="RFM63" s="26"/>
      <c r="RFN63" s="26"/>
      <c r="RFO63" s="26"/>
      <c r="RFP63" s="26"/>
      <c r="RFQ63" s="26"/>
      <c r="RFR63" s="26"/>
      <c r="RFS63" s="26"/>
      <c r="RFT63" s="26"/>
      <c r="RFU63" s="26"/>
      <c r="RFV63" s="26"/>
      <c r="RFW63" s="26"/>
      <c r="RFX63" s="26"/>
      <c r="RFY63" s="26"/>
      <c r="RFZ63" s="26"/>
      <c r="RGA63" s="26"/>
      <c r="RGB63" s="26"/>
      <c r="RGC63" s="26"/>
      <c r="RGD63" s="26"/>
      <c r="RGE63" s="26"/>
      <c r="RGF63" s="26"/>
      <c r="RGG63" s="26"/>
      <c r="RGH63" s="26"/>
      <c r="RGI63" s="26"/>
      <c r="RGJ63" s="26"/>
      <c r="RGK63" s="26"/>
      <c r="RGL63" s="26"/>
      <c r="RGM63" s="26"/>
      <c r="RGN63" s="26"/>
      <c r="RGO63" s="26"/>
      <c r="RGP63" s="26"/>
      <c r="RGQ63" s="26"/>
      <c r="RGR63" s="26"/>
      <c r="RGS63" s="26"/>
      <c r="RGT63" s="26"/>
      <c r="RGU63" s="26"/>
      <c r="RGV63" s="26"/>
      <c r="RGW63" s="26"/>
      <c r="RGX63" s="26"/>
      <c r="RGY63" s="26"/>
      <c r="RGZ63" s="26"/>
      <c r="RHA63" s="26"/>
      <c r="RHB63" s="26"/>
      <c r="RHC63" s="26"/>
      <c r="RHD63" s="26"/>
      <c r="RHE63" s="26"/>
      <c r="RHF63" s="26"/>
      <c r="RHG63" s="26"/>
      <c r="RHH63" s="26"/>
      <c r="RHI63" s="26"/>
      <c r="RHJ63" s="26"/>
      <c r="RHK63" s="26"/>
      <c r="RHL63" s="26"/>
      <c r="RHM63" s="26"/>
      <c r="RHN63" s="26"/>
      <c r="RHO63" s="26"/>
      <c r="RHP63" s="26"/>
      <c r="RHQ63" s="26"/>
      <c r="RHR63" s="26"/>
      <c r="RHS63" s="26"/>
      <c r="RHT63" s="26"/>
      <c r="RHU63" s="26"/>
      <c r="RHV63" s="26"/>
      <c r="RHW63" s="26"/>
      <c r="RHX63" s="26"/>
      <c r="RHY63" s="26"/>
      <c r="RHZ63" s="26"/>
      <c r="RIA63" s="26"/>
      <c r="RIB63" s="26"/>
      <c r="RIC63" s="26"/>
      <c r="RID63" s="26"/>
      <c r="RIE63" s="26"/>
      <c r="RIF63" s="26"/>
      <c r="RIG63" s="26"/>
      <c r="RIH63" s="26"/>
      <c r="RII63" s="26"/>
      <c r="RIJ63" s="26"/>
      <c r="RIK63" s="26"/>
      <c r="RIL63" s="26"/>
      <c r="RIM63" s="26"/>
      <c r="RIN63" s="26"/>
      <c r="RIO63" s="26"/>
      <c r="RIP63" s="26"/>
      <c r="RIQ63" s="26"/>
      <c r="RIR63" s="26"/>
      <c r="RIS63" s="26"/>
      <c r="RIT63" s="26"/>
      <c r="RIU63" s="26"/>
      <c r="RIV63" s="26"/>
      <c r="RIW63" s="26"/>
      <c r="RIX63" s="26"/>
      <c r="RIY63" s="26"/>
      <c r="RIZ63" s="26"/>
      <c r="RJA63" s="26"/>
      <c r="RJB63" s="26"/>
      <c r="RJC63" s="26"/>
      <c r="RJD63" s="26"/>
      <c r="RJE63" s="26"/>
      <c r="RJF63" s="26"/>
      <c r="RJG63" s="26"/>
      <c r="RJH63" s="26"/>
      <c r="RJI63" s="26"/>
      <c r="RJJ63" s="26"/>
      <c r="RJK63" s="26"/>
      <c r="RJL63" s="26"/>
      <c r="RJM63" s="26"/>
      <c r="RJN63" s="26"/>
      <c r="RJO63" s="26"/>
      <c r="RJP63" s="26"/>
      <c r="RJQ63" s="26"/>
      <c r="RJR63" s="26"/>
      <c r="RJS63" s="26"/>
      <c r="RJT63" s="26"/>
      <c r="RJU63" s="26"/>
      <c r="RJV63" s="26"/>
      <c r="RJW63" s="26"/>
      <c r="RJX63" s="26"/>
      <c r="RJY63" s="26"/>
      <c r="RJZ63" s="26"/>
      <c r="RKA63" s="26"/>
      <c r="RKB63" s="26"/>
      <c r="RKC63" s="26"/>
      <c r="RKD63" s="26"/>
      <c r="RKE63" s="26"/>
      <c r="RKF63" s="26"/>
      <c r="RKG63" s="26"/>
      <c r="RKH63" s="26"/>
      <c r="RKI63" s="26"/>
      <c r="RKJ63" s="26"/>
      <c r="RKK63" s="26"/>
      <c r="RKL63" s="26"/>
      <c r="RKM63" s="26"/>
      <c r="RKN63" s="26"/>
      <c r="RKO63" s="26"/>
      <c r="RKP63" s="26"/>
      <c r="RKQ63" s="26"/>
      <c r="RKR63" s="26"/>
      <c r="RKS63" s="26"/>
      <c r="RKT63" s="26"/>
      <c r="RKU63" s="26"/>
      <c r="RKV63" s="26"/>
      <c r="RKW63" s="26"/>
      <c r="RKX63" s="26"/>
      <c r="RKY63" s="26"/>
      <c r="RKZ63" s="26"/>
      <c r="RLA63" s="26"/>
      <c r="RLB63" s="26"/>
      <c r="RLC63" s="26"/>
      <c r="RLD63" s="26"/>
      <c r="RLE63" s="26"/>
      <c r="RLF63" s="26"/>
      <c r="RLG63" s="26"/>
      <c r="RLH63" s="26"/>
      <c r="RLI63" s="26"/>
      <c r="RLJ63" s="26"/>
      <c r="RLK63" s="26"/>
      <c r="RLL63" s="26"/>
      <c r="RLM63" s="26"/>
      <c r="RLN63" s="26"/>
      <c r="RLO63" s="26"/>
      <c r="RLP63" s="26"/>
      <c r="RLQ63" s="26"/>
      <c r="RLR63" s="26"/>
      <c r="RLS63" s="26"/>
      <c r="RLT63" s="26"/>
      <c r="RLU63" s="26"/>
      <c r="RLV63" s="26"/>
      <c r="RLW63" s="26"/>
      <c r="RLX63" s="26"/>
      <c r="RLY63" s="26"/>
      <c r="RLZ63" s="26"/>
      <c r="RMA63" s="26"/>
      <c r="RMB63" s="26"/>
      <c r="RMC63" s="26"/>
      <c r="RMD63" s="26"/>
      <c r="RME63" s="26"/>
      <c r="RMF63" s="26"/>
      <c r="RMG63" s="26"/>
      <c r="RMH63" s="26"/>
      <c r="RMI63" s="26"/>
      <c r="RMJ63" s="26"/>
      <c r="RMK63" s="26"/>
      <c r="RML63" s="26"/>
      <c r="RMM63" s="26"/>
      <c r="RMN63" s="26"/>
      <c r="RMO63" s="26"/>
      <c r="RMP63" s="26"/>
      <c r="RMQ63" s="26"/>
      <c r="RMR63" s="26"/>
      <c r="RMS63" s="26"/>
      <c r="RMT63" s="26"/>
      <c r="RMU63" s="26"/>
      <c r="RMV63" s="26"/>
      <c r="RMW63" s="26"/>
      <c r="RMX63" s="26"/>
      <c r="RMY63" s="26"/>
      <c r="RMZ63" s="26"/>
      <c r="RNA63" s="26"/>
      <c r="RNB63" s="26"/>
      <c r="RNC63" s="26"/>
      <c r="RND63" s="26"/>
      <c r="RNE63" s="26"/>
      <c r="RNF63" s="26"/>
      <c r="RNG63" s="26"/>
      <c r="RNH63" s="26"/>
      <c r="RNI63" s="26"/>
      <c r="RNJ63" s="26"/>
      <c r="RNK63" s="26"/>
      <c r="RNL63" s="26"/>
      <c r="RNM63" s="26"/>
      <c r="RNN63" s="26"/>
      <c r="RNO63" s="26"/>
      <c r="RNP63" s="26"/>
      <c r="RNQ63" s="26"/>
      <c r="RNR63" s="26"/>
      <c r="RNS63" s="26"/>
      <c r="RNT63" s="26"/>
      <c r="RNU63" s="26"/>
      <c r="RNV63" s="26"/>
      <c r="RNW63" s="26"/>
      <c r="RNX63" s="26"/>
      <c r="RNY63" s="26"/>
      <c r="RNZ63" s="26"/>
      <c r="ROA63" s="26"/>
      <c r="ROB63" s="26"/>
      <c r="ROC63" s="26"/>
      <c r="ROD63" s="26"/>
      <c r="ROE63" s="26"/>
      <c r="ROF63" s="26"/>
      <c r="ROG63" s="26"/>
      <c r="ROH63" s="26"/>
      <c r="ROI63" s="26"/>
      <c r="ROJ63" s="26"/>
      <c r="ROK63" s="26"/>
      <c r="ROL63" s="26"/>
      <c r="ROM63" s="26"/>
      <c r="RON63" s="26"/>
      <c r="ROO63" s="26"/>
      <c r="ROP63" s="26"/>
      <c r="ROQ63" s="26"/>
      <c r="ROR63" s="26"/>
      <c r="ROS63" s="26"/>
      <c r="ROT63" s="26"/>
      <c r="ROU63" s="26"/>
      <c r="ROV63" s="26"/>
      <c r="ROW63" s="26"/>
      <c r="ROX63" s="26"/>
      <c r="ROY63" s="26"/>
      <c r="ROZ63" s="26"/>
      <c r="RPA63" s="26"/>
      <c r="RPB63" s="26"/>
      <c r="RPC63" s="26"/>
      <c r="RPD63" s="26"/>
      <c r="RPE63" s="26"/>
      <c r="RPF63" s="26"/>
      <c r="RPG63" s="26"/>
      <c r="RPH63" s="26"/>
      <c r="RPI63" s="26"/>
      <c r="RPJ63" s="26"/>
      <c r="RPK63" s="26"/>
      <c r="RPL63" s="26"/>
      <c r="RPM63" s="26"/>
      <c r="RPN63" s="26"/>
      <c r="RPO63" s="26"/>
      <c r="RPP63" s="26"/>
      <c r="RPQ63" s="26"/>
      <c r="RPR63" s="26"/>
      <c r="RPS63" s="26"/>
      <c r="RPT63" s="26"/>
      <c r="RPU63" s="26"/>
      <c r="RPV63" s="26"/>
      <c r="RPW63" s="26"/>
      <c r="RPX63" s="26"/>
      <c r="RPY63" s="26"/>
      <c r="RPZ63" s="26"/>
      <c r="RQA63" s="26"/>
      <c r="RQB63" s="26"/>
      <c r="RQC63" s="26"/>
      <c r="RQD63" s="26"/>
      <c r="RQE63" s="26"/>
      <c r="RQF63" s="26"/>
      <c r="RQG63" s="26"/>
      <c r="RQH63" s="26"/>
      <c r="RQI63" s="26"/>
      <c r="RQJ63" s="26"/>
      <c r="RQK63" s="26"/>
      <c r="RQL63" s="26"/>
      <c r="RQM63" s="26"/>
      <c r="RQN63" s="26"/>
      <c r="RQO63" s="26"/>
      <c r="RQP63" s="26"/>
      <c r="RQQ63" s="26"/>
      <c r="RQR63" s="26"/>
      <c r="RQS63" s="26"/>
      <c r="RQT63" s="26"/>
      <c r="RQU63" s="26"/>
      <c r="RQV63" s="26"/>
      <c r="RQW63" s="26"/>
      <c r="RQX63" s="26"/>
      <c r="RQY63" s="26"/>
      <c r="RQZ63" s="26"/>
      <c r="RRA63" s="26"/>
      <c r="RRB63" s="26"/>
      <c r="RRC63" s="26"/>
      <c r="RRD63" s="26"/>
      <c r="RRE63" s="26"/>
      <c r="RRF63" s="26"/>
      <c r="RRG63" s="26"/>
      <c r="RRH63" s="26"/>
      <c r="RRI63" s="26"/>
      <c r="RRJ63" s="26"/>
      <c r="RRK63" s="26"/>
      <c r="RRL63" s="26"/>
      <c r="RRM63" s="26"/>
      <c r="RRN63" s="26"/>
      <c r="RRO63" s="26"/>
      <c r="RRP63" s="26"/>
      <c r="RRQ63" s="26"/>
      <c r="RRR63" s="26"/>
      <c r="RRS63" s="26"/>
      <c r="RRT63" s="26"/>
      <c r="RRU63" s="26"/>
      <c r="RRV63" s="26"/>
      <c r="RRW63" s="26"/>
      <c r="RRX63" s="26"/>
      <c r="RRY63" s="26"/>
      <c r="RRZ63" s="26"/>
      <c r="RSA63" s="26"/>
      <c r="RSB63" s="26"/>
      <c r="RSC63" s="26"/>
      <c r="RSD63" s="26"/>
      <c r="RSE63" s="26"/>
      <c r="RSF63" s="26"/>
      <c r="RSG63" s="26"/>
      <c r="RSH63" s="26"/>
      <c r="RSI63" s="26"/>
      <c r="RSJ63" s="26"/>
      <c r="RSK63" s="26"/>
      <c r="RSL63" s="26"/>
      <c r="RSM63" s="26"/>
      <c r="RSN63" s="26"/>
      <c r="RSO63" s="26"/>
      <c r="RSP63" s="26"/>
      <c r="RSQ63" s="26"/>
      <c r="RSR63" s="26"/>
      <c r="RSS63" s="26"/>
      <c r="RST63" s="26"/>
      <c r="RSU63" s="26"/>
      <c r="RSV63" s="26"/>
      <c r="RSW63" s="26"/>
      <c r="RSX63" s="26"/>
      <c r="RSY63" s="26"/>
      <c r="RSZ63" s="26"/>
      <c r="RTA63" s="26"/>
      <c r="RTB63" s="26"/>
      <c r="RTC63" s="26"/>
      <c r="RTD63" s="26"/>
      <c r="RTE63" s="26"/>
      <c r="RTF63" s="26"/>
      <c r="RTG63" s="26"/>
      <c r="RTH63" s="26"/>
      <c r="RTI63" s="26"/>
      <c r="RTJ63" s="26"/>
      <c r="RTK63" s="26"/>
      <c r="RTL63" s="26"/>
      <c r="RTM63" s="26"/>
      <c r="RTN63" s="26"/>
      <c r="RTO63" s="26"/>
      <c r="RTP63" s="26"/>
      <c r="RTQ63" s="26"/>
      <c r="RTR63" s="26"/>
      <c r="RTS63" s="26"/>
      <c r="RTT63" s="26"/>
      <c r="RTU63" s="26"/>
      <c r="RTV63" s="26"/>
      <c r="RTW63" s="26"/>
      <c r="RTX63" s="26"/>
      <c r="RTY63" s="26"/>
      <c r="RTZ63" s="26"/>
      <c r="RUA63" s="26"/>
      <c r="RUB63" s="26"/>
      <c r="RUC63" s="26"/>
      <c r="RUD63" s="26"/>
      <c r="RUE63" s="26"/>
      <c r="RUF63" s="26"/>
      <c r="RUG63" s="26"/>
      <c r="RUH63" s="26"/>
      <c r="RUI63" s="26"/>
      <c r="RUJ63" s="26"/>
      <c r="RUK63" s="26"/>
      <c r="RUL63" s="26"/>
      <c r="RUM63" s="26"/>
      <c r="RUN63" s="26"/>
      <c r="RUO63" s="26"/>
      <c r="RUP63" s="26"/>
      <c r="RUQ63" s="26"/>
      <c r="RUR63" s="26"/>
      <c r="RUS63" s="26"/>
      <c r="RUT63" s="26"/>
      <c r="RUU63" s="26"/>
      <c r="RUV63" s="26"/>
      <c r="RUW63" s="26"/>
      <c r="RUX63" s="26"/>
      <c r="RUY63" s="26"/>
      <c r="RUZ63" s="26"/>
      <c r="RVA63" s="26"/>
      <c r="RVB63" s="26"/>
      <c r="RVC63" s="26"/>
      <c r="RVD63" s="26"/>
      <c r="RVE63" s="26"/>
      <c r="RVF63" s="26"/>
      <c r="RVG63" s="26"/>
      <c r="RVH63" s="26"/>
      <c r="RVI63" s="26"/>
      <c r="RVJ63" s="26"/>
      <c r="RVK63" s="26"/>
      <c r="RVL63" s="26"/>
      <c r="RVM63" s="26"/>
      <c r="RVN63" s="26"/>
      <c r="RVO63" s="26"/>
      <c r="RVP63" s="26"/>
      <c r="RVQ63" s="26"/>
      <c r="RVR63" s="26"/>
      <c r="RVS63" s="26"/>
      <c r="RVT63" s="26"/>
      <c r="RVU63" s="26"/>
      <c r="RVV63" s="26"/>
      <c r="RVW63" s="26"/>
      <c r="RVX63" s="26"/>
      <c r="RVY63" s="26"/>
      <c r="RVZ63" s="26"/>
      <c r="RWA63" s="26"/>
      <c r="RWB63" s="26"/>
      <c r="RWC63" s="26"/>
      <c r="RWD63" s="26"/>
      <c r="RWE63" s="26"/>
      <c r="RWF63" s="26"/>
      <c r="RWG63" s="26"/>
      <c r="RWH63" s="26"/>
      <c r="RWI63" s="26"/>
      <c r="RWJ63" s="26"/>
      <c r="RWK63" s="26"/>
      <c r="RWL63" s="26"/>
      <c r="RWM63" s="26"/>
      <c r="RWN63" s="26"/>
      <c r="RWO63" s="26"/>
      <c r="RWP63" s="26"/>
      <c r="RWQ63" s="26"/>
      <c r="RWR63" s="26"/>
      <c r="RWS63" s="26"/>
      <c r="RWT63" s="26"/>
      <c r="RWU63" s="26"/>
      <c r="RWV63" s="26"/>
      <c r="RWW63" s="26"/>
      <c r="RWX63" s="26"/>
      <c r="RWY63" s="26"/>
      <c r="RWZ63" s="26"/>
      <c r="RXA63" s="26"/>
      <c r="RXB63" s="26"/>
      <c r="RXC63" s="26"/>
      <c r="RXD63" s="26"/>
      <c r="RXE63" s="26"/>
      <c r="RXF63" s="26"/>
      <c r="RXG63" s="26"/>
      <c r="RXH63" s="26"/>
      <c r="RXI63" s="26"/>
      <c r="RXJ63" s="26"/>
      <c r="RXK63" s="26"/>
      <c r="RXL63" s="26"/>
      <c r="RXM63" s="26"/>
      <c r="RXN63" s="26"/>
      <c r="RXO63" s="26"/>
      <c r="RXP63" s="26"/>
      <c r="RXQ63" s="26"/>
      <c r="RXR63" s="26"/>
      <c r="RXS63" s="26"/>
      <c r="RXT63" s="26"/>
      <c r="RXU63" s="26"/>
      <c r="RXV63" s="26"/>
      <c r="RXW63" s="26"/>
      <c r="RXX63" s="26"/>
      <c r="RXY63" s="26"/>
      <c r="RXZ63" s="26"/>
      <c r="RYA63" s="26"/>
      <c r="RYB63" s="26"/>
      <c r="RYC63" s="26"/>
      <c r="RYD63" s="26"/>
      <c r="RYE63" s="26"/>
      <c r="RYF63" s="26"/>
      <c r="RYG63" s="26"/>
      <c r="RYH63" s="26"/>
      <c r="RYI63" s="26"/>
      <c r="RYJ63" s="26"/>
      <c r="RYK63" s="26"/>
      <c r="RYL63" s="26"/>
      <c r="RYM63" s="26"/>
      <c r="RYN63" s="26"/>
      <c r="RYO63" s="26"/>
      <c r="RYP63" s="26"/>
      <c r="RYQ63" s="26"/>
      <c r="RYR63" s="26"/>
      <c r="RYS63" s="26"/>
      <c r="RYT63" s="26"/>
      <c r="RYU63" s="26"/>
      <c r="RYV63" s="26"/>
      <c r="RYW63" s="26"/>
      <c r="RYX63" s="26"/>
      <c r="RYY63" s="26"/>
      <c r="RYZ63" s="26"/>
      <c r="RZA63" s="26"/>
      <c r="RZB63" s="26"/>
      <c r="RZC63" s="26"/>
      <c r="RZD63" s="26"/>
      <c r="RZE63" s="26"/>
      <c r="RZF63" s="26"/>
      <c r="RZG63" s="26"/>
      <c r="RZH63" s="26"/>
      <c r="RZI63" s="26"/>
      <c r="RZJ63" s="26"/>
      <c r="RZK63" s="26"/>
      <c r="RZL63" s="26"/>
      <c r="RZM63" s="26"/>
      <c r="RZN63" s="26"/>
      <c r="RZO63" s="26"/>
      <c r="RZP63" s="26"/>
      <c r="RZQ63" s="26"/>
      <c r="RZR63" s="26"/>
      <c r="RZS63" s="26"/>
      <c r="RZT63" s="26"/>
      <c r="RZU63" s="26"/>
      <c r="RZV63" s="26"/>
      <c r="RZW63" s="26"/>
      <c r="RZX63" s="26"/>
      <c r="RZY63" s="26"/>
      <c r="RZZ63" s="26"/>
      <c r="SAA63" s="26"/>
      <c r="SAB63" s="26"/>
      <c r="SAC63" s="26"/>
      <c r="SAD63" s="26"/>
      <c r="SAE63" s="26"/>
      <c r="SAF63" s="26"/>
      <c r="SAG63" s="26"/>
      <c r="SAH63" s="26"/>
      <c r="SAI63" s="26"/>
      <c r="SAJ63" s="26"/>
      <c r="SAK63" s="26"/>
      <c r="SAL63" s="26"/>
      <c r="SAM63" s="26"/>
      <c r="SAN63" s="26"/>
      <c r="SAO63" s="26"/>
      <c r="SAP63" s="26"/>
      <c r="SAQ63" s="26"/>
      <c r="SAR63" s="26"/>
      <c r="SAS63" s="26"/>
      <c r="SAT63" s="26"/>
      <c r="SAU63" s="26"/>
      <c r="SAV63" s="26"/>
      <c r="SAW63" s="26"/>
      <c r="SAX63" s="26"/>
      <c r="SAY63" s="26"/>
      <c r="SAZ63" s="26"/>
      <c r="SBA63" s="26"/>
      <c r="SBB63" s="26"/>
      <c r="SBC63" s="26"/>
      <c r="SBD63" s="26"/>
      <c r="SBE63" s="26"/>
      <c r="SBF63" s="26"/>
      <c r="SBG63" s="26"/>
      <c r="SBH63" s="26"/>
      <c r="SBI63" s="26"/>
      <c r="SBJ63" s="26"/>
      <c r="SBK63" s="26"/>
      <c r="SBL63" s="26"/>
      <c r="SBM63" s="26"/>
      <c r="SBN63" s="26"/>
      <c r="SBO63" s="26"/>
      <c r="SBP63" s="26"/>
      <c r="SBQ63" s="26"/>
      <c r="SBR63" s="26"/>
      <c r="SBS63" s="26"/>
      <c r="SBT63" s="26"/>
      <c r="SBU63" s="26"/>
      <c r="SBV63" s="26"/>
      <c r="SBW63" s="26"/>
      <c r="SBX63" s="26"/>
      <c r="SBY63" s="26"/>
      <c r="SBZ63" s="26"/>
      <c r="SCA63" s="26"/>
      <c r="SCB63" s="26"/>
      <c r="SCC63" s="26"/>
      <c r="SCD63" s="26"/>
      <c r="SCE63" s="26"/>
      <c r="SCF63" s="26"/>
      <c r="SCG63" s="26"/>
      <c r="SCH63" s="26"/>
      <c r="SCI63" s="26"/>
      <c r="SCJ63" s="26"/>
      <c r="SCK63" s="26"/>
      <c r="SCL63" s="26"/>
      <c r="SCM63" s="26"/>
      <c r="SCN63" s="26"/>
      <c r="SCO63" s="26"/>
      <c r="SCP63" s="26"/>
      <c r="SCQ63" s="26"/>
      <c r="SCR63" s="26"/>
      <c r="SCS63" s="26"/>
      <c r="SCT63" s="26"/>
      <c r="SCU63" s="26"/>
      <c r="SCV63" s="26"/>
      <c r="SCW63" s="26"/>
      <c r="SCX63" s="26"/>
      <c r="SCY63" s="26"/>
      <c r="SCZ63" s="26"/>
      <c r="SDA63" s="26"/>
      <c r="SDB63" s="26"/>
      <c r="SDC63" s="26"/>
      <c r="SDD63" s="26"/>
      <c r="SDE63" s="26"/>
      <c r="SDF63" s="26"/>
      <c r="SDG63" s="26"/>
      <c r="SDH63" s="26"/>
      <c r="SDI63" s="26"/>
      <c r="SDJ63" s="26"/>
      <c r="SDK63" s="26"/>
      <c r="SDL63" s="26"/>
      <c r="SDM63" s="26"/>
      <c r="SDN63" s="26"/>
      <c r="SDO63" s="26"/>
      <c r="SDP63" s="26"/>
      <c r="SDQ63" s="26"/>
      <c r="SDR63" s="26"/>
      <c r="SDS63" s="26"/>
      <c r="SDT63" s="26"/>
      <c r="SDU63" s="26"/>
      <c r="SDV63" s="26"/>
      <c r="SDW63" s="26"/>
      <c r="SDX63" s="26"/>
      <c r="SDY63" s="26"/>
      <c r="SDZ63" s="26"/>
      <c r="SEA63" s="26"/>
      <c r="SEB63" s="26"/>
      <c r="SEC63" s="26"/>
      <c r="SED63" s="26"/>
      <c r="SEE63" s="26"/>
      <c r="SEF63" s="26"/>
      <c r="SEG63" s="26"/>
      <c r="SEH63" s="26"/>
      <c r="SEI63" s="26"/>
      <c r="SEJ63" s="26"/>
      <c r="SEK63" s="26"/>
      <c r="SEL63" s="26"/>
      <c r="SEM63" s="26"/>
      <c r="SEN63" s="26"/>
      <c r="SEO63" s="26"/>
      <c r="SEP63" s="26"/>
      <c r="SEQ63" s="26"/>
      <c r="SER63" s="26"/>
      <c r="SES63" s="26"/>
      <c r="SET63" s="26"/>
      <c r="SEU63" s="26"/>
      <c r="SEV63" s="26"/>
      <c r="SEW63" s="26"/>
      <c r="SEX63" s="26"/>
      <c r="SEY63" s="26"/>
      <c r="SEZ63" s="26"/>
      <c r="SFA63" s="26"/>
      <c r="SFB63" s="26"/>
      <c r="SFC63" s="26"/>
      <c r="SFD63" s="26"/>
      <c r="SFE63" s="26"/>
      <c r="SFF63" s="26"/>
      <c r="SFG63" s="26"/>
      <c r="SFH63" s="26"/>
      <c r="SFI63" s="26"/>
      <c r="SFJ63" s="26"/>
      <c r="SFK63" s="26"/>
      <c r="SFL63" s="26"/>
      <c r="SFM63" s="26"/>
      <c r="SFN63" s="26"/>
      <c r="SFO63" s="26"/>
      <c r="SFP63" s="26"/>
      <c r="SFQ63" s="26"/>
      <c r="SFR63" s="26"/>
      <c r="SFS63" s="26"/>
      <c r="SFT63" s="26"/>
      <c r="SFU63" s="26"/>
      <c r="SFV63" s="26"/>
      <c r="SFW63" s="26"/>
      <c r="SFX63" s="26"/>
      <c r="SFY63" s="26"/>
      <c r="SFZ63" s="26"/>
      <c r="SGA63" s="26"/>
      <c r="SGB63" s="26"/>
      <c r="SGC63" s="26"/>
      <c r="SGD63" s="26"/>
      <c r="SGE63" s="26"/>
      <c r="SGF63" s="26"/>
      <c r="SGG63" s="26"/>
      <c r="SGH63" s="26"/>
      <c r="SGI63" s="26"/>
      <c r="SGJ63" s="26"/>
      <c r="SGK63" s="26"/>
      <c r="SGL63" s="26"/>
      <c r="SGM63" s="26"/>
      <c r="SGN63" s="26"/>
      <c r="SGO63" s="26"/>
      <c r="SGP63" s="26"/>
      <c r="SGQ63" s="26"/>
      <c r="SGR63" s="26"/>
      <c r="SGS63" s="26"/>
      <c r="SGT63" s="26"/>
      <c r="SGU63" s="26"/>
      <c r="SGV63" s="26"/>
      <c r="SGW63" s="26"/>
      <c r="SGX63" s="26"/>
      <c r="SGY63" s="26"/>
      <c r="SGZ63" s="26"/>
      <c r="SHA63" s="26"/>
      <c r="SHB63" s="26"/>
      <c r="SHC63" s="26"/>
      <c r="SHD63" s="26"/>
      <c r="SHE63" s="26"/>
      <c r="SHF63" s="26"/>
      <c r="SHG63" s="26"/>
      <c r="SHH63" s="26"/>
      <c r="SHI63" s="26"/>
      <c r="SHJ63" s="26"/>
      <c r="SHK63" s="26"/>
      <c r="SHL63" s="26"/>
      <c r="SHM63" s="26"/>
      <c r="SHN63" s="26"/>
      <c r="SHO63" s="26"/>
      <c r="SHP63" s="26"/>
      <c r="SHQ63" s="26"/>
      <c r="SHR63" s="26"/>
      <c r="SHS63" s="26"/>
      <c r="SHT63" s="26"/>
      <c r="SHU63" s="26"/>
      <c r="SHV63" s="26"/>
      <c r="SHW63" s="26"/>
      <c r="SHX63" s="26"/>
      <c r="SHY63" s="26"/>
      <c r="SHZ63" s="26"/>
      <c r="SIA63" s="26"/>
      <c r="SIB63" s="26"/>
      <c r="SIC63" s="26"/>
      <c r="SID63" s="26"/>
      <c r="SIE63" s="26"/>
      <c r="SIF63" s="26"/>
      <c r="SIG63" s="26"/>
      <c r="SIH63" s="26"/>
      <c r="SII63" s="26"/>
      <c r="SIJ63" s="26"/>
      <c r="SIK63" s="26"/>
      <c r="SIL63" s="26"/>
      <c r="SIM63" s="26"/>
      <c r="SIN63" s="26"/>
      <c r="SIO63" s="26"/>
      <c r="SIP63" s="26"/>
      <c r="SIQ63" s="26"/>
      <c r="SIR63" s="26"/>
      <c r="SIS63" s="26"/>
      <c r="SIT63" s="26"/>
      <c r="SIU63" s="26"/>
      <c r="SIV63" s="26"/>
      <c r="SIW63" s="26"/>
      <c r="SIX63" s="26"/>
      <c r="SIY63" s="26"/>
      <c r="SIZ63" s="26"/>
      <c r="SJA63" s="26"/>
      <c r="SJB63" s="26"/>
      <c r="SJC63" s="26"/>
      <c r="SJD63" s="26"/>
      <c r="SJE63" s="26"/>
      <c r="SJF63" s="26"/>
      <c r="SJG63" s="26"/>
      <c r="SJH63" s="26"/>
      <c r="SJI63" s="26"/>
      <c r="SJJ63" s="26"/>
      <c r="SJK63" s="26"/>
      <c r="SJL63" s="26"/>
      <c r="SJM63" s="26"/>
      <c r="SJN63" s="26"/>
      <c r="SJO63" s="26"/>
      <c r="SJP63" s="26"/>
      <c r="SJQ63" s="26"/>
      <c r="SJR63" s="26"/>
      <c r="SJS63" s="26"/>
      <c r="SJT63" s="26"/>
      <c r="SJU63" s="26"/>
      <c r="SJV63" s="26"/>
      <c r="SJW63" s="26"/>
      <c r="SJX63" s="26"/>
      <c r="SJY63" s="26"/>
      <c r="SJZ63" s="26"/>
      <c r="SKA63" s="26"/>
      <c r="SKB63" s="26"/>
      <c r="SKC63" s="26"/>
      <c r="SKD63" s="26"/>
      <c r="SKE63" s="26"/>
      <c r="SKF63" s="26"/>
      <c r="SKG63" s="26"/>
      <c r="SKH63" s="26"/>
      <c r="SKI63" s="26"/>
      <c r="SKJ63" s="26"/>
      <c r="SKK63" s="26"/>
      <c r="SKL63" s="26"/>
      <c r="SKM63" s="26"/>
      <c r="SKN63" s="26"/>
      <c r="SKO63" s="26"/>
      <c r="SKP63" s="26"/>
      <c r="SKQ63" s="26"/>
      <c r="SKR63" s="26"/>
      <c r="SKS63" s="26"/>
      <c r="SKT63" s="26"/>
      <c r="SKU63" s="26"/>
      <c r="SKV63" s="26"/>
      <c r="SKW63" s="26"/>
      <c r="SKX63" s="26"/>
      <c r="SKY63" s="26"/>
      <c r="SKZ63" s="26"/>
      <c r="SLA63" s="26"/>
      <c r="SLB63" s="26"/>
      <c r="SLC63" s="26"/>
      <c r="SLD63" s="26"/>
      <c r="SLE63" s="26"/>
      <c r="SLF63" s="26"/>
      <c r="SLG63" s="26"/>
      <c r="SLH63" s="26"/>
      <c r="SLI63" s="26"/>
      <c r="SLJ63" s="26"/>
      <c r="SLK63" s="26"/>
      <c r="SLL63" s="26"/>
      <c r="SLM63" s="26"/>
      <c r="SLN63" s="26"/>
      <c r="SLO63" s="26"/>
      <c r="SLP63" s="26"/>
      <c r="SLQ63" s="26"/>
      <c r="SLR63" s="26"/>
      <c r="SLS63" s="26"/>
      <c r="SLT63" s="26"/>
      <c r="SLU63" s="26"/>
      <c r="SLV63" s="26"/>
      <c r="SLW63" s="26"/>
      <c r="SLX63" s="26"/>
      <c r="SLY63" s="26"/>
      <c r="SLZ63" s="26"/>
      <c r="SMA63" s="26"/>
      <c r="SMB63" s="26"/>
      <c r="SMC63" s="26"/>
      <c r="SMD63" s="26"/>
      <c r="SME63" s="26"/>
      <c r="SMF63" s="26"/>
      <c r="SMG63" s="26"/>
      <c r="SMH63" s="26"/>
      <c r="SMI63" s="26"/>
      <c r="SMJ63" s="26"/>
      <c r="SMK63" s="26"/>
      <c r="SML63" s="26"/>
      <c r="SMM63" s="26"/>
      <c r="SMN63" s="26"/>
      <c r="SMO63" s="26"/>
      <c r="SMP63" s="26"/>
      <c r="SMQ63" s="26"/>
      <c r="SMR63" s="26"/>
      <c r="SMS63" s="26"/>
      <c r="SMT63" s="26"/>
      <c r="SMU63" s="26"/>
      <c r="SMV63" s="26"/>
      <c r="SMW63" s="26"/>
      <c r="SMX63" s="26"/>
      <c r="SMY63" s="26"/>
      <c r="SMZ63" s="26"/>
      <c r="SNA63" s="26"/>
      <c r="SNB63" s="26"/>
      <c r="SNC63" s="26"/>
      <c r="SND63" s="26"/>
      <c r="SNE63" s="26"/>
      <c r="SNF63" s="26"/>
      <c r="SNG63" s="26"/>
      <c r="SNH63" s="26"/>
      <c r="SNI63" s="26"/>
      <c r="SNJ63" s="26"/>
      <c r="SNK63" s="26"/>
      <c r="SNL63" s="26"/>
      <c r="SNM63" s="26"/>
      <c r="SNN63" s="26"/>
      <c r="SNO63" s="26"/>
      <c r="SNP63" s="26"/>
      <c r="SNQ63" s="26"/>
      <c r="SNR63" s="26"/>
      <c r="SNS63" s="26"/>
      <c r="SNT63" s="26"/>
      <c r="SNU63" s="26"/>
      <c r="SNV63" s="26"/>
      <c r="SNW63" s="26"/>
      <c r="SNX63" s="26"/>
      <c r="SNY63" s="26"/>
      <c r="SNZ63" s="26"/>
      <c r="SOA63" s="26"/>
      <c r="SOB63" s="26"/>
      <c r="SOC63" s="26"/>
      <c r="SOD63" s="26"/>
      <c r="SOE63" s="26"/>
      <c r="SOF63" s="26"/>
      <c r="SOG63" s="26"/>
      <c r="SOH63" s="26"/>
      <c r="SOI63" s="26"/>
      <c r="SOJ63" s="26"/>
      <c r="SOK63" s="26"/>
      <c r="SOL63" s="26"/>
      <c r="SOM63" s="26"/>
      <c r="SON63" s="26"/>
      <c r="SOO63" s="26"/>
      <c r="SOP63" s="26"/>
      <c r="SOQ63" s="26"/>
      <c r="SOR63" s="26"/>
      <c r="SOS63" s="26"/>
      <c r="SOT63" s="26"/>
      <c r="SOU63" s="26"/>
      <c r="SOV63" s="26"/>
      <c r="SOW63" s="26"/>
      <c r="SOX63" s="26"/>
      <c r="SOY63" s="26"/>
      <c r="SOZ63" s="26"/>
      <c r="SPA63" s="26"/>
      <c r="SPB63" s="26"/>
      <c r="SPC63" s="26"/>
      <c r="SPD63" s="26"/>
      <c r="SPE63" s="26"/>
      <c r="SPF63" s="26"/>
      <c r="SPG63" s="26"/>
      <c r="SPH63" s="26"/>
      <c r="SPI63" s="26"/>
      <c r="SPJ63" s="26"/>
      <c r="SPK63" s="26"/>
      <c r="SPL63" s="26"/>
      <c r="SPM63" s="26"/>
      <c r="SPN63" s="26"/>
      <c r="SPO63" s="26"/>
      <c r="SPP63" s="26"/>
      <c r="SPQ63" s="26"/>
      <c r="SPR63" s="26"/>
      <c r="SPS63" s="26"/>
      <c r="SPT63" s="26"/>
      <c r="SPU63" s="26"/>
      <c r="SPV63" s="26"/>
      <c r="SPW63" s="26"/>
      <c r="SPX63" s="26"/>
      <c r="SPY63" s="26"/>
      <c r="SPZ63" s="26"/>
      <c r="SQA63" s="26"/>
      <c r="SQB63" s="26"/>
      <c r="SQC63" s="26"/>
      <c r="SQD63" s="26"/>
      <c r="SQE63" s="26"/>
      <c r="SQF63" s="26"/>
      <c r="SQG63" s="26"/>
      <c r="SQH63" s="26"/>
      <c r="SQI63" s="26"/>
      <c r="SQJ63" s="26"/>
      <c r="SQK63" s="26"/>
      <c r="SQL63" s="26"/>
      <c r="SQM63" s="26"/>
      <c r="SQN63" s="26"/>
      <c r="SQO63" s="26"/>
      <c r="SQP63" s="26"/>
      <c r="SQQ63" s="26"/>
      <c r="SQR63" s="26"/>
      <c r="SQS63" s="26"/>
      <c r="SQT63" s="26"/>
      <c r="SQU63" s="26"/>
      <c r="SQV63" s="26"/>
      <c r="SQW63" s="26"/>
      <c r="SQX63" s="26"/>
      <c r="SQY63" s="26"/>
      <c r="SQZ63" s="26"/>
      <c r="SRA63" s="26"/>
      <c r="SRB63" s="26"/>
      <c r="SRC63" s="26"/>
      <c r="SRD63" s="26"/>
      <c r="SRE63" s="26"/>
      <c r="SRF63" s="26"/>
      <c r="SRG63" s="26"/>
      <c r="SRH63" s="26"/>
      <c r="SRI63" s="26"/>
      <c r="SRJ63" s="26"/>
      <c r="SRK63" s="26"/>
      <c r="SRL63" s="26"/>
      <c r="SRM63" s="26"/>
      <c r="SRN63" s="26"/>
      <c r="SRO63" s="26"/>
      <c r="SRP63" s="26"/>
      <c r="SRQ63" s="26"/>
      <c r="SRR63" s="26"/>
      <c r="SRS63" s="26"/>
      <c r="SRT63" s="26"/>
      <c r="SRU63" s="26"/>
      <c r="SRV63" s="26"/>
      <c r="SRW63" s="26"/>
      <c r="SRX63" s="26"/>
      <c r="SRY63" s="26"/>
      <c r="SRZ63" s="26"/>
      <c r="SSA63" s="26"/>
      <c r="SSB63" s="26"/>
      <c r="SSC63" s="26"/>
      <c r="SSD63" s="26"/>
      <c r="SSE63" s="26"/>
      <c r="SSF63" s="26"/>
      <c r="SSG63" s="26"/>
      <c r="SSH63" s="26"/>
      <c r="SSI63" s="26"/>
      <c r="SSJ63" s="26"/>
      <c r="SSK63" s="26"/>
      <c r="SSL63" s="26"/>
      <c r="SSM63" s="26"/>
      <c r="SSN63" s="26"/>
      <c r="SSO63" s="26"/>
      <c r="SSP63" s="26"/>
      <c r="SSQ63" s="26"/>
      <c r="SSR63" s="26"/>
      <c r="SSS63" s="26"/>
      <c r="SST63" s="26"/>
      <c r="SSU63" s="26"/>
      <c r="SSV63" s="26"/>
      <c r="SSW63" s="26"/>
      <c r="SSX63" s="26"/>
      <c r="SSY63" s="26"/>
      <c r="SSZ63" s="26"/>
      <c r="STA63" s="26"/>
      <c r="STB63" s="26"/>
      <c r="STC63" s="26"/>
      <c r="STD63" s="26"/>
      <c r="STE63" s="26"/>
      <c r="STF63" s="26"/>
      <c r="STG63" s="26"/>
      <c r="STH63" s="26"/>
      <c r="STI63" s="26"/>
      <c r="STJ63" s="26"/>
      <c r="STK63" s="26"/>
      <c r="STL63" s="26"/>
      <c r="STM63" s="26"/>
      <c r="STN63" s="26"/>
      <c r="STO63" s="26"/>
      <c r="STP63" s="26"/>
      <c r="STQ63" s="26"/>
      <c r="STR63" s="26"/>
      <c r="STS63" s="26"/>
      <c r="STT63" s="26"/>
      <c r="STU63" s="26"/>
      <c r="STV63" s="26"/>
      <c r="STW63" s="26"/>
      <c r="STX63" s="26"/>
      <c r="STY63" s="26"/>
      <c r="STZ63" s="26"/>
      <c r="SUA63" s="26"/>
      <c r="SUB63" s="26"/>
      <c r="SUC63" s="26"/>
      <c r="SUD63" s="26"/>
      <c r="SUE63" s="26"/>
      <c r="SUF63" s="26"/>
      <c r="SUG63" s="26"/>
      <c r="SUH63" s="26"/>
      <c r="SUI63" s="26"/>
      <c r="SUJ63" s="26"/>
      <c r="SUK63" s="26"/>
      <c r="SUL63" s="26"/>
      <c r="SUM63" s="26"/>
      <c r="SUN63" s="26"/>
      <c r="SUO63" s="26"/>
      <c r="SUP63" s="26"/>
      <c r="SUQ63" s="26"/>
      <c r="SUR63" s="26"/>
      <c r="SUS63" s="26"/>
      <c r="SUT63" s="26"/>
      <c r="SUU63" s="26"/>
      <c r="SUV63" s="26"/>
      <c r="SUW63" s="26"/>
      <c r="SUX63" s="26"/>
      <c r="SUY63" s="26"/>
      <c r="SUZ63" s="26"/>
      <c r="SVA63" s="26"/>
      <c r="SVB63" s="26"/>
      <c r="SVC63" s="26"/>
      <c r="SVD63" s="26"/>
      <c r="SVE63" s="26"/>
      <c r="SVF63" s="26"/>
      <c r="SVG63" s="26"/>
      <c r="SVH63" s="26"/>
      <c r="SVI63" s="26"/>
      <c r="SVJ63" s="26"/>
      <c r="SVK63" s="26"/>
      <c r="SVL63" s="26"/>
      <c r="SVM63" s="26"/>
      <c r="SVN63" s="26"/>
      <c r="SVO63" s="26"/>
      <c r="SVP63" s="26"/>
      <c r="SVQ63" s="26"/>
      <c r="SVR63" s="26"/>
      <c r="SVS63" s="26"/>
      <c r="SVT63" s="26"/>
      <c r="SVU63" s="26"/>
      <c r="SVV63" s="26"/>
      <c r="SVW63" s="26"/>
      <c r="SVX63" s="26"/>
      <c r="SVY63" s="26"/>
      <c r="SVZ63" s="26"/>
      <c r="SWA63" s="26"/>
      <c r="SWB63" s="26"/>
      <c r="SWC63" s="26"/>
      <c r="SWD63" s="26"/>
      <c r="SWE63" s="26"/>
      <c r="SWF63" s="26"/>
      <c r="SWG63" s="26"/>
      <c r="SWH63" s="26"/>
      <c r="SWI63" s="26"/>
      <c r="SWJ63" s="26"/>
      <c r="SWK63" s="26"/>
      <c r="SWL63" s="26"/>
      <c r="SWM63" s="26"/>
      <c r="SWN63" s="26"/>
      <c r="SWO63" s="26"/>
      <c r="SWP63" s="26"/>
      <c r="SWQ63" s="26"/>
      <c r="SWR63" s="26"/>
      <c r="SWS63" s="26"/>
      <c r="SWT63" s="26"/>
      <c r="SWU63" s="26"/>
      <c r="SWV63" s="26"/>
      <c r="SWW63" s="26"/>
      <c r="SWX63" s="26"/>
      <c r="SWY63" s="26"/>
      <c r="SWZ63" s="26"/>
      <c r="SXA63" s="26"/>
      <c r="SXB63" s="26"/>
      <c r="SXC63" s="26"/>
      <c r="SXD63" s="26"/>
      <c r="SXE63" s="26"/>
      <c r="SXF63" s="26"/>
      <c r="SXG63" s="26"/>
      <c r="SXH63" s="26"/>
      <c r="SXI63" s="26"/>
      <c r="SXJ63" s="26"/>
      <c r="SXK63" s="26"/>
      <c r="SXL63" s="26"/>
      <c r="SXM63" s="26"/>
      <c r="SXN63" s="26"/>
      <c r="SXO63" s="26"/>
      <c r="SXP63" s="26"/>
      <c r="SXQ63" s="26"/>
      <c r="SXR63" s="26"/>
      <c r="SXS63" s="26"/>
      <c r="SXT63" s="26"/>
      <c r="SXU63" s="26"/>
      <c r="SXV63" s="26"/>
      <c r="SXW63" s="26"/>
      <c r="SXX63" s="26"/>
      <c r="SXY63" s="26"/>
      <c r="SXZ63" s="26"/>
      <c r="SYA63" s="26"/>
      <c r="SYB63" s="26"/>
      <c r="SYC63" s="26"/>
      <c r="SYD63" s="26"/>
      <c r="SYE63" s="26"/>
      <c r="SYF63" s="26"/>
      <c r="SYG63" s="26"/>
      <c r="SYH63" s="26"/>
      <c r="SYI63" s="26"/>
      <c r="SYJ63" s="26"/>
      <c r="SYK63" s="26"/>
      <c r="SYL63" s="26"/>
      <c r="SYM63" s="26"/>
      <c r="SYN63" s="26"/>
      <c r="SYO63" s="26"/>
      <c r="SYP63" s="26"/>
      <c r="SYQ63" s="26"/>
      <c r="SYR63" s="26"/>
      <c r="SYS63" s="26"/>
      <c r="SYT63" s="26"/>
      <c r="SYU63" s="26"/>
      <c r="SYV63" s="26"/>
      <c r="SYW63" s="26"/>
      <c r="SYX63" s="26"/>
      <c r="SYY63" s="26"/>
      <c r="SYZ63" s="26"/>
      <c r="SZA63" s="26"/>
      <c r="SZB63" s="26"/>
      <c r="SZC63" s="26"/>
      <c r="SZD63" s="26"/>
      <c r="SZE63" s="26"/>
      <c r="SZF63" s="26"/>
      <c r="SZG63" s="26"/>
      <c r="SZH63" s="26"/>
      <c r="SZI63" s="26"/>
      <c r="SZJ63" s="26"/>
      <c r="SZK63" s="26"/>
      <c r="SZL63" s="26"/>
      <c r="SZM63" s="26"/>
      <c r="SZN63" s="26"/>
      <c r="SZO63" s="26"/>
      <c r="SZP63" s="26"/>
      <c r="SZQ63" s="26"/>
      <c r="SZR63" s="26"/>
      <c r="SZS63" s="26"/>
      <c r="SZT63" s="26"/>
      <c r="SZU63" s="26"/>
      <c r="SZV63" s="26"/>
      <c r="SZW63" s="26"/>
      <c r="SZX63" s="26"/>
      <c r="SZY63" s="26"/>
      <c r="SZZ63" s="26"/>
      <c r="TAA63" s="26"/>
      <c r="TAB63" s="26"/>
      <c r="TAC63" s="26"/>
      <c r="TAD63" s="26"/>
      <c r="TAE63" s="26"/>
      <c r="TAF63" s="26"/>
      <c r="TAG63" s="26"/>
      <c r="TAH63" s="26"/>
      <c r="TAI63" s="26"/>
      <c r="TAJ63" s="26"/>
      <c r="TAK63" s="26"/>
      <c r="TAL63" s="26"/>
      <c r="TAM63" s="26"/>
      <c r="TAN63" s="26"/>
      <c r="TAO63" s="26"/>
      <c r="TAP63" s="26"/>
      <c r="TAQ63" s="26"/>
      <c r="TAR63" s="26"/>
      <c r="TAS63" s="26"/>
      <c r="TAT63" s="26"/>
      <c r="TAU63" s="26"/>
      <c r="TAV63" s="26"/>
      <c r="TAW63" s="26"/>
      <c r="TAX63" s="26"/>
      <c r="TAY63" s="26"/>
      <c r="TAZ63" s="26"/>
      <c r="TBA63" s="26"/>
      <c r="TBB63" s="26"/>
      <c r="TBC63" s="26"/>
      <c r="TBD63" s="26"/>
      <c r="TBE63" s="26"/>
      <c r="TBF63" s="26"/>
      <c r="TBG63" s="26"/>
      <c r="TBH63" s="26"/>
      <c r="TBI63" s="26"/>
      <c r="TBJ63" s="26"/>
      <c r="TBK63" s="26"/>
      <c r="TBL63" s="26"/>
      <c r="TBM63" s="26"/>
      <c r="TBN63" s="26"/>
      <c r="TBO63" s="26"/>
      <c r="TBP63" s="26"/>
      <c r="TBQ63" s="26"/>
      <c r="TBR63" s="26"/>
      <c r="TBS63" s="26"/>
      <c r="TBT63" s="26"/>
      <c r="TBU63" s="26"/>
      <c r="TBV63" s="26"/>
      <c r="TBW63" s="26"/>
      <c r="TBX63" s="26"/>
      <c r="TBY63" s="26"/>
      <c r="TBZ63" s="26"/>
      <c r="TCA63" s="26"/>
      <c r="TCB63" s="26"/>
      <c r="TCC63" s="26"/>
      <c r="TCD63" s="26"/>
      <c r="TCE63" s="26"/>
      <c r="TCF63" s="26"/>
      <c r="TCG63" s="26"/>
      <c r="TCH63" s="26"/>
      <c r="TCI63" s="26"/>
      <c r="TCJ63" s="26"/>
      <c r="TCK63" s="26"/>
      <c r="TCL63" s="26"/>
      <c r="TCM63" s="26"/>
      <c r="TCN63" s="26"/>
      <c r="TCO63" s="26"/>
      <c r="TCP63" s="26"/>
      <c r="TCQ63" s="26"/>
      <c r="TCR63" s="26"/>
      <c r="TCS63" s="26"/>
      <c r="TCT63" s="26"/>
      <c r="TCU63" s="26"/>
      <c r="TCV63" s="26"/>
      <c r="TCW63" s="26"/>
      <c r="TCX63" s="26"/>
      <c r="TCY63" s="26"/>
      <c r="TCZ63" s="26"/>
      <c r="TDA63" s="26"/>
      <c r="TDB63" s="26"/>
      <c r="TDC63" s="26"/>
      <c r="TDD63" s="26"/>
      <c r="TDE63" s="26"/>
      <c r="TDF63" s="26"/>
      <c r="TDG63" s="26"/>
      <c r="TDH63" s="26"/>
      <c r="TDI63" s="26"/>
      <c r="TDJ63" s="26"/>
      <c r="TDK63" s="26"/>
      <c r="TDL63" s="26"/>
      <c r="TDM63" s="26"/>
      <c r="TDN63" s="26"/>
      <c r="TDO63" s="26"/>
      <c r="TDP63" s="26"/>
      <c r="TDQ63" s="26"/>
      <c r="TDR63" s="26"/>
      <c r="TDS63" s="26"/>
      <c r="TDT63" s="26"/>
      <c r="TDU63" s="26"/>
      <c r="TDV63" s="26"/>
      <c r="TDW63" s="26"/>
      <c r="TDX63" s="26"/>
      <c r="TDY63" s="26"/>
      <c r="TDZ63" s="26"/>
      <c r="TEA63" s="26"/>
      <c r="TEB63" s="26"/>
      <c r="TEC63" s="26"/>
      <c r="TED63" s="26"/>
      <c r="TEE63" s="26"/>
      <c r="TEF63" s="26"/>
      <c r="TEG63" s="26"/>
      <c r="TEH63" s="26"/>
      <c r="TEI63" s="26"/>
      <c r="TEJ63" s="26"/>
      <c r="TEK63" s="26"/>
      <c r="TEL63" s="26"/>
      <c r="TEM63" s="26"/>
      <c r="TEN63" s="26"/>
      <c r="TEO63" s="26"/>
      <c r="TEP63" s="26"/>
      <c r="TEQ63" s="26"/>
      <c r="TER63" s="26"/>
      <c r="TES63" s="26"/>
      <c r="TET63" s="26"/>
      <c r="TEU63" s="26"/>
      <c r="TEV63" s="26"/>
      <c r="TEW63" s="26"/>
      <c r="TEX63" s="26"/>
      <c r="TEY63" s="26"/>
      <c r="TEZ63" s="26"/>
      <c r="TFA63" s="26"/>
      <c r="TFB63" s="26"/>
      <c r="TFC63" s="26"/>
      <c r="TFD63" s="26"/>
      <c r="TFE63" s="26"/>
      <c r="TFF63" s="26"/>
      <c r="TFG63" s="26"/>
      <c r="TFH63" s="26"/>
      <c r="TFI63" s="26"/>
      <c r="TFJ63" s="26"/>
      <c r="TFK63" s="26"/>
      <c r="TFL63" s="26"/>
      <c r="TFM63" s="26"/>
      <c r="TFN63" s="26"/>
      <c r="TFO63" s="26"/>
      <c r="TFP63" s="26"/>
      <c r="TFQ63" s="26"/>
      <c r="TFR63" s="26"/>
      <c r="TFS63" s="26"/>
      <c r="TFT63" s="26"/>
      <c r="TFU63" s="26"/>
      <c r="TFV63" s="26"/>
      <c r="TFW63" s="26"/>
      <c r="TFX63" s="26"/>
      <c r="TFY63" s="26"/>
      <c r="TFZ63" s="26"/>
      <c r="TGA63" s="26"/>
      <c r="TGB63" s="26"/>
      <c r="TGC63" s="26"/>
      <c r="TGD63" s="26"/>
      <c r="TGE63" s="26"/>
      <c r="TGF63" s="26"/>
      <c r="TGG63" s="26"/>
      <c r="TGH63" s="26"/>
      <c r="TGI63" s="26"/>
      <c r="TGJ63" s="26"/>
      <c r="TGK63" s="26"/>
      <c r="TGL63" s="26"/>
      <c r="TGM63" s="26"/>
      <c r="TGN63" s="26"/>
      <c r="TGO63" s="26"/>
      <c r="TGP63" s="26"/>
      <c r="TGQ63" s="26"/>
      <c r="TGR63" s="26"/>
      <c r="TGS63" s="26"/>
      <c r="TGT63" s="26"/>
      <c r="TGU63" s="26"/>
      <c r="TGV63" s="26"/>
      <c r="TGW63" s="26"/>
      <c r="TGX63" s="26"/>
      <c r="TGY63" s="26"/>
      <c r="TGZ63" s="26"/>
      <c r="THA63" s="26"/>
      <c r="THB63" s="26"/>
      <c r="THC63" s="26"/>
      <c r="THD63" s="26"/>
      <c r="THE63" s="26"/>
      <c r="THF63" s="26"/>
      <c r="THG63" s="26"/>
      <c r="THH63" s="26"/>
      <c r="THI63" s="26"/>
      <c r="THJ63" s="26"/>
      <c r="THK63" s="26"/>
      <c r="THL63" s="26"/>
      <c r="THM63" s="26"/>
      <c r="THN63" s="26"/>
      <c r="THO63" s="26"/>
      <c r="THP63" s="26"/>
      <c r="THQ63" s="26"/>
      <c r="THR63" s="26"/>
      <c r="THS63" s="26"/>
      <c r="THT63" s="26"/>
      <c r="THU63" s="26"/>
      <c r="THV63" s="26"/>
      <c r="THW63" s="26"/>
      <c r="THX63" s="26"/>
      <c r="THY63" s="26"/>
      <c r="THZ63" s="26"/>
      <c r="TIA63" s="26"/>
      <c r="TIB63" s="26"/>
      <c r="TIC63" s="26"/>
      <c r="TID63" s="26"/>
      <c r="TIE63" s="26"/>
      <c r="TIF63" s="26"/>
      <c r="TIG63" s="26"/>
      <c r="TIH63" s="26"/>
      <c r="TII63" s="26"/>
      <c r="TIJ63" s="26"/>
      <c r="TIK63" s="26"/>
      <c r="TIL63" s="26"/>
      <c r="TIM63" s="26"/>
      <c r="TIN63" s="26"/>
      <c r="TIO63" s="26"/>
      <c r="TIP63" s="26"/>
      <c r="TIQ63" s="26"/>
      <c r="TIR63" s="26"/>
      <c r="TIS63" s="26"/>
      <c r="TIT63" s="26"/>
      <c r="TIU63" s="26"/>
      <c r="TIV63" s="26"/>
      <c r="TIW63" s="26"/>
      <c r="TIX63" s="26"/>
      <c r="TIY63" s="26"/>
      <c r="TIZ63" s="26"/>
      <c r="TJA63" s="26"/>
      <c r="TJB63" s="26"/>
      <c r="TJC63" s="26"/>
      <c r="TJD63" s="26"/>
      <c r="TJE63" s="26"/>
      <c r="TJF63" s="26"/>
      <c r="TJG63" s="26"/>
      <c r="TJH63" s="26"/>
      <c r="TJI63" s="26"/>
      <c r="TJJ63" s="26"/>
      <c r="TJK63" s="26"/>
      <c r="TJL63" s="26"/>
      <c r="TJM63" s="26"/>
      <c r="TJN63" s="26"/>
      <c r="TJO63" s="26"/>
      <c r="TJP63" s="26"/>
      <c r="TJQ63" s="26"/>
      <c r="TJR63" s="26"/>
      <c r="TJS63" s="26"/>
      <c r="TJT63" s="26"/>
      <c r="TJU63" s="26"/>
      <c r="TJV63" s="26"/>
      <c r="TJW63" s="26"/>
      <c r="TJX63" s="26"/>
      <c r="TJY63" s="26"/>
      <c r="TJZ63" s="26"/>
      <c r="TKA63" s="26"/>
      <c r="TKB63" s="26"/>
      <c r="TKC63" s="26"/>
      <c r="TKD63" s="26"/>
      <c r="TKE63" s="26"/>
      <c r="TKF63" s="26"/>
      <c r="TKG63" s="26"/>
      <c r="TKH63" s="26"/>
      <c r="TKI63" s="26"/>
      <c r="TKJ63" s="26"/>
      <c r="TKK63" s="26"/>
      <c r="TKL63" s="26"/>
      <c r="TKM63" s="26"/>
      <c r="TKN63" s="26"/>
      <c r="TKO63" s="26"/>
      <c r="TKP63" s="26"/>
      <c r="TKQ63" s="26"/>
      <c r="TKR63" s="26"/>
      <c r="TKS63" s="26"/>
      <c r="TKT63" s="26"/>
      <c r="TKU63" s="26"/>
      <c r="TKV63" s="26"/>
      <c r="TKW63" s="26"/>
      <c r="TKX63" s="26"/>
      <c r="TKY63" s="26"/>
      <c r="TKZ63" s="26"/>
      <c r="TLA63" s="26"/>
      <c r="TLB63" s="26"/>
      <c r="TLC63" s="26"/>
      <c r="TLD63" s="26"/>
      <c r="TLE63" s="26"/>
      <c r="TLF63" s="26"/>
      <c r="TLG63" s="26"/>
      <c r="TLH63" s="26"/>
      <c r="TLI63" s="26"/>
      <c r="TLJ63" s="26"/>
      <c r="TLK63" s="26"/>
      <c r="TLL63" s="26"/>
      <c r="TLM63" s="26"/>
      <c r="TLN63" s="26"/>
      <c r="TLO63" s="26"/>
      <c r="TLP63" s="26"/>
      <c r="TLQ63" s="26"/>
      <c r="TLR63" s="26"/>
      <c r="TLS63" s="26"/>
      <c r="TLT63" s="26"/>
      <c r="TLU63" s="26"/>
      <c r="TLV63" s="26"/>
      <c r="TLW63" s="26"/>
      <c r="TLX63" s="26"/>
      <c r="TLY63" s="26"/>
      <c r="TLZ63" s="26"/>
      <c r="TMA63" s="26"/>
      <c r="TMB63" s="26"/>
      <c r="TMC63" s="26"/>
      <c r="TMD63" s="26"/>
      <c r="TME63" s="26"/>
      <c r="TMF63" s="26"/>
      <c r="TMG63" s="26"/>
      <c r="TMH63" s="26"/>
      <c r="TMI63" s="26"/>
      <c r="TMJ63" s="26"/>
      <c r="TMK63" s="26"/>
      <c r="TML63" s="26"/>
      <c r="TMM63" s="26"/>
      <c r="TMN63" s="26"/>
      <c r="TMO63" s="26"/>
      <c r="TMP63" s="26"/>
      <c r="TMQ63" s="26"/>
      <c r="TMR63" s="26"/>
      <c r="TMS63" s="26"/>
      <c r="TMT63" s="26"/>
      <c r="TMU63" s="26"/>
      <c r="TMV63" s="26"/>
      <c r="TMW63" s="26"/>
      <c r="TMX63" s="26"/>
      <c r="TMY63" s="26"/>
      <c r="TMZ63" s="26"/>
      <c r="TNA63" s="26"/>
      <c r="TNB63" s="26"/>
      <c r="TNC63" s="26"/>
      <c r="TND63" s="26"/>
      <c r="TNE63" s="26"/>
      <c r="TNF63" s="26"/>
      <c r="TNG63" s="26"/>
      <c r="TNH63" s="26"/>
      <c r="TNI63" s="26"/>
      <c r="TNJ63" s="26"/>
      <c r="TNK63" s="26"/>
      <c r="TNL63" s="26"/>
      <c r="TNM63" s="26"/>
      <c r="TNN63" s="26"/>
      <c r="TNO63" s="26"/>
      <c r="TNP63" s="26"/>
      <c r="TNQ63" s="26"/>
      <c r="TNR63" s="26"/>
      <c r="TNS63" s="26"/>
      <c r="TNT63" s="26"/>
      <c r="TNU63" s="26"/>
      <c r="TNV63" s="26"/>
      <c r="TNW63" s="26"/>
      <c r="TNX63" s="26"/>
      <c r="TNY63" s="26"/>
      <c r="TNZ63" s="26"/>
      <c r="TOA63" s="26"/>
      <c r="TOB63" s="26"/>
      <c r="TOC63" s="26"/>
      <c r="TOD63" s="26"/>
      <c r="TOE63" s="26"/>
      <c r="TOF63" s="26"/>
      <c r="TOG63" s="26"/>
      <c r="TOH63" s="26"/>
      <c r="TOI63" s="26"/>
      <c r="TOJ63" s="26"/>
      <c r="TOK63" s="26"/>
      <c r="TOL63" s="26"/>
      <c r="TOM63" s="26"/>
      <c r="TON63" s="26"/>
      <c r="TOO63" s="26"/>
      <c r="TOP63" s="26"/>
      <c r="TOQ63" s="26"/>
      <c r="TOR63" s="26"/>
      <c r="TOS63" s="26"/>
      <c r="TOT63" s="26"/>
      <c r="TOU63" s="26"/>
      <c r="TOV63" s="26"/>
      <c r="TOW63" s="26"/>
      <c r="TOX63" s="26"/>
      <c r="TOY63" s="26"/>
      <c r="TOZ63" s="26"/>
      <c r="TPA63" s="26"/>
      <c r="TPB63" s="26"/>
      <c r="TPC63" s="26"/>
      <c r="TPD63" s="26"/>
      <c r="TPE63" s="26"/>
      <c r="TPF63" s="26"/>
      <c r="TPG63" s="26"/>
      <c r="TPH63" s="26"/>
      <c r="TPI63" s="26"/>
      <c r="TPJ63" s="26"/>
      <c r="TPK63" s="26"/>
      <c r="TPL63" s="26"/>
      <c r="TPM63" s="26"/>
      <c r="TPN63" s="26"/>
      <c r="TPO63" s="26"/>
      <c r="TPP63" s="26"/>
      <c r="TPQ63" s="26"/>
      <c r="TPR63" s="26"/>
      <c r="TPS63" s="26"/>
      <c r="TPT63" s="26"/>
      <c r="TPU63" s="26"/>
      <c r="TPV63" s="26"/>
      <c r="TPW63" s="26"/>
      <c r="TPX63" s="26"/>
      <c r="TPY63" s="26"/>
      <c r="TPZ63" s="26"/>
      <c r="TQA63" s="26"/>
      <c r="TQB63" s="26"/>
      <c r="TQC63" s="26"/>
      <c r="TQD63" s="26"/>
      <c r="TQE63" s="26"/>
      <c r="TQF63" s="26"/>
      <c r="TQG63" s="26"/>
      <c r="TQH63" s="26"/>
      <c r="TQI63" s="26"/>
      <c r="TQJ63" s="26"/>
      <c r="TQK63" s="26"/>
      <c r="TQL63" s="26"/>
      <c r="TQM63" s="26"/>
      <c r="TQN63" s="26"/>
      <c r="TQO63" s="26"/>
      <c r="TQP63" s="26"/>
      <c r="TQQ63" s="26"/>
      <c r="TQR63" s="26"/>
      <c r="TQS63" s="26"/>
      <c r="TQT63" s="26"/>
      <c r="TQU63" s="26"/>
      <c r="TQV63" s="26"/>
      <c r="TQW63" s="26"/>
      <c r="TQX63" s="26"/>
      <c r="TQY63" s="26"/>
      <c r="TQZ63" s="26"/>
      <c r="TRA63" s="26"/>
      <c r="TRB63" s="26"/>
      <c r="TRC63" s="26"/>
      <c r="TRD63" s="26"/>
      <c r="TRE63" s="26"/>
      <c r="TRF63" s="26"/>
      <c r="TRG63" s="26"/>
      <c r="TRH63" s="26"/>
      <c r="TRI63" s="26"/>
      <c r="TRJ63" s="26"/>
      <c r="TRK63" s="26"/>
      <c r="TRL63" s="26"/>
      <c r="TRM63" s="26"/>
      <c r="TRN63" s="26"/>
      <c r="TRO63" s="26"/>
      <c r="TRP63" s="26"/>
      <c r="TRQ63" s="26"/>
      <c r="TRR63" s="26"/>
      <c r="TRS63" s="26"/>
      <c r="TRT63" s="26"/>
      <c r="TRU63" s="26"/>
      <c r="TRV63" s="26"/>
      <c r="TRW63" s="26"/>
      <c r="TRX63" s="26"/>
      <c r="TRY63" s="26"/>
      <c r="TRZ63" s="26"/>
      <c r="TSA63" s="26"/>
      <c r="TSB63" s="26"/>
      <c r="TSC63" s="26"/>
      <c r="TSD63" s="26"/>
      <c r="TSE63" s="26"/>
      <c r="TSF63" s="26"/>
      <c r="TSG63" s="26"/>
      <c r="TSH63" s="26"/>
      <c r="TSI63" s="26"/>
      <c r="TSJ63" s="26"/>
      <c r="TSK63" s="26"/>
      <c r="TSL63" s="26"/>
      <c r="TSM63" s="26"/>
      <c r="TSN63" s="26"/>
      <c r="TSO63" s="26"/>
      <c r="TSP63" s="26"/>
      <c r="TSQ63" s="26"/>
      <c r="TSR63" s="26"/>
      <c r="TSS63" s="26"/>
      <c r="TST63" s="26"/>
      <c r="TSU63" s="26"/>
      <c r="TSV63" s="26"/>
      <c r="TSW63" s="26"/>
      <c r="TSX63" s="26"/>
      <c r="TSY63" s="26"/>
      <c r="TSZ63" s="26"/>
      <c r="TTA63" s="26"/>
      <c r="TTB63" s="26"/>
      <c r="TTC63" s="26"/>
      <c r="TTD63" s="26"/>
      <c r="TTE63" s="26"/>
      <c r="TTF63" s="26"/>
      <c r="TTG63" s="26"/>
      <c r="TTH63" s="26"/>
      <c r="TTI63" s="26"/>
      <c r="TTJ63" s="26"/>
      <c r="TTK63" s="26"/>
      <c r="TTL63" s="26"/>
      <c r="TTM63" s="26"/>
      <c r="TTN63" s="26"/>
      <c r="TTO63" s="26"/>
      <c r="TTP63" s="26"/>
      <c r="TTQ63" s="26"/>
      <c r="TTR63" s="26"/>
      <c r="TTS63" s="26"/>
      <c r="TTT63" s="26"/>
      <c r="TTU63" s="26"/>
      <c r="TTV63" s="26"/>
      <c r="TTW63" s="26"/>
      <c r="TTX63" s="26"/>
      <c r="TTY63" s="26"/>
      <c r="TTZ63" s="26"/>
      <c r="TUA63" s="26"/>
      <c r="TUB63" s="26"/>
      <c r="TUC63" s="26"/>
      <c r="TUD63" s="26"/>
      <c r="TUE63" s="26"/>
      <c r="TUF63" s="26"/>
      <c r="TUG63" s="26"/>
      <c r="TUH63" s="26"/>
      <c r="TUI63" s="26"/>
      <c r="TUJ63" s="26"/>
      <c r="TUK63" s="26"/>
      <c r="TUL63" s="26"/>
      <c r="TUM63" s="26"/>
      <c r="TUN63" s="26"/>
      <c r="TUO63" s="26"/>
      <c r="TUP63" s="26"/>
      <c r="TUQ63" s="26"/>
      <c r="TUR63" s="26"/>
      <c r="TUS63" s="26"/>
      <c r="TUT63" s="26"/>
      <c r="TUU63" s="26"/>
      <c r="TUV63" s="26"/>
      <c r="TUW63" s="26"/>
      <c r="TUX63" s="26"/>
      <c r="TUY63" s="26"/>
      <c r="TUZ63" s="26"/>
      <c r="TVA63" s="26"/>
      <c r="TVB63" s="26"/>
      <c r="TVC63" s="26"/>
      <c r="TVD63" s="26"/>
      <c r="TVE63" s="26"/>
      <c r="TVF63" s="26"/>
      <c r="TVG63" s="26"/>
      <c r="TVH63" s="26"/>
      <c r="TVI63" s="26"/>
      <c r="TVJ63" s="26"/>
      <c r="TVK63" s="26"/>
      <c r="TVL63" s="26"/>
      <c r="TVM63" s="26"/>
      <c r="TVN63" s="26"/>
      <c r="TVO63" s="26"/>
      <c r="TVP63" s="26"/>
      <c r="TVQ63" s="26"/>
      <c r="TVR63" s="26"/>
      <c r="TVS63" s="26"/>
      <c r="TVT63" s="26"/>
      <c r="TVU63" s="26"/>
      <c r="TVV63" s="26"/>
      <c r="TVW63" s="26"/>
      <c r="TVX63" s="26"/>
      <c r="TVY63" s="26"/>
      <c r="TVZ63" s="26"/>
      <c r="TWA63" s="26"/>
      <c r="TWB63" s="26"/>
      <c r="TWC63" s="26"/>
      <c r="TWD63" s="26"/>
      <c r="TWE63" s="26"/>
      <c r="TWF63" s="26"/>
      <c r="TWG63" s="26"/>
      <c r="TWH63" s="26"/>
      <c r="TWI63" s="26"/>
      <c r="TWJ63" s="26"/>
      <c r="TWK63" s="26"/>
      <c r="TWL63" s="26"/>
      <c r="TWM63" s="26"/>
      <c r="TWN63" s="26"/>
      <c r="TWO63" s="26"/>
      <c r="TWP63" s="26"/>
      <c r="TWQ63" s="26"/>
      <c r="TWR63" s="26"/>
      <c r="TWS63" s="26"/>
      <c r="TWT63" s="26"/>
      <c r="TWU63" s="26"/>
      <c r="TWV63" s="26"/>
      <c r="TWW63" s="26"/>
      <c r="TWX63" s="26"/>
      <c r="TWY63" s="26"/>
      <c r="TWZ63" s="26"/>
      <c r="TXA63" s="26"/>
      <c r="TXB63" s="26"/>
      <c r="TXC63" s="26"/>
      <c r="TXD63" s="26"/>
      <c r="TXE63" s="26"/>
      <c r="TXF63" s="26"/>
      <c r="TXG63" s="26"/>
      <c r="TXH63" s="26"/>
      <c r="TXI63" s="26"/>
      <c r="TXJ63" s="26"/>
      <c r="TXK63" s="26"/>
      <c r="TXL63" s="26"/>
      <c r="TXM63" s="26"/>
      <c r="TXN63" s="26"/>
      <c r="TXO63" s="26"/>
      <c r="TXP63" s="26"/>
      <c r="TXQ63" s="26"/>
      <c r="TXR63" s="26"/>
      <c r="TXS63" s="26"/>
      <c r="TXT63" s="26"/>
      <c r="TXU63" s="26"/>
      <c r="TXV63" s="26"/>
      <c r="TXW63" s="26"/>
      <c r="TXX63" s="26"/>
      <c r="TXY63" s="26"/>
      <c r="TXZ63" s="26"/>
      <c r="TYA63" s="26"/>
      <c r="TYB63" s="26"/>
      <c r="TYC63" s="26"/>
      <c r="TYD63" s="26"/>
      <c r="TYE63" s="26"/>
      <c r="TYF63" s="26"/>
      <c r="TYG63" s="26"/>
      <c r="TYH63" s="26"/>
      <c r="TYI63" s="26"/>
      <c r="TYJ63" s="26"/>
      <c r="TYK63" s="26"/>
      <c r="TYL63" s="26"/>
      <c r="TYM63" s="26"/>
      <c r="TYN63" s="26"/>
      <c r="TYO63" s="26"/>
      <c r="TYP63" s="26"/>
      <c r="TYQ63" s="26"/>
      <c r="TYR63" s="26"/>
      <c r="TYS63" s="26"/>
      <c r="TYT63" s="26"/>
      <c r="TYU63" s="26"/>
      <c r="TYV63" s="26"/>
      <c r="TYW63" s="26"/>
      <c r="TYX63" s="26"/>
      <c r="TYY63" s="26"/>
      <c r="TYZ63" s="26"/>
      <c r="TZA63" s="26"/>
      <c r="TZB63" s="26"/>
      <c r="TZC63" s="26"/>
      <c r="TZD63" s="26"/>
      <c r="TZE63" s="26"/>
      <c r="TZF63" s="26"/>
      <c r="TZG63" s="26"/>
      <c r="TZH63" s="26"/>
      <c r="TZI63" s="26"/>
      <c r="TZJ63" s="26"/>
      <c r="TZK63" s="26"/>
      <c r="TZL63" s="26"/>
      <c r="TZM63" s="26"/>
      <c r="TZN63" s="26"/>
      <c r="TZO63" s="26"/>
      <c r="TZP63" s="26"/>
      <c r="TZQ63" s="26"/>
      <c r="TZR63" s="26"/>
      <c r="TZS63" s="26"/>
      <c r="TZT63" s="26"/>
      <c r="TZU63" s="26"/>
      <c r="TZV63" s="26"/>
      <c r="TZW63" s="26"/>
      <c r="TZX63" s="26"/>
      <c r="TZY63" s="26"/>
      <c r="TZZ63" s="26"/>
      <c r="UAA63" s="26"/>
      <c r="UAB63" s="26"/>
      <c r="UAC63" s="26"/>
      <c r="UAD63" s="26"/>
      <c r="UAE63" s="26"/>
      <c r="UAF63" s="26"/>
      <c r="UAG63" s="26"/>
      <c r="UAH63" s="26"/>
      <c r="UAI63" s="26"/>
      <c r="UAJ63" s="26"/>
      <c r="UAK63" s="26"/>
      <c r="UAL63" s="26"/>
      <c r="UAM63" s="26"/>
      <c r="UAN63" s="26"/>
      <c r="UAO63" s="26"/>
      <c r="UAP63" s="26"/>
      <c r="UAQ63" s="26"/>
      <c r="UAR63" s="26"/>
      <c r="UAS63" s="26"/>
      <c r="UAT63" s="26"/>
      <c r="UAU63" s="26"/>
      <c r="UAV63" s="26"/>
      <c r="UAW63" s="26"/>
      <c r="UAX63" s="26"/>
      <c r="UAY63" s="26"/>
      <c r="UAZ63" s="26"/>
      <c r="UBA63" s="26"/>
      <c r="UBB63" s="26"/>
      <c r="UBC63" s="26"/>
      <c r="UBD63" s="26"/>
      <c r="UBE63" s="26"/>
      <c r="UBF63" s="26"/>
      <c r="UBG63" s="26"/>
      <c r="UBH63" s="26"/>
      <c r="UBI63" s="26"/>
      <c r="UBJ63" s="26"/>
      <c r="UBK63" s="26"/>
      <c r="UBL63" s="26"/>
      <c r="UBM63" s="26"/>
      <c r="UBN63" s="26"/>
      <c r="UBO63" s="26"/>
      <c r="UBP63" s="26"/>
      <c r="UBQ63" s="26"/>
      <c r="UBR63" s="26"/>
      <c r="UBS63" s="26"/>
      <c r="UBT63" s="26"/>
      <c r="UBU63" s="26"/>
      <c r="UBV63" s="26"/>
      <c r="UBW63" s="26"/>
      <c r="UBX63" s="26"/>
      <c r="UBY63" s="26"/>
      <c r="UBZ63" s="26"/>
      <c r="UCA63" s="26"/>
      <c r="UCB63" s="26"/>
      <c r="UCC63" s="26"/>
      <c r="UCD63" s="26"/>
      <c r="UCE63" s="26"/>
      <c r="UCF63" s="26"/>
      <c r="UCG63" s="26"/>
      <c r="UCH63" s="26"/>
      <c r="UCI63" s="26"/>
      <c r="UCJ63" s="26"/>
      <c r="UCK63" s="26"/>
      <c r="UCL63" s="26"/>
      <c r="UCM63" s="26"/>
      <c r="UCN63" s="26"/>
      <c r="UCO63" s="26"/>
      <c r="UCP63" s="26"/>
      <c r="UCQ63" s="26"/>
      <c r="UCR63" s="26"/>
      <c r="UCS63" s="26"/>
      <c r="UCT63" s="26"/>
      <c r="UCU63" s="26"/>
      <c r="UCV63" s="26"/>
      <c r="UCW63" s="26"/>
      <c r="UCX63" s="26"/>
      <c r="UCY63" s="26"/>
      <c r="UCZ63" s="26"/>
      <c r="UDA63" s="26"/>
      <c r="UDB63" s="26"/>
      <c r="UDC63" s="26"/>
      <c r="UDD63" s="26"/>
      <c r="UDE63" s="26"/>
      <c r="UDF63" s="26"/>
      <c r="UDG63" s="26"/>
      <c r="UDH63" s="26"/>
      <c r="UDI63" s="26"/>
      <c r="UDJ63" s="26"/>
      <c r="UDK63" s="26"/>
      <c r="UDL63" s="26"/>
      <c r="UDM63" s="26"/>
      <c r="UDN63" s="26"/>
      <c r="UDO63" s="26"/>
      <c r="UDP63" s="26"/>
      <c r="UDQ63" s="26"/>
      <c r="UDR63" s="26"/>
      <c r="UDS63" s="26"/>
      <c r="UDT63" s="26"/>
      <c r="UDU63" s="26"/>
      <c r="UDV63" s="26"/>
      <c r="UDW63" s="26"/>
      <c r="UDX63" s="26"/>
      <c r="UDY63" s="26"/>
      <c r="UDZ63" s="26"/>
      <c r="UEA63" s="26"/>
      <c r="UEB63" s="26"/>
      <c r="UEC63" s="26"/>
      <c r="UED63" s="26"/>
      <c r="UEE63" s="26"/>
      <c r="UEF63" s="26"/>
      <c r="UEG63" s="26"/>
      <c r="UEH63" s="26"/>
      <c r="UEI63" s="26"/>
      <c r="UEJ63" s="26"/>
      <c r="UEK63" s="26"/>
      <c r="UEL63" s="26"/>
      <c r="UEM63" s="26"/>
      <c r="UEN63" s="26"/>
      <c r="UEO63" s="26"/>
      <c r="UEP63" s="26"/>
      <c r="UEQ63" s="26"/>
      <c r="UER63" s="26"/>
      <c r="UES63" s="26"/>
      <c r="UET63" s="26"/>
      <c r="UEU63" s="26"/>
      <c r="UEV63" s="26"/>
      <c r="UEW63" s="26"/>
      <c r="UEX63" s="26"/>
      <c r="UEY63" s="26"/>
      <c r="UEZ63" s="26"/>
      <c r="UFA63" s="26"/>
      <c r="UFB63" s="26"/>
      <c r="UFC63" s="26"/>
      <c r="UFD63" s="26"/>
      <c r="UFE63" s="26"/>
      <c r="UFF63" s="26"/>
      <c r="UFG63" s="26"/>
      <c r="UFH63" s="26"/>
      <c r="UFI63" s="26"/>
      <c r="UFJ63" s="26"/>
      <c r="UFK63" s="26"/>
      <c r="UFL63" s="26"/>
      <c r="UFM63" s="26"/>
      <c r="UFN63" s="26"/>
      <c r="UFO63" s="26"/>
      <c r="UFP63" s="26"/>
      <c r="UFQ63" s="26"/>
      <c r="UFR63" s="26"/>
      <c r="UFS63" s="26"/>
      <c r="UFT63" s="26"/>
      <c r="UFU63" s="26"/>
      <c r="UFV63" s="26"/>
      <c r="UFW63" s="26"/>
      <c r="UFX63" s="26"/>
      <c r="UFY63" s="26"/>
      <c r="UFZ63" s="26"/>
      <c r="UGA63" s="26"/>
      <c r="UGB63" s="26"/>
      <c r="UGC63" s="26"/>
      <c r="UGD63" s="26"/>
      <c r="UGE63" s="26"/>
      <c r="UGF63" s="26"/>
      <c r="UGG63" s="26"/>
      <c r="UGH63" s="26"/>
      <c r="UGI63" s="26"/>
      <c r="UGJ63" s="26"/>
      <c r="UGK63" s="26"/>
      <c r="UGL63" s="26"/>
      <c r="UGM63" s="26"/>
      <c r="UGN63" s="26"/>
      <c r="UGO63" s="26"/>
      <c r="UGP63" s="26"/>
      <c r="UGQ63" s="26"/>
      <c r="UGR63" s="26"/>
      <c r="UGS63" s="26"/>
      <c r="UGT63" s="26"/>
      <c r="UGU63" s="26"/>
      <c r="UGV63" s="26"/>
      <c r="UGW63" s="26"/>
      <c r="UGX63" s="26"/>
      <c r="UGY63" s="26"/>
      <c r="UGZ63" s="26"/>
      <c r="UHA63" s="26"/>
      <c r="UHB63" s="26"/>
      <c r="UHC63" s="26"/>
      <c r="UHD63" s="26"/>
      <c r="UHE63" s="26"/>
      <c r="UHF63" s="26"/>
      <c r="UHG63" s="26"/>
      <c r="UHH63" s="26"/>
      <c r="UHI63" s="26"/>
      <c r="UHJ63" s="26"/>
      <c r="UHK63" s="26"/>
      <c r="UHL63" s="26"/>
      <c r="UHM63" s="26"/>
      <c r="UHN63" s="26"/>
      <c r="UHO63" s="26"/>
      <c r="UHP63" s="26"/>
      <c r="UHQ63" s="26"/>
      <c r="UHR63" s="26"/>
      <c r="UHS63" s="26"/>
      <c r="UHT63" s="26"/>
      <c r="UHU63" s="26"/>
      <c r="UHV63" s="26"/>
      <c r="UHW63" s="26"/>
      <c r="UHX63" s="26"/>
      <c r="UHY63" s="26"/>
      <c r="UHZ63" s="26"/>
      <c r="UIA63" s="26"/>
      <c r="UIB63" s="26"/>
      <c r="UIC63" s="26"/>
      <c r="UID63" s="26"/>
      <c r="UIE63" s="26"/>
      <c r="UIF63" s="26"/>
      <c r="UIG63" s="26"/>
      <c r="UIH63" s="26"/>
      <c r="UII63" s="26"/>
      <c r="UIJ63" s="26"/>
      <c r="UIK63" s="26"/>
      <c r="UIL63" s="26"/>
      <c r="UIM63" s="26"/>
      <c r="UIN63" s="26"/>
      <c r="UIO63" s="26"/>
      <c r="UIP63" s="26"/>
      <c r="UIQ63" s="26"/>
      <c r="UIR63" s="26"/>
      <c r="UIS63" s="26"/>
      <c r="UIT63" s="26"/>
      <c r="UIU63" s="26"/>
      <c r="UIV63" s="26"/>
      <c r="UIW63" s="26"/>
      <c r="UIX63" s="26"/>
      <c r="UIY63" s="26"/>
      <c r="UIZ63" s="26"/>
      <c r="UJA63" s="26"/>
      <c r="UJB63" s="26"/>
      <c r="UJC63" s="26"/>
      <c r="UJD63" s="26"/>
      <c r="UJE63" s="26"/>
      <c r="UJF63" s="26"/>
      <c r="UJG63" s="26"/>
      <c r="UJH63" s="26"/>
      <c r="UJI63" s="26"/>
      <c r="UJJ63" s="26"/>
      <c r="UJK63" s="26"/>
      <c r="UJL63" s="26"/>
      <c r="UJM63" s="26"/>
      <c r="UJN63" s="26"/>
      <c r="UJO63" s="26"/>
      <c r="UJP63" s="26"/>
      <c r="UJQ63" s="26"/>
      <c r="UJR63" s="26"/>
      <c r="UJS63" s="26"/>
      <c r="UJT63" s="26"/>
      <c r="UJU63" s="26"/>
      <c r="UJV63" s="26"/>
      <c r="UJW63" s="26"/>
      <c r="UJX63" s="26"/>
      <c r="UJY63" s="26"/>
      <c r="UJZ63" s="26"/>
      <c r="UKA63" s="26"/>
      <c r="UKB63" s="26"/>
      <c r="UKC63" s="26"/>
      <c r="UKD63" s="26"/>
      <c r="UKE63" s="26"/>
      <c r="UKF63" s="26"/>
      <c r="UKG63" s="26"/>
      <c r="UKH63" s="26"/>
      <c r="UKI63" s="26"/>
      <c r="UKJ63" s="26"/>
      <c r="UKK63" s="26"/>
      <c r="UKL63" s="26"/>
      <c r="UKM63" s="26"/>
      <c r="UKN63" s="26"/>
      <c r="UKO63" s="26"/>
      <c r="UKP63" s="26"/>
      <c r="UKQ63" s="26"/>
      <c r="UKR63" s="26"/>
      <c r="UKS63" s="26"/>
      <c r="UKT63" s="26"/>
      <c r="UKU63" s="26"/>
      <c r="UKV63" s="26"/>
      <c r="UKW63" s="26"/>
      <c r="UKX63" s="26"/>
      <c r="UKY63" s="26"/>
      <c r="UKZ63" s="26"/>
      <c r="ULA63" s="26"/>
      <c r="ULB63" s="26"/>
      <c r="ULC63" s="26"/>
      <c r="ULD63" s="26"/>
      <c r="ULE63" s="26"/>
      <c r="ULF63" s="26"/>
      <c r="ULG63" s="26"/>
      <c r="ULH63" s="26"/>
      <c r="ULI63" s="26"/>
      <c r="ULJ63" s="26"/>
      <c r="ULK63" s="26"/>
      <c r="ULL63" s="26"/>
      <c r="ULM63" s="26"/>
      <c r="ULN63" s="26"/>
      <c r="ULO63" s="26"/>
      <c r="ULP63" s="26"/>
      <c r="ULQ63" s="26"/>
      <c r="ULR63" s="26"/>
      <c r="ULS63" s="26"/>
      <c r="ULT63" s="26"/>
      <c r="ULU63" s="26"/>
      <c r="ULV63" s="26"/>
      <c r="ULW63" s="26"/>
      <c r="ULX63" s="26"/>
      <c r="ULY63" s="26"/>
      <c r="ULZ63" s="26"/>
      <c r="UMA63" s="26"/>
      <c r="UMB63" s="26"/>
      <c r="UMC63" s="26"/>
      <c r="UMD63" s="26"/>
      <c r="UME63" s="26"/>
      <c r="UMF63" s="26"/>
      <c r="UMG63" s="26"/>
      <c r="UMH63" s="26"/>
      <c r="UMI63" s="26"/>
      <c r="UMJ63" s="26"/>
      <c r="UMK63" s="26"/>
      <c r="UML63" s="26"/>
      <c r="UMM63" s="26"/>
      <c r="UMN63" s="26"/>
      <c r="UMO63" s="26"/>
      <c r="UMP63" s="26"/>
      <c r="UMQ63" s="26"/>
      <c r="UMR63" s="26"/>
      <c r="UMS63" s="26"/>
      <c r="UMT63" s="26"/>
      <c r="UMU63" s="26"/>
      <c r="UMV63" s="26"/>
      <c r="UMW63" s="26"/>
      <c r="UMX63" s="26"/>
      <c r="UMY63" s="26"/>
      <c r="UMZ63" s="26"/>
      <c r="UNA63" s="26"/>
      <c r="UNB63" s="26"/>
      <c r="UNC63" s="26"/>
      <c r="UND63" s="26"/>
      <c r="UNE63" s="26"/>
      <c r="UNF63" s="26"/>
      <c r="UNG63" s="26"/>
      <c r="UNH63" s="26"/>
      <c r="UNI63" s="26"/>
      <c r="UNJ63" s="26"/>
      <c r="UNK63" s="26"/>
      <c r="UNL63" s="26"/>
      <c r="UNM63" s="26"/>
      <c r="UNN63" s="26"/>
      <c r="UNO63" s="26"/>
      <c r="UNP63" s="26"/>
      <c r="UNQ63" s="26"/>
      <c r="UNR63" s="26"/>
      <c r="UNS63" s="26"/>
      <c r="UNT63" s="26"/>
      <c r="UNU63" s="26"/>
      <c r="UNV63" s="26"/>
      <c r="UNW63" s="26"/>
      <c r="UNX63" s="26"/>
      <c r="UNY63" s="26"/>
      <c r="UNZ63" s="26"/>
      <c r="UOA63" s="26"/>
      <c r="UOB63" s="26"/>
      <c r="UOC63" s="26"/>
      <c r="UOD63" s="26"/>
      <c r="UOE63" s="26"/>
      <c r="UOF63" s="26"/>
      <c r="UOG63" s="26"/>
      <c r="UOH63" s="26"/>
      <c r="UOI63" s="26"/>
      <c r="UOJ63" s="26"/>
      <c r="UOK63" s="26"/>
      <c r="UOL63" s="26"/>
      <c r="UOM63" s="26"/>
      <c r="UON63" s="26"/>
      <c r="UOO63" s="26"/>
      <c r="UOP63" s="26"/>
      <c r="UOQ63" s="26"/>
      <c r="UOR63" s="26"/>
      <c r="UOS63" s="26"/>
      <c r="UOT63" s="26"/>
      <c r="UOU63" s="26"/>
      <c r="UOV63" s="26"/>
      <c r="UOW63" s="26"/>
      <c r="UOX63" s="26"/>
      <c r="UOY63" s="26"/>
      <c r="UOZ63" s="26"/>
      <c r="UPA63" s="26"/>
      <c r="UPB63" s="26"/>
      <c r="UPC63" s="26"/>
      <c r="UPD63" s="26"/>
      <c r="UPE63" s="26"/>
      <c r="UPF63" s="26"/>
      <c r="UPG63" s="26"/>
      <c r="UPH63" s="26"/>
      <c r="UPI63" s="26"/>
      <c r="UPJ63" s="26"/>
      <c r="UPK63" s="26"/>
      <c r="UPL63" s="26"/>
      <c r="UPM63" s="26"/>
      <c r="UPN63" s="26"/>
      <c r="UPO63" s="26"/>
      <c r="UPP63" s="26"/>
      <c r="UPQ63" s="26"/>
      <c r="UPR63" s="26"/>
      <c r="UPS63" s="26"/>
      <c r="UPT63" s="26"/>
      <c r="UPU63" s="26"/>
      <c r="UPV63" s="26"/>
      <c r="UPW63" s="26"/>
      <c r="UPX63" s="26"/>
      <c r="UPY63" s="26"/>
      <c r="UPZ63" s="26"/>
      <c r="UQA63" s="26"/>
      <c r="UQB63" s="26"/>
      <c r="UQC63" s="26"/>
      <c r="UQD63" s="26"/>
      <c r="UQE63" s="26"/>
      <c r="UQF63" s="26"/>
      <c r="UQG63" s="26"/>
      <c r="UQH63" s="26"/>
      <c r="UQI63" s="26"/>
      <c r="UQJ63" s="26"/>
      <c r="UQK63" s="26"/>
      <c r="UQL63" s="26"/>
      <c r="UQM63" s="26"/>
      <c r="UQN63" s="26"/>
      <c r="UQO63" s="26"/>
      <c r="UQP63" s="26"/>
      <c r="UQQ63" s="26"/>
      <c r="UQR63" s="26"/>
      <c r="UQS63" s="26"/>
      <c r="UQT63" s="26"/>
      <c r="UQU63" s="26"/>
      <c r="UQV63" s="26"/>
      <c r="UQW63" s="26"/>
      <c r="UQX63" s="26"/>
      <c r="UQY63" s="26"/>
      <c r="UQZ63" s="26"/>
      <c r="URA63" s="26"/>
      <c r="URB63" s="26"/>
      <c r="URC63" s="26"/>
      <c r="URD63" s="26"/>
      <c r="URE63" s="26"/>
      <c r="URF63" s="26"/>
      <c r="URG63" s="26"/>
      <c r="URH63" s="26"/>
      <c r="URI63" s="26"/>
      <c r="URJ63" s="26"/>
      <c r="URK63" s="26"/>
      <c r="URL63" s="26"/>
      <c r="URM63" s="26"/>
      <c r="URN63" s="26"/>
      <c r="URO63" s="26"/>
      <c r="URP63" s="26"/>
      <c r="URQ63" s="26"/>
      <c r="URR63" s="26"/>
      <c r="URS63" s="26"/>
      <c r="URT63" s="26"/>
      <c r="URU63" s="26"/>
      <c r="URV63" s="26"/>
      <c r="URW63" s="26"/>
      <c r="URX63" s="26"/>
      <c r="URY63" s="26"/>
      <c r="URZ63" s="26"/>
      <c r="USA63" s="26"/>
      <c r="USB63" s="26"/>
      <c r="USC63" s="26"/>
      <c r="USD63" s="26"/>
      <c r="USE63" s="26"/>
      <c r="USF63" s="26"/>
      <c r="USG63" s="26"/>
      <c r="USH63" s="26"/>
      <c r="USI63" s="26"/>
      <c r="USJ63" s="26"/>
      <c r="USK63" s="26"/>
      <c r="USL63" s="26"/>
      <c r="USM63" s="26"/>
      <c r="USN63" s="26"/>
      <c r="USO63" s="26"/>
      <c r="USP63" s="26"/>
      <c r="USQ63" s="26"/>
      <c r="USR63" s="26"/>
      <c r="USS63" s="26"/>
      <c r="UST63" s="26"/>
      <c r="USU63" s="26"/>
      <c r="USV63" s="26"/>
      <c r="USW63" s="26"/>
      <c r="USX63" s="26"/>
      <c r="USY63" s="26"/>
      <c r="USZ63" s="26"/>
      <c r="UTA63" s="26"/>
      <c r="UTB63" s="26"/>
      <c r="UTC63" s="26"/>
      <c r="UTD63" s="26"/>
      <c r="UTE63" s="26"/>
      <c r="UTF63" s="26"/>
      <c r="UTG63" s="26"/>
      <c r="UTH63" s="26"/>
      <c r="UTI63" s="26"/>
      <c r="UTJ63" s="26"/>
      <c r="UTK63" s="26"/>
      <c r="UTL63" s="26"/>
      <c r="UTM63" s="26"/>
      <c r="UTN63" s="26"/>
      <c r="UTO63" s="26"/>
      <c r="UTP63" s="26"/>
      <c r="UTQ63" s="26"/>
      <c r="UTR63" s="26"/>
      <c r="UTS63" s="26"/>
      <c r="UTT63" s="26"/>
      <c r="UTU63" s="26"/>
      <c r="UTV63" s="26"/>
      <c r="UTW63" s="26"/>
      <c r="UTX63" s="26"/>
      <c r="UTY63" s="26"/>
      <c r="UTZ63" s="26"/>
      <c r="UUA63" s="26"/>
      <c r="UUB63" s="26"/>
      <c r="UUC63" s="26"/>
      <c r="UUD63" s="26"/>
      <c r="UUE63" s="26"/>
      <c r="UUF63" s="26"/>
      <c r="UUG63" s="26"/>
      <c r="UUH63" s="26"/>
      <c r="UUI63" s="26"/>
      <c r="UUJ63" s="26"/>
      <c r="UUK63" s="26"/>
      <c r="UUL63" s="26"/>
      <c r="UUM63" s="26"/>
      <c r="UUN63" s="26"/>
      <c r="UUO63" s="26"/>
      <c r="UUP63" s="26"/>
      <c r="UUQ63" s="26"/>
      <c r="UUR63" s="26"/>
      <c r="UUS63" s="26"/>
      <c r="UUT63" s="26"/>
      <c r="UUU63" s="26"/>
      <c r="UUV63" s="26"/>
      <c r="UUW63" s="26"/>
      <c r="UUX63" s="26"/>
      <c r="UUY63" s="26"/>
      <c r="UUZ63" s="26"/>
      <c r="UVA63" s="26"/>
      <c r="UVB63" s="26"/>
      <c r="UVC63" s="26"/>
      <c r="UVD63" s="26"/>
      <c r="UVE63" s="26"/>
      <c r="UVF63" s="26"/>
      <c r="UVG63" s="26"/>
      <c r="UVH63" s="26"/>
      <c r="UVI63" s="26"/>
      <c r="UVJ63" s="26"/>
      <c r="UVK63" s="26"/>
      <c r="UVL63" s="26"/>
      <c r="UVM63" s="26"/>
      <c r="UVN63" s="26"/>
      <c r="UVO63" s="26"/>
      <c r="UVP63" s="26"/>
      <c r="UVQ63" s="26"/>
      <c r="UVR63" s="26"/>
      <c r="UVS63" s="26"/>
      <c r="UVT63" s="26"/>
      <c r="UVU63" s="26"/>
      <c r="UVV63" s="26"/>
      <c r="UVW63" s="26"/>
      <c r="UVX63" s="26"/>
      <c r="UVY63" s="26"/>
      <c r="UVZ63" s="26"/>
      <c r="UWA63" s="26"/>
      <c r="UWB63" s="26"/>
      <c r="UWC63" s="26"/>
      <c r="UWD63" s="26"/>
      <c r="UWE63" s="26"/>
      <c r="UWF63" s="26"/>
      <c r="UWG63" s="26"/>
      <c r="UWH63" s="26"/>
      <c r="UWI63" s="26"/>
      <c r="UWJ63" s="26"/>
      <c r="UWK63" s="26"/>
      <c r="UWL63" s="26"/>
      <c r="UWM63" s="26"/>
      <c r="UWN63" s="26"/>
      <c r="UWO63" s="26"/>
      <c r="UWP63" s="26"/>
      <c r="UWQ63" s="26"/>
      <c r="UWR63" s="26"/>
      <c r="UWS63" s="26"/>
      <c r="UWT63" s="26"/>
      <c r="UWU63" s="26"/>
      <c r="UWV63" s="26"/>
      <c r="UWW63" s="26"/>
      <c r="UWX63" s="26"/>
      <c r="UWY63" s="26"/>
      <c r="UWZ63" s="26"/>
      <c r="UXA63" s="26"/>
      <c r="UXB63" s="26"/>
      <c r="UXC63" s="26"/>
      <c r="UXD63" s="26"/>
      <c r="UXE63" s="26"/>
      <c r="UXF63" s="26"/>
      <c r="UXG63" s="26"/>
      <c r="UXH63" s="26"/>
      <c r="UXI63" s="26"/>
      <c r="UXJ63" s="26"/>
      <c r="UXK63" s="26"/>
      <c r="UXL63" s="26"/>
      <c r="UXM63" s="26"/>
      <c r="UXN63" s="26"/>
      <c r="UXO63" s="26"/>
      <c r="UXP63" s="26"/>
      <c r="UXQ63" s="26"/>
      <c r="UXR63" s="26"/>
      <c r="UXS63" s="26"/>
      <c r="UXT63" s="26"/>
      <c r="UXU63" s="26"/>
      <c r="UXV63" s="26"/>
      <c r="UXW63" s="26"/>
      <c r="UXX63" s="26"/>
      <c r="UXY63" s="26"/>
      <c r="UXZ63" s="26"/>
      <c r="UYA63" s="26"/>
      <c r="UYB63" s="26"/>
      <c r="UYC63" s="26"/>
      <c r="UYD63" s="26"/>
      <c r="UYE63" s="26"/>
      <c r="UYF63" s="26"/>
      <c r="UYG63" s="26"/>
      <c r="UYH63" s="26"/>
      <c r="UYI63" s="26"/>
      <c r="UYJ63" s="26"/>
      <c r="UYK63" s="26"/>
      <c r="UYL63" s="26"/>
      <c r="UYM63" s="26"/>
      <c r="UYN63" s="26"/>
      <c r="UYO63" s="26"/>
      <c r="UYP63" s="26"/>
      <c r="UYQ63" s="26"/>
      <c r="UYR63" s="26"/>
      <c r="UYS63" s="26"/>
      <c r="UYT63" s="26"/>
      <c r="UYU63" s="26"/>
      <c r="UYV63" s="26"/>
      <c r="UYW63" s="26"/>
      <c r="UYX63" s="26"/>
      <c r="UYY63" s="26"/>
      <c r="UYZ63" s="26"/>
      <c r="UZA63" s="26"/>
      <c r="UZB63" s="26"/>
      <c r="UZC63" s="26"/>
      <c r="UZD63" s="26"/>
      <c r="UZE63" s="26"/>
      <c r="UZF63" s="26"/>
      <c r="UZG63" s="26"/>
      <c r="UZH63" s="26"/>
      <c r="UZI63" s="26"/>
      <c r="UZJ63" s="26"/>
      <c r="UZK63" s="26"/>
      <c r="UZL63" s="26"/>
      <c r="UZM63" s="26"/>
      <c r="UZN63" s="26"/>
      <c r="UZO63" s="26"/>
      <c r="UZP63" s="26"/>
      <c r="UZQ63" s="26"/>
      <c r="UZR63" s="26"/>
      <c r="UZS63" s="26"/>
      <c r="UZT63" s="26"/>
      <c r="UZU63" s="26"/>
      <c r="UZV63" s="26"/>
      <c r="UZW63" s="26"/>
      <c r="UZX63" s="26"/>
      <c r="UZY63" s="26"/>
      <c r="UZZ63" s="26"/>
      <c r="VAA63" s="26"/>
      <c r="VAB63" s="26"/>
      <c r="VAC63" s="26"/>
      <c r="VAD63" s="26"/>
      <c r="VAE63" s="26"/>
      <c r="VAF63" s="26"/>
      <c r="VAG63" s="26"/>
      <c r="VAH63" s="26"/>
      <c r="VAI63" s="26"/>
      <c r="VAJ63" s="26"/>
      <c r="VAK63" s="26"/>
      <c r="VAL63" s="26"/>
      <c r="VAM63" s="26"/>
      <c r="VAN63" s="26"/>
      <c r="VAO63" s="26"/>
      <c r="VAP63" s="26"/>
      <c r="VAQ63" s="26"/>
      <c r="VAR63" s="26"/>
      <c r="VAS63" s="26"/>
      <c r="VAT63" s="26"/>
      <c r="VAU63" s="26"/>
      <c r="VAV63" s="26"/>
      <c r="VAW63" s="26"/>
      <c r="VAX63" s="26"/>
      <c r="VAY63" s="26"/>
      <c r="VAZ63" s="26"/>
      <c r="VBA63" s="26"/>
      <c r="VBB63" s="26"/>
      <c r="VBC63" s="26"/>
      <c r="VBD63" s="26"/>
      <c r="VBE63" s="26"/>
      <c r="VBF63" s="26"/>
      <c r="VBG63" s="26"/>
      <c r="VBH63" s="26"/>
      <c r="VBI63" s="26"/>
      <c r="VBJ63" s="26"/>
      <c r="VBK63" s="26"/>
      <c r="VBL63" s="26"/>
      <c r="VBM63" s="26"/>
      <c r="VBN63" s="26"/>
      <c r="VBO63" s="26"/>
      <c r="VBP63" s="26"/>
      <c r="VBQ63" s="26"/>
      <c r="VBR63" s="26"/>
      <c r="VBS63" s="26"/>
      <c r="VBT63" s="26"/>
      <c r="VBU63" s="26"/>
      <c r="VBV63" s="26"/>
      <c r="VBW63" s="26"/>
      <c r="VBX63" s="26"/>
      <c r="VBY63" s="26"/>
      <c r="VBZ63" s="26"/>
      <c r="VCA63" s="26"/>
      <c r="VCB63" s="26"/>
      <c r="VCC63" s="26"/>
      <c r="VCD63" s="26"/>
      <c r="VCE63" s="26"/>
      <c r="VCF63" s="26"/>
      <c r="VCG63" s="26"/>
      <c r="VCH63" s="26"/>
      <c r="VCI63" s="26"/>
      <c r="VCJ63" s="26"/>
      <c r="VCK63" s="26"/>
      <c r="VCL63" s="26"/>
      <c r="VCM63" s="26"/>
      <c r="VCN63" s="26"/>
      <c r="VCO63" s="26"/>
      <c r="VCP63" s="26"/>
      <c r="VCQ63" s="26"/>
      <c r="VCR63" s="26"/>
      <c r="VCS63" s="26"/>
      <c r="VCT63" s="26"/>
      <c r="VCU63" s="26"/>
      <c r="VCV63" s="26"/>
      <c r="VCW63" s="26"/>
      <c r="VCX63" s="26"/>
      <c r="VCY63" s="26"/>
      <c r="VCZ63" s="26"/>
      <c r="VDA63" s="26"/>
      <c r="VDB63" s="26"/>
      <c r="VDC63" s="26"/>
      <c r="VDD63" s="26"/>
      <c r="VDE63" s="26"/>
      <c r="VDF63" s="26"/>
      <c r="VDG63" s="26"/>
      <c r="VDH63" s="26"/>
      <c r="VDI63" s="26"/>
      <c r="VDJ63" s="26"/>
      <c r="VDK63" s="26"/>
      <c r="VDL63" s="26"/>
      <c r="VDM63" s="26"/>
      <c r="VDN63" s="26"/>
      <c r="VDO63" s="26"/>
      <c r="VDP63" s="26"/>
      <c r="VDQ63" s="26"/>
      <c r="VDR63" s="26"/>
      <c r="VDS63" s="26"/>
      <c r="VDT63" s="26"/>
      <c r="VDU63" s="26"/>
      <c r="VDV63" s="26"/>
      <c r="VDW63" s="26"/>
      <c r="VDX63" s="26"/>
      <c r="VDY63" s="26"/>
      <c r="VDZ63" s="26"/>
      <c r="VEA63" s="26"/>
      <c r="VEB63" s="26"/>
      <c r="VEC63" s="26"/>
      <c r="VED63" s="26"/>
      <c r="VEE63" s="26"/>
      <c r="VEF63" s="26"/>
      <c r="VEG63" s="26"/>
      <c r="VEH63" s="26"/>
      <c r="VEI63" s="26"/>
      <c r="VEJ63" s="26"/>
      <c r="VEK63" s="26"/>
      <c r="VEL63" s="26"/>
      <c r="VEM63" s="26"/>
      <c r="VEN63" s="26"/>
      <c r="VEO63" s="26"/>
      <c r="VEP63" s="26"/>
      <c r="VEQ63" s="26"/>
      <c r="VER63" s="26"/>
      <c r="VES63" s="26"/>
      <c r="VET63" s="26"/>
      <c r="VEU63" s="26"/>
      <c r="VEV63" s="26"/>
      <c r="VEW63" s="26"/>
      <c r="VEX63" s="26"/>
      <c r="VEY63" s="26"/>
      <c r="VEZ63" s="26"/>
      <c r="VFA63" s="26"/>
      <c r="VFB63" s="26"/>
      <c r="VFC63" s="26"/>
      <c r="VFD63" s="26"/>
      <c r="VFE63" s="26"/>
      <c r="VFF63" s="26"/>
      <c r="VFG63" s="26"/>
      <c r="VFH63" s="26"/>
      <c r="VFI63" s="26"/>
      <c r="VFJ63" s="26"/>
      <c r="VFK63" s="26"/>
      <c r="VFL63" s="26"/>
      <c r="VFM63" s="26"/>
      <c r="VFN63" s="26"/>
      <c r="VFO63" s="26"/>
      <c r="VFP63" s="26"/>
      <c r="VFQ63" s="26"/>
      <c r="VFR63" s="26"/>
      <c r="VFS63" s="26"/>
      <c r="VFT63" s="26"/>
      <c r="VFU63" s="26"/>
      <c r="VFV63" s="26"/>
      <c r="VFW63" s="26"/>
      <c r="VFX63" s="26"/>
      <c r="VFY63" s="26"/>
      <c r="VFZ63" s="26"/>
      <c r="VGA63" s="26"/>
      <c r="VGB63" s="26"/>
      <c r="VGC63" s="26"/>
      <c r="VGD63" s="26"/>
      <c r="VGE63" s="26"/>
      <c r="VGF63" s="26"/>
      <c r="VGG63" s="26"/>
      <c r="VGH63" s="26"/>
      <c r="VGI63" s="26"/>
      <c r="VGJ63" s="26"/>
      <c r="VGK63" s="26"/>
      <c r="VGL63" s="26"/>
      <c r="VGM63" s="26"/>
      <c r="VGN63" s="26"/>
      <c r="VGO63" s="26"/>
      <c r="VGP63" s="26"/>
      <c r="VGQ63" s="26"/>
      <c r="VGR63" s="26"/>
      <c r="VGS63" s="26"/>
      <c r="VGT63" s="26"/>
      <c r="VGU63" s="26"/>
      <c r="VGV63" s="26"/>
      <c r="VGW63" s="26"/>
      <c r="VGX63" s="26"/>
      <c r="VGY63" s="26"/>
      <c r="VGZ63" s="26"/>
      <c r="VHA63" s="26"/>
      <c r="VHB63" s="26"/>
      <c r="VHC63" s="26"/>
      <c r="VHD63" s="26"/>
      <c r="VHE63" s="26"/>
      <c r="VHF63" s="26"/>
      <c r="VHG63" s="26"/>
      <c r="VHH63" s="26"/>
      <c r="VHI63" s="26"/>
      <c r="VHJ63" s="26"/>
      <c r="VHK63" s="26"/>
      <c r="VHL63" s="26"/>
      <c r="VHM63" s="26"/>
      <c r="VHN63" s="26"/>
      <c r="VHO63" s="26"/>
      <c r="VHP63" s="26"/>
      <c r="VHQ63" s="26"/>
      <c r="VHR63" s="26"/>
      <c r="VHS63" s="26"/>
      <c r="VHT63" s="26"/>
      <c r="VHU63" s="26"/>
      <c r="VHV63" s="26"/>
      <c r="VHW63" s="26"/>
      <c r="VHX63" s="26"/>
      <c r="VHY63" s="26"/>
      <c r="VHZ63" s="26"/>
      <c r="VIA63" s="26"/>
      <c r="VIB63" s="26"/>
      <c r="VIC63" s="26"/>
      <c r="VID63" s="26"/>
      <c r="VIE63" s="26"/>
      <c r="VIF63" s="26"/>
      <c r="VIG63" s="26"/>
      <c r="VIH63" s="26"/>
      <c r="VII63" s="26"/>
      <c r="VIJ63" s="26"/>
      <c r="VIK63" s="26"/>
      <c r="VIL63" s="26"/>
      <c r="VIM63" s="26"/>
      <c r="VIN63" s="26"/>
      <c r="VIO63" s="26"/>
      <c r="VIP63" s="26"/>
      <c r="VIQ63" s="26"/>
      <c r="VIR63" s="26"/>
      <c r="VIS63" s="26"/>
      <c r="VIT63" s="26"/>
      <c r="VIU63" s="26"/>
      <c r="VIV63" s="26"/>
      <c r="VIW63" s="26"/>
      <c r="VIX63" s="26"/>
      <c r="VIY63" s="26"/>
      <c r="VIZ63" s="26"/>
      <c r="VJA63" s="26"/>
      <c r="VJB63" s="26"/>
      <c r="VJC63" s="26"/>
      <c r="VJD63" s="26"/>
      <c r="VJE63" s="26"/>
      <c r="VJF63" s="26"/>
      <c r="VJG63" s="26"/>
      <c r="VJH63" s="26"/>
      <c r="VJI63" s="26"/>
      <c r="VJJ63" s="26"/>
      <c r="VJK63" s="26"/>
      <c r="VJL63" s="26"/>
      <c r="VJM63" s="26"/>
      <c r="VJN63" s="26"/>
      <c r="VJO63" s="26"/>
      <c r="VJP63" s="26"/>
      <c r="VJQ63" s="26"/>
      <c r="VJR63" s="26"/>
      <c r="VJS63" s="26"/>
      <c r="VJT63" s="26"/>
      <c r="VJU63" s="26"/>
      <c r="VJV63" s="26"/>
      <c r="VJW63" s="26"/>
      <c r="VJX63" s="26"/>
      <c r="VJY63" s="26"/>
      <c r="VJZ63" s="26"/>
      <c r="VKA63" s="26"/>
      <c r="VKB63" s="26"/>
      <c r="VKC63" s="26"/>
      <c r="VKD63" s="26"/>
      <c r="VKE63" s="26"/>
      <c r="VKF63" s="26"/>
      <c r="VKG63" s="26"/>
      <c r="VKH63" s="26"/>
      <c r="VKI63" s="26"/>
      <c r="VKJ63" s="26"/>
      <c r="VKK63" s="26"/>
      <c r="VKL63" s="26"/>
      <c r="VKM63" s="26"/>
      <c r="VKN63" s="26"/>
      <c r="VKO63" s="26"/>
      <c r="VKP63" s="26"/>
      <c r="VKQ63" s="26"/>
      <c r="VKR63" s="26"/>
      <c r="VKS63" s="26"/>
      <c r="VKT63" s="26"/>
      <c r="VKU63" s="26"/>
      <c r="VKV63" s="26"/>
      <c r="VKW63" s="26"/>
      <c r="VKX63" s="26"/>
      <c r="VKY63" s="26"/>
      <c r="VKZ63" s="26"/>
      <c r="VLA63" s="26"/>
      <c r="VLB63" s="26"/>
      <c r="VLC63" s="26"/>
      <c r="VLD63" s="26"/>
      <c r="VLE63" s="26"/>
      <c r="VLF63" s="26"/>
      <c r="VLG63" s="26"/>
      <c r="VLH63" s="26"/>
      <c r="VLI63" s="26"/>
      <c r="VLJ63" s="26"/>
      <c r="VLK63" s="26"/>
      <c r="VLL63" s="26"/>
      <c r="VLM63" s="26"/>
      <c r="VLN63" s="26"/>
      <c r="VLO63" s="26"/>
      <c r="VLP63" s="26"/>
      <c r="VLQ63" s="26"/>
      <c r="VLR63" s="26"/>
      <c r="VLS63" s="26"/>
      <c r="VLT63" s="26"/>
      <c r="VLU63" s="26"/>
      <c r="VLV63" s="26"/>
      <c r="VLW63" s="26"/>
      <c r="VLX63" s="26"/>
      <c r="VLY63" s="26"/>
      <c r="VLZ63" s="26"/>
      <c r="VMA63" s="26"/>
      <c r="VMB63" s="26"/>
      <c r="VMC63" s="26"/>
      <c r="VMD63" s="26"/>
      <c r="VME63" s="26"/>
      <c r="VMF63" s="26"/>
      <c r="VMG63" s="26"/>
      <c r="VMH63" s="26"/>
      <c r="VMI63" s="26"/>
      <c r="VMJ63" s="26"/>
      <c r="VMK63" s="26"/>
      <c r="VML63" s="26"/>
      <c r="VMM63" s="26"/>
      <c r="VMN63" s="26"/>
      <c r="VMO63" s="26"/>
      <c r="VMP63" s="26"/>
      <c r="VMQ63" s="26"/>
      <c r="VMR63" s="26"/>
      <c r="VMS63" s="26"/>
      <c r="VMT63" s="26"/>
      <c r="VMU63" s="26"/>
      <c r="VMV63" s="26"/>
      <c r="VMW63" s="26"/>
      <c r="VMX63" s="26"/>
      <c r="VMY63" s="26"/>
      <c r="VMZ63" s="26"/>
      <c r="VNA63" s="26"/>
      <c r="VNB63" s="26"/>
      <c r="VNC63" s="26"/>
      <c r="VND63" s="26"/>
      <c r="VNE63" s="26"/>
      <c r="VNF63" s="26"/>
      <c r="VNG63" s="26"/>
      <c r="VNH63" s="26"/>
      <c r="VNI63" s="26"/>
      <c r="VNJ63" s="26"/>
      <c r="VNK63" s="26"/>
      <c r="VNL63" s="26"/>
      <c r="VNM63" s="26"/>
      <c r="VNN63" s="26"/>
      <c r="VNO63" s="26"/>
      <c r="VNP63" s="26"/>
      <c r="VNQ63" s="26"/>
      <c r="VNR63" s="26"/>
      <c r="VNS63" s="26"/>
      <c r="VNT63" s="26"/>
      <c r="VNU63" s="26"/>
      <c r="VNV63" s="26"/>
      <c r="VNW63" s="26"/>
      <c r="VNX63" s="26"/>
      <c r="VNY63" s="26"/>
      <c r="VNZ63" s="26"/>
      <c r="VOA63" s="26"/>
      <c r="VOB63" s="26"/>
      <c r="VOC63" s="26"/>
      <c r="VOD63" s="26"/>
      <c r="VOE63" s="26"/>
      <c r="VOF63" s="26"/>
      <c r="VOG63" s="26"/>
      <c r="VOH63" s="26"/>
      <c r="VOI63" s="26"/>
      <c r="VOJ63" s="26"/>
      <c r="VOK63" s="26"/>
      <c r="VOL63" s="26"/>
      <c r="VOM63" s="26"/>
      <c r="VON63" s="26"/>
      <c r="VOO63" s="26"/>
      <c r="VOP63" s="26"/>
      <c r="VOQ63" s="26"/>
      <c r="VOR63" s="26"/>
      <c r="VOS63" s="26"/>
      <c r="VOT63" s="26"/>
      <c r="VOU63" s="26"/>
      <c r="VOV63" s="26"/>
      <c r="VOW63" s="26"/>
      <c r="VOX63" s="26"/>
      <c r="VOY63" s="26"/>
      <c r="VOZ63" s="26"/>
      <c r="VPA63" s="26"/>
      <c r="VPB63" s="26"/>
      <c r="VPC63" s="26"/>
      <c r="VPD63" s="26"/>
      <c r="VPE63" s="26"/>
      <c r="VPF63" s="26"/>
      <c r="VPG63" s="26"/>
      <c r="VPH63" s="26"/>
      <c r="VPI63" s="26"/>
      <c r="VPJ63" s="26"/>
      <c r="VPK63" s="26"/>
      <c r="VPL63" s="26"/>
      <c r="VPM63" s="26"/>
      <c r="VPN63" s="26"/>
      <c r="VPO63" s="26"/>
      <c r="VPP63" s="26"/>
      <c r="VPQ63" s="26"/>
      <c r="VPR63" s="26"/>
      <c r="VPS63" s="26"/>
      <c r="VPT63" s="26"/>
      <c r="VPU63" s="26"/>
      <c r="VPV63" s="26"/>
      <c r="VPW63" s="26"/>
      <c r="VPX63" s="26"/>
      <c r="VPY63" s="26"/>
      <c r="VPZ63" s="26"/>
      <c r="VQA63" s="26"/>
      <c r="VQB63" s="26"/>
      <c r="VQC63" s="26"/>
      <c r="VQD63" s="26"/>
      <c r="VQE63" s="26"/>
      <c r="VQF63" s="26"/>
      <c r="VQG63" s="26"/>
      <c r="VQH63" s="26"/>
      <c r="VQI63" s="26"/>
      <c r="VQJ63" s="26"/>
      <c r="VQK63" s="26"/>
      <c r="VQL63" s="26"/>
      <c r="VQM63" s="26"/>
      <c r="VQN63" s="26"/>
      <c r="VQO63" s="26"/>
      <c r="VQP63" s="26"/>
      <c r="VQQ63" s="26"/>
      <c r="VQR63" s="26"/>
      <c r="VQS63" s="26"/>
      <c r="VQT63" s="26"/>
      <c r="VQU63" s="26"/>
      <c r="VQV63" s="26"/>
      <c r="VQW63" s="26"/>
      <c r="VQX63" s="26"/>
      <c r="VQY63" s="26"/>
      <c r="VQZ63" s="26"/>
      <c r="VRA63" s="26"/>
      <c r="VRB63" s="26"/>
      <c r="VRC63" s="26"/>
      <c r="VRD63" s="26"/>
      <c r="VRE63" s="26"/>
      <c r="VRF63" s="26"/>
      <c r="VRG63" s="26"/>
      <c r="VRH63" s="26"/>
      <c r="VRI63" s="26"/>
      <c r="VRJ63" s="26"/>
      <c r="VRK63" s="26"/>
      <c r="VRL63" s="26"/>
      <c r="VRM63" s="26"/>
      <c r="VRN63" s="26"/>
      <c r="VRO63" s="26"/>
      <c r="VRP63" s="26"/>
      <c r="VRQ63" s="26"/>
      <c r="VRR63" s="26"/>
      <c r="VRS63" s="26"/>
      <c r="VRT63" s="26"/>
      <c r="VRU63" s="26"/>
      <c r="VRV63" s="26"/>
      <c r="VRW63" s="26"/>
      <c r="VRX63" s="26"/>
      <c r="VRY63" s="26"/>
      <c r="VRZ63" s="26"/>
      <c r="VSA63" s="26"/>
      <c r="VSB63" s="26"/>
      <c r="VSC63" s="26"/>
      <c r="VSD63" s="26"/>
      <c r="VSE63" s="26"/>
      <c r="VSF63" s="26"/>
      <c r="VSG63" s="26"/>
      <c r="VSH63" s="26"/>
      <c r="VSI63" s="26"/>
      <c r="VSJ63" s="26"/>
      <c r="VSK63" s="26"/>
      <c r="VSL63" s="26"/>
      <c r="VSM63" s="26"/>
      <c r="VSN63" s="26"/>
      <c r="VSO63" s="26"/>
      <c r="VSP63" s="26"/>
      <c r="VSQ63" s="26"/>
      <c r="VSR63" s="26"/>
      <c r="VSS63" s="26"/>
      <c r="VST63" s="26"/>
      <c r="VSU63" s="26"/>
      <c r="VSV63" s="26"/>
      <c r="VSW63" s="26"/>
      <c r="VSX63" s="26"/>
      <c r="VSY63" s="26"/>
      <c r="VSZ63" s="26"/>
      <c r="VTA63" s="26"/>
      <c r="VTB63" s="26"/>
      <c r="VTC63" s="26"/>
      <c r="VTD63" s="26"/>
      <c r="VTE63" s="26"/>
      <c r="VTF63" s="26"/>
      <c r="VTG63" s="26"/>
      <c r="VTH63" s="26"/>
      <c r="VTI63" s="26"/>
      <c r="VTJ63" s="26"/>
      <c r="VTK63" s="26"/>
      <c r="VTL63" s="26"/>
      <c r="VTM63" s="26"/>
      <c r="VTN63" s="26"/>
      <c r="VTO63" s="26"/>
      <c r="VTP63" s="26"/>
      <c r="VTQ63" s="26"/>
      <c r="VTR63" s="26"/>
      <c r="VTS63" s="26"/>
      <c r="VTT63" s="26"/>
      <c r="VTU63" s="26"/>
      <c r="VTV63" s="26"/>
      <c r="VTW63" s="26"/>
      <c r="VTX63" s="26"/>
      <c r="VTY63" s="26"/>
      <c r="VTZ63" s="26"/>
      <c r="VUA63" s="26"/>
      <c r="VUB63" s="26"/>
      <c r="VUC63" s="26"/>
      <c r="VUD63" s="26"/>
      <c r="VUE63" s="26"/>
      <c r="VUF63" s="26"/>
      <c r="VUG63" s="26"/>
      <c r="VUH63" s="26"/>
      <c r="VUI63" s="26"/>
      <c r="VUJ63" s="26"/>
      <c r="VUK63" s="26"/>
      <c r="VUL63" s="26"/>
      <c r="VUM63" s="26"/>
      <c r="VUN63" s="26"/>
      <c r="VUO63" s="26"/>
      <c r="VUP63" s="26"/>
      <c r="VUQ63" s="26"/>
      <c r="VUR63" s="26"/>
      <c r="VUS63" s="26"/>
      <c r="VUT63" s="26"/>
      <c r="VUU63" s="26"/>
      <c r="VUV63" s="26"/>
      <c r="VUW63" s="26"/>
      <c r="VUX63" s="26"/>
      <c r="VUY63" s="26"/>
      <c r="VUZ63" s="26"/>
      <c r="VVA63" s="26"/>
      <c r="VVB63" s="26"/>
      <c r="VVC63" s="26"/>
      <c r="VVD63" s="26"/>
      <c r="VVE63" s="26"/>
      <c r="VVF63" s="26"/>
      <c r="VVG63" s="26"/>
      <c r="VVH63" s="26"/>
      <c r="VVI63" s="26"/>
      <c r="VVJ63" s="26"/>
      <c r="VVK63" s="26"/>
      <c r="VVL63" s="26"/>
      <c r="VVM63" s="26"/>
      <c r="VVN63" s="26"/>
      <c r="VVO63" s="26"/>
      <c r="VVP63" s="26"/>
      <c r="VVQ63" s="26"/>
      <c r="VVR63" s="26"/>
      <c r="VVS63" s="26"/>
      <c r="VVT63" s="26"/>
      <c r="VVU63" s="26"/>
      <c r="VVV63" s="26"/>
      <c r="VVW63" s="26"/>
      <c r="VVX63" s="26"/>
      <c r="VVY63" s="26"/>
      <c r="VVZ63" s="26"/>
      <c r="VWA63" s="26"/>
      <c r="VWB63" s="26"/>
      <c r="VWC63" s="26"/>
      <c r="VWD63" s="26"/>
      <c r="VWE63" s="26"/>
      <c r="VWF63" s="26"/>
      <c r="VWG63" s="26"/>
      <c r="VWH63" s="26"/>
      <c r="VWI63" s="26"/>
      <c r="VWJ63" s="26"/>
      <c r="VWK63" s="26"/>
      <c r="VWL63" s="26"/>
      <c r="VWM63" s="26"/>
      <c r="VWN63" s="26"/>
      <c r="VWO63" s="26"/>
      <c r="VWP63" s="26"/>
      <c r="VWQ63" s="26"/>
      <c r="VWR63" s="26"/>
      <c r="VWS63" s="26"/>
      <c r="VWT63" s="26"/>
      <c r="VWU63" s="26"/>
      <c r="VWV63" s="26"/>
      <c r="VWW63" s="26"/>
      <c r="VWX63" s="26"/>
      <c r="VWY63" s="26"/>
      <c r="VWZ63" s="26"/>
      <c r="VXA63" s="26"/>
      <c r="VXB63" s="26"/>
      <c r="VXC63" s="26"/>
      <c r="VXD63" s="26"/>
      <c r="VXE63" s="26"/>
      <c r="VXF63" s="26"/>
      <c r="VXG63" s="26"/>
      <c r="VXH63" s="26"/>
      <c r="VXI63" s="26"/>
      <c r="VXJ63" s="26"/>
      <c r="VXK63" s="26"/>
      <c r="VXL63" s="26"/>
      <c r="VXM63" s="26"/>
      <c r="VXN63" s="26"/>
      <c r="VXO63" s="26"/>
      <c r="VXP63" s="26"/>
      <c r="VXQ63" s="26"/>
      <c r="VXR63" s="26"/>
      <c r="VXS63" s="26"/>
      <c r="VXT63" s="26"/>
      <c r="VXU63" s="26"/>
      <c r="VXV63" s="26"/>
      <c r="VXW63" s="26"/>
      <c r="VXX63" s="26"/>
      <c r="VXY63" s="26"/>
      <c r="VXZ63" s="26"/>
      <c r="VYA63" s="26"/>
      <c r="VYB63" s="26"/>
      <c r="VYC63" s="26"/>
      <c r="VYD63" s="26"/>
      <c r="VYE63" s="26"/>
      <c r="VYF63" s="26"/>
      <c r="VYG63" s="26"/>
      <c r="VYH63" s="26"/>
      <c r="VYI63" s="26"/>
      <c r="VYJ63" s="26"/>
      <c r="VYK63" s="26"/>
      <c r="VYL63" s="26"/>
      <c r="VYM63" s="26"/>
      <c r="VYN63" s="26"/>
      <c r="VYO63" s="26"/>
      <c r="VYP63" s="26"/>
      <c r="VYQ63" s="26"/>
      <c r="VYR63" s="26"/>
      <c r="VYS63" s="26"/>
      <c r="VYT63" s="26"/>
      <c r="VYU63" s="26"/>
      <c r="VYV63" s="26"/>
      <c r="VYW63" s="26"/>
      <c r="VYX63" s="26"/>
      <c r="VYY63" s="26"/>
      <c r="VYZ63" s="26"/>
      <c r="VZA63" s="26"/>
      <c r="VZB63" s="26"/>
      <c r="VZC63" s="26"/>
      <c r="VZD63" s="26"/>
      <c r="VZE63" s="26"/>
      <c r="VZF63" s="26"/>
      <c r="VZG63" s="26"/>
      <c r="VZH63" s="26"/>
      <c r="VZI63" s="26"/>
      <c r="VZJ63" s="26"/>
      <c r="VZK63" s="26"/>
      <c r="VZL63" s="26"/>
      <c r="VZM63" s="26"/>
      <c r="VZN63" s="26"/>
      <c r="VZO63" s="26"/>
      <c r="VZP63" s="26"/>
      <c r="VZQ63" s="26"/>
      <c r="VZR63" s="26"/>
      <c r="VZS63" s="26"/>
      <c r="VZT63" s="26"/>
      <c r="VZU63" s="26"/>
      <c r="VZV63" s="26"/>
      <c r="VZW63" s="26"/>
      <c r="VZX63" s="26"/>
      <c r="VZY63" s="26"/>
      <c r="VZZ63" s="26"/>
      <c r="WAA63" s="26"/>
      <c r="WAB63" s="26"/>
      <c r="WAC63" s="26"/>
      <c r="WAD63" s="26"/>
      <c r="WAE63" s="26"/>
      <c r="WAF63" s="26"/>
      <c r="WAG63" s="26"/>
      <c r="WAH63" s="26"/>
      <c r="WAI63" s="26"/>
      <c r="WAJ63" s="26"/>
      <c r="WAK63" s="26"/>
      <c r="WAL63" s="26"/>
      <c r="WAM63" s="26"/>
      <c r="WAN63" s="26"/>
      <c r="WAO63" s="26"/>
      <c r="WAP63" s="26"/>
      <c r="WAQ63" s="26"/>
      <c r="WAR63" s="26"/>
      <c r="WAS63" s="26"/>
      <c r="WAT63" s="26"/>
      <c r="WAU63" s="26"/>
      <c r="WAV63" s="26"/>
      <c r="WAW63" s="26"/>
      <c r="WAX63" s="26"/>
      <c r="WAY63" s="26"/>
      <c r="WAZ63" s="26"/>
      <c r="WBA63" s="26"/>
      <c r="WBB63" s="26"/>
      <c r="WBC63" s="26"/>
      <c r="WBD63" s="26"/>
      <c r="WBE63" s="26"/>
      <c r="WBF63" s="26"/>
      <c r="WBG63" s="26"/>
      <c r="WBH63" s="26"/>
      <c r="WBI63" s="26"/>
      <c r="WBJ63" s="26"/>
      <c r="WBK63" s="26"/>
      <c r="WBL63" s="26"/>
      <c r="WBM63" s="26"/>
      <c r="WBN63" s="26"/>
      <c r="WBO63" s="26"/>
      <c r="WBP63" s="26"/>
      <c r="WBQ63" s="26"/>
      <c r="WBR63" s="26"/>
      <c r="WBS63" s="26"/>
      <c r="WBT63" s="26"/>
      <c r="WBU63" s="26"/>
      <c r="WBV63" s="26"/>
      <c r="WBW63" s="26"/>
      <c r="WBX63" s="26"/>
      <c r="WBY63" s="26"/>
      <c r="WBZ63" s="26"/>
      <c r="WCA63" s="26"/>
      <c r="WCB63" s="26"/>
      <c r="WCC63" s="26"/>
      <c r="WCD63" s="26"/>
      <c r="WCE63" s="26"/>
      <c r="WCF63" s="26"/>
      <c r="WCG63" s="26"/>
      <c r="WCH63" s="26"/>
      <c r="WCI63" s="26"/>
      <c r="WCJ63" s="26"/>
      <c r="WCK63" s="26"/>
      <c r="WCL63" s="26"/>
      <c r="WCM63" s="26"/>
      <c r="WCN63" s="26"/>
      <c r="WCO63" s="26"/>
      <c r="WCP63" s="26"/>
      <c r="WCQ63" s="26"/>
      <c r="WCR63" s="26"/>
      <c r="WCS63" s="26"/>
      <c r="WCT63" s="26"/>
      <c r="WCU63" s="26"/>
      <c r="WCV63" s="26"/>
      <c r="WCW63" s="26"/>
      <c r="WCX63" s="26"/>
      <c r="WCY63" s="26"/>
      <c r="WCZ63" s="26"/>
      <c r="WDA63" s="26"/>
      <c r="WDB63" s="26"/>
      <c r="WDC63" s="26"/>
      <c r="WDD63" s="26"/>
      <c r="WDE63" s="26"/>
      <c r="WDF63" s="26"/>
      <c r="WDG63" s="26"/>
      <c r="WDH63" s="26"/>
      <c r="WDI63" s="26"/>
      <c r="WDJ63" s="26"/>
      <c r="WDK63" s="26"/>
      <c r="WDL63" s="26"/>
      <c r="WDM63" s="26"/>
      <c r="WDN63" s="26"/>
      <c r="WDO63" s="26"/>
      <c r="WDP63" s="26"/>
      <c r="WDQ63" s="26"/>
      <c r="WDR63" s="26"/>
      <c r="WDS63" s="26"/>
      <c r="WDT63" s="26"/>
      <c r="WDU63" s="26"/>
      <c r="WDV63" s="26"/>
      <c r="WDW63" s="26"/>
      <c r="WDX63" s="26"/>
      <c r="WDY63" s="26"/>
      <c r="WDZ63" s="26"/>
      <c r="WEA63" s="26"/>
      <c r="WEB63" s="26"/>
      <c r="WEC63" s="26"/>
      <c r="WED63" s="26"/>
      <c r="WEE63" s="26"/>
      <c r="WEF63" s="26"/>
      <c r="WEG63" s="26"/>
      <c r="WEH63" s="26"/>
      <c r="WEI63" s="26"/>
      <c r="WEJ63" s="26"/>
      <c r="WEK63" s="26"/>
      <c r="WEL63" s="26"/>
      <c r="WEM63" s="26"/>
      <c r="WEN63" s="26"/>
      <c r="WEO63" s="26"/>
      <c r="WEP63" s="26"/>
      <c r="WEQ63" s="26"/>
      <c r="WER63" s="26"/>
      <c r="WES63" s="26"/>
      <c r="WET63" s="26"/>
      <c r="WEU63" s="26"/>
      <c r="WEV63" s="26"/>
      <c r="WEW63" s="26"/>
      <c r="WEX63" s="26"/>
      <c r="WEY63" s="26"/>
      <c r="WEZ63" s="26"/>
      <c r="WFA63" s="26"/>
      <c r="WFB63" s="26"/>
      <c r="WFC63" s="26"/>
      <c r="WFD63" s="26"/>
      <c r="WFE63" s="26"/>
      <c r="WFF63" s="26"/>
      <c r="WFG63" s="26"/>
      <c r="WFH63" s="26"/>
      <c r="WFI63" s="26"/>
      <c r="WFJ63" s="26"/>
      <c r="WFK63" s="26"/>
      <c r="WFL63" s="26"/>
      <c r="WFM63" s="26"/>
      <c r="WFN63" s="26"/>
      <c r="WFO63" s="26"/>
      <c r="WFP63" s="26"/>
      <c r="WFQ63" s="26"/>
      <c r="WFR63" s="26"/>
      <c r="WFS63" s="26"/>
      <c r="WFT63" s="26"/>
      <c r="WFU63" s="26"/>
      <c r="WFV63" s="26"/>
      <c r="WFW63" s="26"/>
      <c r="WFX63" s="26"/>
      <c r="WFY63" s="26"/>
      <c r="WFZ63" s="26"/>
      <c r="WGA63" s="26"/>
      <c r="WGB63" s="26"/>
      <c r="WGC63" s="26"/>
      <c r="WGD63" s="26"/>
      <c r="WGE63" s="26"/>
      <c r="WGF63" s="26"/>
      <c r="WGG63" s="26"/>
      <c r="WGH63" s="26"/>
      <c r="WGI63" s="26"/>
      <c r="WGJ63" s="26"/>
      <c r="WGK63" s="26"/>
      <c r="WGL63" s="26"/>
      <c r="WGM63" s="26"/>
      <c r="WGN63" s="26"/>
      <c r="WGO63" s="26"/>
      <c r="WGP63" s="26"/>
      <c r="WGQ63" s="26"/>
      <c r="WGR63" s="26"/>
      <c r="WGS63" s="26"/>
      <c r="WGT63" s="26"/>
      <c r="WGU63" s="26"/>
      <c r="WGV63" s="26"/>
      <c r="WGW63" s="26"/>
      <c r="WGX63" s="26"/>
      <c r="WGY63" s="26"/>
      <c r="WGZ63" s="26"/>
      <c r="WHA63" s="26"/>
      <c r="WHB63" s="26"/>
      <c r="WHC63" s="26"/>
      <c r="WHD63" s="26"/>
      <c r="WHE63" s="26"/>
      <c r="WHF63" s="26"/>
      <c r="WHG63" s="26"/>
      <c r="WHH63" s="26"/>
      <c r="WHI63" s="26"/>
      <c r="WHJ63" s="26"/>
      <c r="WHK63" s="26"/>
      <c r="WHL63" s="26"/>
      <c r="WHM63" s="26"/>
      <c r="WHN63" s="26"/>
      <c r="WHO63" s="26"/>
      <c r="WHP63" s="26"/>
      <c r="WHQ63" s="26"/>
      <c r="WHR63" s="26"/>
      <c r="WHS63" s="26"/>
      <c r="WHT63" s="26"/>
      <c r="WHU63" s="26"/>
      <c r="WHV63" s="26"/>
      <c r="WHW63" s="26"/>
      <c r="WHX63" s="26"/>
      <c r="WHY63" s="26"/>
      <c r="WHZ63" s="26"/>
      <c r="WIA63" s="26"/>
      <c r="WIB63" s="26"/>
      <c r="WIC63" s="26"/>
      <c r="WID63" s="26"/>
      <c r="WIE63" s="26"/>
      <c r="WIF63" s="26"/>
      <c r="WIG63" s="26"/>
      <c r="WIH63" s="26"/>
      <c r="WII63" s="26"/>
      <c r="WIJ63" s="26"/>
      <c r="WIK63" s="26"/>
      <c r="WIL63" s="26"/>
      <c r="WIM63" s="26"/>
      <c r="WIN63" s="26"/>
      <c r="WIO63" s="26"/>
      <c r="WIP63" s="26"/>
      <c r="WIQ63" s="26"/>
      <c r="WIR63" s="26"/>
      <c r="WIS63" s="26"/>
      <c r="WIT63" s="26"/>
      <c r="WIU63" s="26"/>
      <c r="WIV63" s="26"/>
      <c r="WIW63" s="26"/>
      <c r="WIX63" s="26"/>
      <c r="WIY63" s="26"/>
      <c r="WIZ63" s="26"/>
      <c r="WJA63" s="26"/>
      <c r="WJB63" s="26"/>
      <c r="WJC63" s="26"/>
      <c r="WJD63" s="26"/>
      <c r="WJE63" s="26"/>
      <c r="WJF63" s="26"/>
      <c r="WJG63" s="26"/>
      <c r="WJH63" s="26"/>
      <c r="WJI63" s="26"/>
      <c r="WJJ63" s="26"/>
      <c r="WJK63" s="26"/>
      <c r="WJL63" s="26"/>
      <c r="WJM63" s="26"/>
      <c r="WJN63" s="26"/>
      <c r="WJO63" s="26"/>
      <c r="WJP63" s="26"/>
      <c r="WJQ63" s="26"/>
      <c r="WJR63" s="26"/>
      <c r="WJS63" s="26"/>
      <c r="WJT63" s="26"/>
      <c r="WJU63" s="26"/>
      <c r="WJV63" s="26"/>
      <c r="WJW63" s="26"/>
      <c r="WJX63" s="26"/>
      <c r="WJY63" s="26"/>
      <c r="WJZ63" s="26"/>
      <c r="WKA63" s="26"/>
      <c r="WKB63" s="26"/>
      <c r="WKC63" s="26"/>
      <c r="WKD63" s="26"/>
      <c r="WKE63" s="26"/>
      <c r="WKF63" s="26"/>
      <c r="WKG63" s="26"/>
      <c r="WKH63" s="26"/>
      <c r="WKI63" s="26"/>
      <c r="WKJ63" s="26"/>
      <c r="WKK63" s="26"/>
      <c r="WKL63" s="26"/>
      <c r="WKM63" s="26"/>
      <c r="WKN63" s="26"/>
      <c r="WKO63" s="26"/>
      <c r="WKP63" s="26"/>
      <c r="WKQ63" s="26"/>
      <c r="WKR63" s="26"/>
      <c r="WKS63" s="26"/>
      <c r="WKT63" s="26"/>
      <c r="WKU63" s="26"/>
      <c r="WKV63" s="26"/>
      <c r="WKW63" s="26"/>
      <c r="WKX63" s="26"/>
      <c r="WKY63" s="26"/>
      <c r="WKZ63" s="26"/>
      <c r="WLA63" s="26"/>
      <c r="WLB63" s="26"/>
      <c r="WLC63" s="26"/>
      <c r="WLD63" s="26"/>
      <c r="WLE63" s="26"/>
      <c r="WLF63" s="26"/>
      <c r="WLG63" s="26"/>
      <c r="WLH63" s="26"/>
      <c r="WLI63" s="26"/>
      <c r="WLJ63" s="26"/>
      <c r="WLK63" s="26"/>
      <c r="WLL63" s="26"/>
      <c r="WLM63" s="26"/>
      <c r="WLN63" s="26"/>
      <c r="WLO63" s="26"/>
      <c r="WLP63" s="26"/>
      <c r="WLQ63" s="26"/>
      <c r="WLR63" s="26"/>
      <c r="WLS63" s="26"/>
      <c r="WLT63" s="26"/>
      <c r="WLU63" s="26"/>
      <c r="WLV63" s="26"/>
      <c r="WLW63" s="26"/>
      <c r="WLX63" s="26"/>
      <c r="WLY63" s="26"/>
      <c r="WLZ63" s="26"/>
      <c r="WMA63" s="26"/>
      <c r="WMB63" s="26"/>
      <c r="WMC63" s="26"/>
      <c r="WMD63" s="26"/>
      <c r="WME63" s="26"/>
      <c r="WMF63" s="26"/>
      <c r="WMG63" s="26"/>
      <c r="WMH63" s="26"/>
      <c r="WMI63" s="26"/>
      <c r="WMJ63" s="26"/>
      <c r="WMK63" s="26"/>
      <c r="WML63" s="26"/>
      <c r="WMM63" s="26"/>
      <c r="WMN63" s="26"/>
      <c r="WMO63" s="26"/>
      <c r="WMP63" s="26"/>
      <c r="WMQ63" s="26"/>
      <c r="WMR63" s="26"/>
      <c r="WMS63" s="26"/>
      <c r="WMT63" s="26"/>
      <c r="WMU63" s="26"/>
      <c r="WMV63" s="26"/>
      <c r="WMW63" s="26"/>
      <c r="WMX63" s="26"/>
      <c r="WMY63" s="26"/>
      <c r="WMZ63" s="26"/>
      <c r="WNA63" s="26"/>
      <c r="WNB63" s="26"/>
      <c r="WNC63" s="26"/>
      <c r="WND63" s="26"/>
      <c r="WNE63" s="26"/>
      <c r="WNF63" s="26"/>
      <c r="WNG63" s="26"/>
      <c r="WNH63" s="26"/>
      <c r="WNI63" s="26"/>
      <c r="WNJ63" s="26"/>
      <c r="WNK63" s="26"/>
      <c r="WNL63" s="26"/>
      <c r="WNM63" s="26"/>
      <c r="WNN63" s="26"/>
      <c r="WNO63" s="26"/>
      <c r="WNP63" s="26"/>
      <c r="WNQ63" s="26"/>
      <c r="WNR63" s="26"/>
      <c r="WNS63" s="26"/>
      <c r="WNT63" s="26"/>
      <c r="WNU63" s="26"/>
      <c r="WNV63" s="26"/>
      <c r="WNW63" s="26"/>
      <c r="WNX63" s="26"/>
      <c r="WNY63" s="26"/>
      <c r="WNZ63" s="26"/>
      <c r="WOA63" s="26"/>
      <c r="WOB63" s="26"/>
      <c r="WOC63" s="26"/>
      <c r="WOD63" s="26"/>
      <c r="WOE63" s="26"/>
      <c r="WOF63" s="26"/>
      <c r="WOG63" s="26"/>
      <c r="WOH63" s="26"/>
      <c r="WOI63" s="26"/>
      <c r="WOJ63" s="26"/>
      <c r="WOK63" s="26"/>
      <c r="WOL63" s="26"/>
      <c r="WOM63" s="26"/>
      <c r="WON63" s="26"/>
      <c r="WOO63" s="26"/>
      <c r="WOP63" s="26"/>
      <c r="WOQ63" s="26"/>
      <c r="WOR63" s="26"/>
      <c r="WOS63" s="26"/>
      <c r="WOT63" s="26"/>
      <c r="WOU63" s="26"/>
      <c r="WOV63" s="26"/>
      <c r="WOW63" s="26"/>
      <c r="WOX63" s="26"/>
      <c r="WOY63" s="26"/>
      <c r="WOZ63" s="26"/>
      <c r="WPA63" s="26"/>
      <c r="WPB63" s="26"/>
      <c r="WPC63" s="26"/>
      <c r="WPD63" s="26"/>
      <c r="WPE63" s="26"/>
      <c r="WPF63" s="26"/>
      <c r="WPG63" s="26"/>
      <c r="WPH63" s="26"/>
      <c r="WPI63" s="26"/>
      <c r="WPJ63" s="26"/>
      <c r="WPK63" s="26"/>
      <c r="WPL63" s="26"/>
      <c r="WPM63" s="26"/>
      <c r="WPN63" s="26"/>
      <c r="WPO63" s="26"/>
      <c r="WPP63" s="26"/>
      <c r="WPQ63" s="26"/>
      <c r="WPR63" s="26"/>
      <c r="WPS63" s="26"/>
      <c r="WPT63" s="26"/>
      <c r="WPU63" s="26"/>
      <c r="WPV63" s="26"/>
      <c r="WPW63" s="26"/>
      <c r="WPX63" s="26"/>
      <c r="WPY63" s="26"/>
      <c r="WPZ63" s="26"/>
      <c r="WQA63" s="26"/>
      <c r="WQB63" s="26"/>
      <c r="WQC63" s="26"/>
      <c r="WQD63" s="26"/>
      <c r="WQE63" s="26"/>
      <c r="WQF63" s="26"/>
      <c r="WQG63" s="26"/>
      <c r="WQH63" s="26"/>
      <c r="WQI63" s="26"/>
      <c r="WQJ63" s="26"/>
      <c r="WQK63" s="26"/>
      <c r="WQL63" s="26"/>
      <c r="WQM63" s="26"/>
      <c r="WQN63" s="26"/>
      <c r="WQO63" s="26"/>
      <c r="WQP63" s="26"/>
      <c r="WQQ63" s="26"/>
      <c r="WQR63" s="26"/>
      <c r="WQS63" s="26"/>
      <c r="WQT63" s="26"/>
      <c r="WQU63" s="26"/>
      <c r="WQV63" s="26"/>
      <c r="WQW63" s="26"/>
      <c r="WQX63" s="26"/>
      <c r="WQY63" s="26"/>
      <c r="WQZ63" s="26"/>
      <c r="WRA63" s="26"/>
      <c r="WRB63" s="26"/>
      <c r="WRC63" s="26"/>
      <c r="WRD63" s="26"/>
      <c r="WRE63" s="26"/>
      <c r="WRF63" s="26"/>
      <c r="WRG63" s="26"/>
      <c r="WRH63" s="26"/>
      <c r="WRI63" s="26"/>
      <c r="WRJ63" s="26"/>
      <c r="WRK63" s="26"/>
      <c r="WRL63" s="26"/>
      <c r="WRM63" s="26"/>
      <c r="WRN63" s="26"/>
      <c r="WRO63" s="26"/>
      <c r="WRP63" s="26"/>
      <c r="WRQ63" s="26"/>
      <c r="WRR63" s="26"/>
      <c r="WRS63" s="26"/>
      <c r="WRT63" s="26"/>
      <c r="WRU63" s="26"/>
      <c r="WRV63" s="26"/>
      <c r="WRW63" s="26"/>
      <c r="WRX63" s="26"/>
      <c r="WRY63" s="26"/>
      <c r="WRZ63" s="26"/>
      <c r="WSA63" s="26"/>
      <c r="WSB63" s="26"/>
      <c r="WSC63" s="26"/>
      <c r="WSD63" s="26"/>
      <c r="WSE63" s="26"/>
      <c r="WSF63" s="26"/>
      <c r="WSG63" s="26"/>
      <c r="WSH63" s="26"/>
      <c r="WSI63" s="26"/>
      <c r="WSJ63" s="26"/>
      <c r="WSK63" s="26"/>
      <c r="WSL63" s="26"/>
      <c r="WSM63" s="26"/>
      <c r="WSN63" s="26"/>
      <c r="WSO63" s="26"/>
      <c r="WSP63" s="26"/>
      <c r="WSQ63" s="26"/>
      <c r="WSR63" s="26"/>
      <c r="WSS63" s="26"/>
      <c r="WST63" s="26"/>
      <c r="WSU63" s="26"/>
      <c r="WSV63" s="26"/>
      <c r="WSW63" s="26"/>
      <c r="WSX63" s="26"/>
      <c r="WSY63" s="26"/>
      <c r="WSZ63" s="26"/>
      <c r="WTA63" s="26"/>
      <c r="WTB63" s="26"/>
      <c r="WTC63" s="26"/>
      <c r="WTD63" s="26"/>
      <c r="WTE63" s="26"/>
      <c r="WTF63" s="26"/>
      <c r="WTG63" s="26"/>
      <c r="WTH63" s="26"/>
      <c r="WTI63" s="26"/>
      <c r="WTJ63" s="26"/>
      <c r="WTK63" s="26"/>
      <c r="WTL63" s="26"/>
      <c r="WTM63" s="26"/>
      <c r="WTN63" s="26"/>
      <c r="WTO63" s="26"/>
      <c r="WTP63" s="26"/>
      <c r="WTQ63" s="26"/>
      <c r="WTR63" s="26"/>
      <c r="WTS63" s="26"/>
      <c r="WTT63" s="26"/>
      <c r="WTU63" s="26"/>
      <c r="WTV63" s="26"/>
      <c r="WTW63" s="26"/>
      <c r="WTX63" s="26"/>
      <c r="WTY63" s="26"/>
      <c r="WTZ63" s="26"/>
      <c r="WUA63" s="26"/>
      <c r="WUB63" s="26"/>
      <c r="WUC63" s="26"/>
      <c r="WUD63" s="26"/>
      <c r="WUE63" s="26"/>
      <c r="WUF63" s="26"/>
      <c r="WUG63" s="26"/>
      <c r="WUH63" s="26"/>
      <c r="WUI63" s="26"/>
      <c r="WUJ63" s="26"/>
      <c r="WUK63" s="26"/>
      <c r="WUL63" s="26"/>
      <c r="WUM63" s="26"/>
      <c r="WUN63" s="26"/>
      <c r="WUO63" s="26"/>
      <c r="WUP63" s="26"/>
      <c r="WUQ63" s="26"/>
      <c r="WUR63" s="26"/>
      <c r="WUS63" s="26"/>
      <c r="WUT63" s="26"/>
      <c r="WUU63" s="26"/>
      <c r="WUV63" s="26"/>
      <c r="WUW63" s="26"/>
      <c r="WUX63" s="26"/>
      <c r="WUY63" s="26"/>
      <c r="WUZ63" s="26"/>
      <c r="WVA63" s="26"/>
      <c r="WVB63" s="26"/>
      <c r="WVC63" s="26"/>
      <c r="WVD63" s="26"/>
      <c r="WVE63" s="26"/>
      <c r="WVF63" s="26"/>
      <c r="WVG63" s="26"/>
      <c r="WVH63" s="26"/>
      <c r="WVI63" s="26"/>
      <c r="WVJ63" s="26"/>
      <c r="WVK63" s="26"/>
      <c r="WVL63" s="26"/>
      <c r="WVM63" s="26"/>
      <c r="WVN63" s="26"/>
      <c r="WVO63" s="26"/>
      <c r="WVP63" s="26"/>
      <c r="WVQ63" s="26"/>
      <c r="WVR63" s="26"/>
      <c r="WVS63" s="26"/>
      <c r="WVT63" s="26"/>
      <c r="WVU63" s="26"/>
      <c r="WVV63" s="26"/>
      <c r="WVW63" s="26"/>
      <c r="WVX63" s="26"/>
      <c r="WVY63" s="26"/>
      <c r="WVZ63" s="26"/>
      <c r="WWA63" s="26"/>
      <c r="WWB63" s="26"/>
      <c r="WWC63" s="26"/>
      <c r="WWD63" s="26"/>
      <c r="WWE63" s="26"/>
      <c r="WWF63" s="26"/>
      <c r="WWG63" s="26"/>
      <c r="WWH63" s="26"/>
      <c r="WWI63" s="26"/>
      <c r="WWJ63" s="26"/>
      <c r="WWK63" s="26"/>
      <c r="WWL63" s="26"/>
      <c r="WWM63" s="26"/>
      <c r="WWN63" s="26"/>
      <c r="WWO63" s="26"/>
      <c r="WWP63" s="26"/>
      <c r="WWQ63" s="26"/>
      <c r="WWR63" s="26"/>
      <c r="WWS63" s="26"/>
      <c r="WWT63" s="26"/>
      <c r="WWU63" s="26"/>
      <c r="WWV63" s="26"/>
      <c r="WWW63" s="26"/>
      <c r="WWX63" s="26"/>
      <c r="WWY63" s="26"/>
      <c r="WWZ63" s="26"/>
      <c r="WXA63" s="26"/>
      <c r="WXB63" s="26"/>
      <c r="WXC63" s="26"/>
      <c r="WXD63" s="26"/>
      <c r="WXE63" s="26"/>
      <c r="WXF63" s="26"/>
      <c r="WXG63" s="26"/>
      <c r="WXH63" s="26"/>
      <c r="WXI63" s="26"/>
      <c r="WXJ63" s="26"/>
      <c r="WXK63" s="26"/>
      <c r="WXL63" s="26"/>
      <c r="WXM63" s="26"/>
      <c r="WXN63" s="26"/>
      <c r="WXO63" s="26"/>
      <c r="WXP63" s="26"/>
      <c r="WXQ63" s="26"/>
      <c r="WXR63" s="26"/>
      <c r="WXS63" s="26"/>
      <c r="WXT63" s="26"/>
      <c r="WXU63" s="26"/>
      <c r="WXV63" s="26"/>
      <c r="WXW63" s="26"/>
      <c r="WXX63" s="26"/>
      <c r="WXY63" s="26"/>
      <c r="WXZ63" s="26"/>
      <c r="WYA63" s="26"/>
      <c r="WYB63" s="26"/>
      <c r="WYC63" s="26"/>
      <c r="WYD63" s="26"/>
      <c r="WYE63" s="26"/>
      <c r="WYF63" s="26"/>
      <c r="WYG63" s="26"/>
      <c r="WYH63" s="26"/>
      <c r="WYI63" s="26"/>
      <c r="WYJ63" s="26"/>
      <c r="WYK63" s="26"/>
      <c r="WYL63" s="26"/>
      <c r="WYM63" s="26"/>
      <c r="WYN63" s="26"/>
      <c r="WYO63" s="26"/>
      <c r="WYP63" s="26"/>
      <c r="WYQ63" s="26"/>
      <c r="WYR63" s="26"/>
      <c r="WYS63" s="26"/>
      <c r="WYT63" s="26"/>
      <c r="WYU63" s="26"/>
      <c r="WYV63" s="26"/>
      <c r="WYW63" s="26"/>
      <c r="WYX63" s="26"/>
      <c r="WYY63" s="26"/>
      <c r="WYZ63" s="26"/>
      <c r="WZA63" s="26"/>
      <c r="WZB63" s="26"/>
      <c r="WZC63" s="26"/>
      <c r="WZD63" s="26"/>
      <c r="WZE63" s="26"/>
      <c r="WZF63" s="26"/>
      <c r="WZG63" s="26"/>
      <c r="WZH63" s="26"/>
      <c r="WZI63" s="26"/>
      <c r="WZJ63" s="26"/>
      <c r="WZK63" s="26"/>
      <c r="WZL63" s="26"/>
      <c r="WZM63" s="26"/>
      <c r="WZN63" s="26"/>
      <c r="WZO63" s="26"/>
      <c r="WZP63" s="26"/>
      <c r="WZQ63" s="26"/>
      <c r="WZR63" s="26"/>
      <c r="WZS63" s="26"/>
      <c r="WZT63" s="26"/>
      <c r="WZU63" s="26"/>
      <c r="WZV63" s="26"/>
      <c r="WZW63" s="26"/>
      <c r="WZX63" s="26"/>
      <c r="WZY63" s="26"/>
      <c r="WZZ63" s="26"/>
      <c r="XAA63" s="26"/>
      <c r="XAB63" s="26"/>
      <c r="XAC63" s="26"/>
      <c r="XAD63" s="26"/>
      <c r="XAE63" s="26"/>
      <c r="XAF63" s="26"/>
      <c r="XAG63" s="26"/>
      <c r="XAH63" s="26"/>
      <c r="XAI63" s="26"/>
      <c r="XAJ63" s="26"/>
      <c r="XAK63" s="26"/>
      <c r="XAL63" s="26"/>
      <c r="XAM63" s="26"/>
      <c r="XAN63" s="26"/>
      <c r="XAO63" s="26"/>
      <c r="XAP63" s="26"/>
      <c r="XAQ63" s="26"/>
      <c r="XAR63" s="26"/>
      <c r="XAS63" s="26"/>
      <c r="XAT63" s="26"/>
      <c r="XAU63" s="26"/>
      <c r="XAV63" s="26"/>
      <c r="XAW63" s="26"/>
      <c r="XAX63" s="26"/>
      <c r="XAY63" s="26"/>
      <c r="XAZ63" s="26"/>
      <c r="XBA63" s="26"/>
      <c r="XBB63" s="26"/>
      <c r="XBC63" s="26"/>
      <c r="XBD63" s="26"/>
      <c r="XBE63" s="26"/>
      <c r="XBF63" s="26"/>
      <c r="XBG63" s="26"/>
      <c r="XBH63" s="26"/>
      <c r="XBI63" s="26"/>
      <c r="XBJ63" s="26"/>
      <c r="XBK63" s="26"/>
      <c r="XBL63" s="26"/>
      <c r="XBM63" s="26"/>
      <c r="XBN63" s="26"/>
      <c r="XBO63" s="26"/>
      <c r="XBP63" s="26"/>
      <c r="XBQ63" s="26"/>
      <c r="XBR63" s="26"/>
      <c r="XBS63" s="26"/>
      <c r="XBT63" s="26"/>
      <c r="XBU63" s="26"/>
      <c r="XBV63" s="26"/>
      <c r="XBW63" s="26"/>
      <c r="XBX63" s="26"/>
      <c r="XBY63" s="26"/>
      <c r="XBZ63" s="26"/>
      <c r="XCA63" s="26"/>
      <c r="XCB63" s="26"/>
      <c r="XCC63" s="26"/>
      <c r="XCD63" s="26"/>
      <c r="XCE63" s="26"/>
      <c r="XCF63" s="26"/>
      <c r="XCG63" s="26"/>
      <c r="XCH63" s="26"/>
      <c r="XCI63" s="26"/>
      <c r="XCJ63" s="26"/>
      <c r="XCK63" s="26"/>
      <c r="XCL63" s="26"/>
      <c r="XCM63" s="26"/>
      <c r="XCN63" s="26"/>
      <c r="XCO63" s="26"/>
      <c r="XCP63" s="26"/>
      <c r="XCQ63" s="26"/>
      <c r="XCR63" s="26"/>
      <c r="XCS63" s="26"/>
      <c r="XCT63" s="26"/>
      <c r="XCU63" s="26"/>
      <c r="XCV63" s="26"/>
      <c r="XCW63" s="26"/>
      <c r="XCX63" s="26"/>
      <c r="XCY63" s="26"/>
      <c r="XCZ63" s="26"/>
      <c r="XDA63" s="26"/>
      <c r="XDB63" s="26"/>
      <c r="XDC63" s="26"/>
      <c r="XDD63" s="26"/>
      <c r="XDE63" s="26"/>
      <c r="XDF63" s="26"/>
      <c r="XDG63" s="26"/>
      <c r="XDH63" s="26"/>
      <c r="XDI63" s="26"/>
      <c r="XDJ63" s="26"/>
      <c r="XDK63" s="26"/>
      <c r="XDL63" s="26"/>
      <c r="XDM63" s="26"/>
      <c r="XDN63" s="26"/>
      <c r="XDO63" s="26"/>
      <c r="XDP63" s="26"/>
      <c r="XDQ63" s="26"/>
      <c r="XDR63" s="26"/>
      <c r="XDS63" s="26"/>
      <c r="XDT63" s="26"/>
      <c r="XDU63" s="26"/>
      <c r="XDV63" s="26"/>
      <c r="XDW63" s="26"/>
      <c r="XDX63" s="26"/>
      <c r="XDY63" s="26"/>
      <c r="XDZ63" s="26"/>
      <c r="XEA63" s="26"/>
      <c r="XEB63" s="26"/>
      <c r="XEC63" s="26"/>
      <c r="XED63" s="26"/>
      <c r="XEE63" s="26"/>
      <c r="XEF63" s="26"/>
      <c r="XEG63" s="26"/>
      <c r="XEH63" s="26"/>
      <c r="XEI63" s="26"/>
      <c r="XEJ63" s="26"/>
      <c r="XEK63" s="26"/>
      <c r="XEL63" s="26"/>
      <c r="XEM63" s="26"/>
      <c r="XEN63" s="26"/>
      <c r="XEO63" s="26"/>
      <c r="XEP63" s="26"/>
      <c r="XEQ63" s="26"/>
      <c r="XER63" s="26"/>
      <c r="XES63" s="26"/>
      <c r="XET63" s="26"/>
      <c r="XEU63" s="26"/>
      <c r="XEV63" s="26"/>
      <c r="XEW63" s="26"/>
      <c r="XEX63" s="26"/>
      <c r="XEY63" s="26"/>
    </row>
    <row r="64" spans="1:16379" s="26" customFormat="1" ht="76.5" hidden="1" customHeight="1">
      <c r="A64" s="111" t="s">
        <v>468</v>
      </c>
      <c r="B64" s="45" t="s">
        <v>2089</v>
      </c>
      <c r="C64" s="45" t="s">
        <v>88</v>
      </c>
      <c r="D64" s="45" t="s">
        <v>2279</v>
      </c>
      <c r="E64" s="137" t="s">
        <v>1944</v>
      </c>
      <c r="F64" s="52" t="s">
        <v>2588</v>
      </c>
      <c r="G64" s="52" t="s">
        <v>3273</v>
      </c>
      <c r="H64" s="132" t="s">
        <v>1517</v>
      </c>
      <c r="I64" s="37" t="s">
        <v>1875</v>
      </c>
      <c r="J64" s="37" t="s">
        <v>1878</v>
      </c>
      <c r="K64" s="37" t="s">
        <v>1873</v>
      </c>
      <c r="L64" s="37" t="s">
        <v>1880</v>
      </c>
      <c r="M64" s="37" t="s">
        <v>314</v>
      </c>
      <c r="N64" s="37" t="s">
        <v>1</v>
      </c>
      <c r="O64" s="36">
        <f>COUNTIF(Table487[[#This Row],[CMMI Comprehensive Primary Care Plus (CPC+)
Version Date: CY 2021]:[CMS Medicare Hospital Compare
Version Date: January 2021]],"*yes*")</f>
        <v>3</v>
      </c>
      <c r="P64" s="150"/>
      <c r="Q64" s="150"/>
      <c r="R64" s="150"/>
      <c r="S64" s="150" t="s">
        <v>3880</v>
      </c>
      <c r="T64" s="37"/>
      <c r="U64" s="150"/>
      <c r="V64" s="150"/>
      <c r="W64" s="150" t="s">
        <v>1</v>
      </c>
      <c r="X64" s="150" t="s">
        <v>3881</v>
      </c>
      <c r="Y64" s="150"/>
      <c r="Z64" s="150"/>
      <c r="AA64" s="150"/>
      <c r="AB64" s="37"/>
      <c r="AC64" s="150"/>
      <c r="AD64" s="150"/>
      <c r="AE64" s="37"/>
      <c r="AF64" s="150"/>
      <c r="AG64" s="150"/>
      <c r="AH64" s="37"/>
      <c r="AI64" s="150"/>
      <c r="AJ64" s="150"/>
      <c r="AK64" s="37"/>
    </row>
    <row r="65" spans="1:37" s="26" customFormat="1" ht="76.5" hidden="1" customHeight="1">
      <c r="A65" s="133" t="s">
        <v>631</v>
      </c>
      <c r="B65" s="45" t="s">
        <v>2090</v>
      </c>
      <c r="C65" s="45" t="s">
        <v>50</v>
      </c>
      <c r="D65" s="47" t="s">
        <v>2279</v>
      </c>
      <c r="E65" s="137" t="s">
        <v>1944</v>
      </c>
      <c r="F65" s="52" t="s">
        <v>2602</v>
      </c>
      <c r="G65" s="52" t="s">
        <v>3274</v>
      </c>
      <c r="H65" s="132" t="s">
        <v>1518</v>
      </c>
      <c r="I65" s="37" t="s">
        <v>1875</v>
      </c>
      <c r="J65" s="37" t="s">
        <v>1878</v>
      </c>
      <c r="K65" s="37" t="s">
        <v>1873</v>
      </c>
      <c r="L65" s="37" t="s">
        <v>1880</v>
      </c>
      <c r="M65" s="37" t="s">
        <v>314</v>
      </c>
      <c r="N65" s="37" t="s">
        <v>1</v>
      </c>
      <c r="O65" s="36">
        <f>COUNTIF(Table487[[#This Row],[CMMI Comprehensive Primary Care Plus (CPC+)
Version Date: CY 2021]:[CMS Medicare Hospital Compare
Version Date: January 2021]],"*yes*")</f>
        <v>3</v>
      </c>
      <c r="P65" s="150"/>
      <c r="Q65" s="150"/>
      <c r="R65" s="150"/>
      <c r="S65" s="150" t="s">
        <v>3882</v>
      </c>
      <c r="T65" s="37"/>
      <c r="U65" s="150"/>
      <c r="V65" s="150"/>
      <c r="W65" s="150" t="s">
        <v>1</v>
      </c>
      <c r="X65" s="150" t="s">
        <v>3883</v>
      </c>
      <c r="Y65" s="150"/>
      <c r="Z65" s="150"/>
      <c r="AA65" s="150"/>
      <c r="AB65" s="37"/>
      <c r="AC65" s="150"/>
      <c r="AD65" s="150"/>
      <c r="AE65" s="37"/>
      <c r="AF65" s="150"/>
      <c r="AG65" s="150"/>
      <c r="AH65" s="37"/>
      <c r="AI65" s="150"/>
      <c r="AJ65" s="150"/>
      <c r="AK65" s="37"/>
    </row>
    <row r="66" spans="1:37" s="26" customFormat="1" ht="76.5" hidden="1" customHeight="1">
      <c r="A66" s="133" t="s">
        <v>632</v>
      </c>
      <c r="B66" s="45" t="s">
        <v>2091</v>
      </c>
      <c r="C66" s="45" t="s">
        <v>94</v>
      </c>
      <c r="D66" s="45" t="s">
        <v>2279</v>
      </c>
      <c r="E66" s="137" t="s">
        <v>1944</v>
      </c>
      <c r="F66" s="48" t="s">
        <v>2613</v>
      </c>
      <c r="G66" s="48" t="s">
        <v>3275</v>
      </c>
      <c r="H66" s="132" t="s">
        <v>3276</v>
      </c>
      <c r="I66" s="37" t="s">
        <v>1875</v>
      </c>
      <c r="J66" s="37" t="s">
        <v>1891</v>
      </c>
      <c r="K66" s="37" t="s">
        <v>1873</v>
      </c>
      <c r="L66" s="37" t="s">
        <v>1880</v>
      </c>
      <c r="M66" s="37" t="s">
        <v>1746</v>
      </c>
      <c r="N66" s="37"/>
      <c r="O66" s="36">
        <f>COUNTIF(Table487[[#This Row],[CMMI Comprehensive Primary Care Plus (CPC+)
Version Date: CY 2021]:[CMS Medicare Hospital Compare
Version Date: January 2021]],"*yes*")</f>
        <v>2</v>
      </c>
      <c r="P66" s="150"/>
      <c r="Q66" s="150"/>
      <c r="R66" s="150"/>
      <c r="S66" s="150" t="s">
        <v>3884</v>
      </c>
      <c r="T66" s="37"/>
      <c r="U66" s="150"/>
      <c r="V66" s="150"/>
      <c r="W66" s="150" t="s">
        <v>1</v>
      </c>
      <c r="X66" s="150"/>
      <c r="Y66" s="150"/>
      <c r="Z66" s="150"/>
      <c r="AA66" s="190"/>
      <c r="AB66" s="37"/>
      <c r="AC66" s="150"/>
      <c r="AD66" s="150"/>
      <c r="AE66" s="37"/>
      <c r="AF66" s="150"/>
      <c r="AG66" s="150"/>
      <c r="AH66" s="186"/>
      <c r="AI66" s="150"/>
      <c r="AJ66" s="150"/>
      <c r="AK66" s="37"/>
    </row>
    <row r="67" spans="1:37" s="26" customFormat="1" ht="76.5" hidden="1" customHeight="1">
      <c r="A67" s="133" t="s">
        <v>469</v>
      </c>
      <c r="B67" s="45" t="s">
        <v>727</v>
      </c>
      <c r="C67" s="45" t="s">
        <v>1002</v>
      </c>
      <c r="D67" s="47" t="s">
        <v>2279</v>
      </c>
      <c r="E67" s="137" t="s">
        <v>1935</v>
      </c>
      <c r="F67" s="48" t="s">
        <v>2452</v>
      </c>
      <c r="G67" s="48"/>
      <c r="H67" s="132" t="s">
        <v>1498</v>
      </c>
      <c r="I67" s="37" t="s">
        <v>1875</v>
      </c>
      <c r="J67" s="37" t="s">
        <v>1891</v>
      </c>
      <c r="K67" s="37" t="s">
        <v>1873</v>
      </c>
      <c r="L67" s="37" t="s">
        <v>1880</v>
      </c>
      <c r="M67" s="37" t="s">
        <v>1746</v>
      </c>
      <c r="N67" s="37"/>
      <c r="O67" s="36">
        <f>COUNTIF(Table487[[#This Row],[CMMI Comprehensive Primary Care Plus (CPC+)
Version Date: CY 2021]:[CMS Medicare Hospital Compare
Version Date: January 2021]],"*yes*")</f>
        <v>1</v>
      </c>
      <c r="P67" s="150"/>
      <c r="Q67" s="150"/>
      <c r="R67" s="150"/>
      <c r="S67" s="150"/>
      <c r="T67" s="37"/>
      <c r="U67" s="150"/>
      <c r="V67" s="150"/>
      <c r="W67" s="150" t="s">
        <v>1</v>
      </c>
      <c r="X67" s="150"/>
      <c r="Y67" s="150"/>
      <c r="Z67" s="150"/>
      <c r="AA67" s="150"/>
      <c r="AB67" s="37"/>
      <c r="AC67" s="150"/>
      <c r="AD67" s="150"/>
      <c r="AE67" s="37"/>
      <c r="AF67" s="150"/>
      <c r="AG67" s="150"/>
      <c r="AH67" s="37"/>
      <c r="AI67" s="150"/>
      <c r="AJ67" s="150"/>
      <c r="AK67" s="37"/>
    </row>
    <row r="68" spans="1:37" s="26" customFormat="1" ht="76.5" hidden="1" customHeight="1">
      <c r="A68" s="111" t="s">
        <v>470</v>
      </c>
      <c r="B68" s="45" t="s">
        <v>1593</v>
      </c>
      <c r="C68" s="45" t="s">
        <v>96</v>
      </c>
      <c r="D68" s="45" t="s">
        <v>2279</v>
      </c>
      <c r="E68" s="137" t="s">
        <v>1944</v>
      </c>
      <c r="F68" s="49" t="s">
        <v>2626</v>
      </c>
      <c r="G68" s="49" t="s">
        <v>3277</v>
      </c>
      <c r="H68" s="132" t="s">
        <v>3278</v>
      </c>
      <c r="I68" s="37" t="s">
        <v>1875</v>
      </c>
      <c r="J68" s="37" t="s">
        <v>1887</v>
      </c>
      <c r="K68" s="37" t="s">
        <v>1873</v>
      </c>
      <c r="L68" s="37" t="s">
        <v>1880</v>
      </c>
      <c r="M68" s="37" t="s">
        <v>1746</v>
      </c>
      <c r="N68" s="37" t="s">
        <v>1</v>
      </c>
      <c r="O68" s="36">
        <f>COUNTIF(Table487[[#This Row],[CMMI Comprehensive Primary Care Plus (CPC+)
Version Date: CY 2021]:[CMS Medicare Hospital Compare
Version Date: January 2021]],"*yes*")</f>
        <v>0</v>
      </c>
      <c r="P68" s="150"/>
      <c r="Q68" s="150"/>
      <c r="R68" s="150"/>
      <c r="S68" s="150"/>
      <c r="T68" s="37"/>
      <c r="U68" s="150"/>
      <c r="V68" s="150"/>
      <c r="W68" s="150"/>
      <c r="X68" s="150"/>
      <c r="Y68" s="150"/>
      <c r="Z68" s="150"/>
      <c r="AA68" s="150"/>
      <c r="AB68" s="37"/>
      <c r="AC68" s="150"/>
      <c r="AD68" s="150"/>
      <c r="AE68" s="150"/>
      <c r="AF68" s="150"/>
      <c r="AG68" s="150"/>
      <c r="AH68" s="37"/>
      <c r="AI68" s="150"/>
      <c r="AJ68" s="150" t="s">
        <v>1824</v>
      </c>
      <c r="AK68" s="37"/>
    </row>
    <row r="69" spans="1:37" s="26" customFormat="1" ht="76.5" hidden="1" customHeight="1">
      <c r="A69" s="111" t="s">
        <v>471</v>
      </c>
      <c r="B69" s="45" t="s">
        <v>1594</v>
      </c>
      <c r="C69" s="45" t="s">
        <v>93</v>
      </c>
      <c r="D69" s="45" t="s">
        <v>2279</v>
      </c>
      <c r="E69" s="137" t="s">
        <v>1944</v>
      </c>
      <c r="F69" s="48" t="s">
        <v>2640</v>
      </c>
      <c r="G69" s="48" t="s">
        <v>3279</v>
      </c>
      <c r="H69" s="132" t="s">
        <v>1520</v>
      </c>
      <c r="I69" s="37" t="s">
        <v>1875</v>
      </c>
      <c r="J69" s="37" t="s">
        <v>1887</v>
      </c>
      <c r="K69" s="37" t="s">
        <v>1873</v>
      </c>
      <c r="L69" s="37" t="s">
        <v>1880</v>
      </c>
      <c r="M69" s="37" t="s">
        <v>1746</v>
      </c>
      <c r="N69" s="37" t="s">
        <v>1</v>
      </c>
      <c r="O69" s="36">
        <f>COUNTIF(Table487[[#This Row],[CMMI Comprehensive Primary Care Plus (CPC+)
Version Date: CY 2021]:[CMS Medicare Hospital Compare
Version Date: January 2021]],"*yes*")</f>
        <v>2</v>
      </c>
      <c r="P69" s="150"/>
      <c r="Q69" s="150"/>
      <c r="R69" s="150"/>
      <c r="S69" s="150" t="s">
        <v>3885</v>
      </c>
      <c r="T69" s="37"/>
      <c r="U69" s="150"/>
      <c r="V69" s="150"/>
      <c r="W69" s="150" t="s">
        <v>1</v>
      </c>
      <c r="X69" s="150"/>
      <c r="Y69" s="150"/>
      <c r="Z69" s="150"/>
      <c r="AA69" s="150"/>
      <c r="AB69" s="37"/>
      <c r="AC69" s="150"/>
      <c r="AD69" s="150"/>
      <c r="AE69" s="37"/>
      <c r="AF69" s="150"/>
      <c r="AG69" s="150"/>
      <c r="AH69" s="37"/>
      <c r="AI69" s="150" t="s">
        <v>1</v>
      </c>
      <c r="AJ69" s="150" t="s">
        <v>1825</v>
      </c>
      <c r="AK69" s="37" t="s">
        <v>1</v>
      </c>
    </row>
    <row r="70" spans="1:37" s="26" customFormat="1" ht="76.5" hidden="1" customHeight="1">
      <c r="A70" s="111" t="s">
        <v>472</v>
      </c>
      <c r="B70" s="45" t="s">
        <v>728</v>
      </c>
      <c r="C70" s="45" t="s">
        <v>1003</v>
      </c>
      <c r="D70" s="45" t="s">
        <v>2271</v>
      </c>
      <c r="E70" s="137" t="s">
        <v>1944</v>
      </c>
      <c r="F70" s="49"/>
      <c r="G70" s="49"/>
      <c r="H70" s="132" t="s">
        <v>729</v>
      </c>
      <c r="I70" s="37" t="s">
        <v>1889</v>
      </c>
      <c r="J70" s="37" t="s">
        <v>1893</v>
      </c>
      <c r="K70" s="37" t="s">
        <v>1873</v>
      </c>
      <c r="L70" s="37" t="s">
        <v>1880</v>
      </c>
      <c r="M70" s="37" t="s">
        <v>314</v>
      </c>
      <c r="N70" s="37" t="s">
        <v>1</v>
      </c>
      <c r="O70" s="36">
        <f>COUNTIF(Table487[[#This Row],[CMMI Comprehensive Primary Care Plus (CPC+)
Version Date: CY 2021]:[CMS Medicare Hospital Compare
Version Date: January 2021]],"*yes*")</f>
        <v>0</v>
      </c>
      <c r="P70" s="150"/>
      <c r="Q70" s="150"/>
      <c r="R70" s="150"/>
      <c r="S70" s="150"/>
      <c r="T70" s="37"/>
      <c r="U70" s="150"/>
      <c r="V70" s="150"/>
      <c r="W70" s="150"/>
      <c r="X70" s="150"/>
      <c r="Y70" s="150"/>
      <c r="Z70" s="150"/>
      <c r="AA70" s="150"/>
      <c r="AB70" s="37"/>
      <c r="AC70" s="150"/>
      <c r="AD70" s="150"/>
      <c r="AE70" s="37"/>
      <c r="AF70" s="150"/>
      <c r="AG70" s="150"/>
      <c r="AH70" s="37"/>
      <c r="AI70" s="150"/>
      <c r="AJ70" s="150"/>
      <c r="AK70" s="37" t="s">
        <v>1</v>
      </c>
    </row>
    <row r="71" spans="1:37" s="26" customFormat="1" ht="76.5" hidden="1" customHeight="1">
      <c r="A71" s="133" t="s">
        <v>332</v>
      </c>
      <c r="B71" s="45" t="s">
        <v>730</v>
      </c>
      <c r="C71" s="45" t="s">
        <v>1004</v>
      </c>
      <c r="D71" s="47" t="s">
        <v>2279</v>
      </c>
      <c r="E71" s="137" t="s">
        <v>1957</v>
      </c>
      <c r="F71" s="48" t="s">
        <v>2462</v>
      </c>
      <c r="G71" s="48"/>
      <c r="H71" s="132" t="s">
        <v>731</v>
      </c>
      <c r="I71" s="37" t="s">
        <v>1875</v>
      </c>
      <c r="J71" s="37" t="s">
        <v>1884</v>
      </c>
      <c r="K71" s="37" t="s">
        <v>1873</v>
      </c>
      <c r="L71" s="37" t="s">
        <v>1880</v>
      </c>
      <c r="M71" s="37" t="s">
        <v>1746</v>
      </c>
      <c r="N71" s="37"/>
      <c r="O71" s="36">
        <f>COUNTIF(Table487[[#This Row],[CMMI Comprehensive Primary Care Plus (CPC+)
Version Date: CY 2021]:[CMS Medicare Hospital Compare
Version Date: January 2021]],"*yes*")</f>
        <v>0</v>
      </c>
      <c r="P71" s="150"/>
      <c r="Q71" s="150"/>
      <c r="R71" s="150"/>
      <c r="S71" s="150"/>
      <c r="T71" s="37"/>
      <c r="U71" s="150"/>
      <c r="V71" s="150"/>
      <c r="W71" s="150"/>
      <c r="X71" s="150"/>
      <c r="Y71" s="150"/>
      <c r="Z71" s="150"/>
      <c r="AA71" s="150"/>
      <c r="AB71" s="37"/>
      <c r="AC71" s="150"/>
      <c r="AD71" s="150"/>
      <c r="AE71" s="37"/>
      <c r="AF71" s="150"/>
      <c r="AG71" s="150"/>
      <c r="AH71" s="37"/>
      <c r="AI71" s="150" t="s">
        <v>1</v>
      </c>
      <c r="AJ71" s="150" t="s">
        <v>1827</v>
      </c>
      <c r="AK71" s="37" t="s">
        <v>1</v>
      </c>
    </row>
    <row r="72" spans="1:37" s="26" customFormat="1" ht="76.5" hidden="1" customHeight="1">
      <c r="A72" s="133" t="s">
        <v>473</v>
      </c>
      <c r="B72" s="45" t="s">
        <v>2236</v>
      </c>
      <c r="C72" s="45" t="s">
        <v>10</v>
      </c>
      <c r="D72" s="46" t="s">
        <v>2279</v>
      </c>
      <c r="E72" s="137" t="s">
        <v>1960</v>
      </c>
      <c r="F72" s="52" t="s">
        <v>2646</v>
      </c>
      <c r="G72" s="52"/>
      <c r="H72" s="132" t="s">
        <v>2647</v>
      </c>
      <c r="I72" s="37" t="s">
        <v>1928</v>
      </c>
      <c r="J72" s="37" t="s">
        <v>1890</v>
      </c>
      <c r="K72" s="37" t="s">
        <v>1873</v>
      </c>
      <c r="L72" s="37" t="s">
        <v>1880</v>
      </c>
      <c r="M72" s="37" t="s">
        <v>1746</v>
      </c>
      <c r="N72" s="37"/>
      <c r="O72" s="36">
        <f>COUNTIF(Table487[[#This Row],[CMMI Comprehensive Primary Care Plus (CPC+)
Version Date: CY 2021]:[CMS Medicare Hospital Compare
Version Date: January 2021]],"*yes*")</f>
        <v>2</v>
      </c>
      <c r="P72" s="150"/>
      <c r="Q72" s="150"/>
      <c r="R72" s="150"/>
      <c r="S72" s="150"/>
      <c r="T72" s="37"/>
      <c r="U72" s="150" t="s">
        <v>2170</v>
      </c>
      <c r="V72" s="150"/>
      <c r="W72" s="150"/>
      <c r="X72" s="150" t="s">
        <v>3886</v>
      </c>
      <c r="Y72" s="150"/>
      <c r="Z72" s="150"/>
      <c r="AA72" s="150"/>
      <c r="AB72" s="37"/>
      <c r="AC72" s="150"/>
      <c r="AD72" s="150"/>
      <c r="AE72" s="37"/>
      <c r="AF72" s="150"/>
      <c r="AG72" s="150"/>
      <c r="AH72" s="37"/>
      <c r="AI72" s="150"/>
      <c r="AJ72" s="150"/>
      <c r="AK72" s="37"/>
    </row>
    <row r="73" spans="1:37" s="26" customFormat="1" ht="76.5" hidden="1" customHeight="1">
      <c r="A73" s="111" t="s">
        <v>633</v>
      </c>
      <c r="B73" s="45" t="s">
        <v>845</v>
      </c>
      <c r="C73" s="45" t="s">
        <v>3280</v>
      </c>
      <c r="D73" s="45" t="s">
        <v>2271</v>
      </c>
      <c r="E73" s="137" t="s">
        <v>1960</v>
      </c>
      <c r="F73" s="52" t="s">
        <v>2460</v>
      </c>
      <c r="G73" s="52"/>
      <c r="H73" s="132" t="s">
        <v>846</v>
      </c>
      <c r="I73" s="37" t="s">
        <v>1875</v>
      </c>
      <c r="J73" s="37" t="s">
        <v>1919</v>
      </c>
      <c r="K73" s="37" t="s">
        <v>1873</v>
      </c>
      <c r="L73" s="37" t="s">
        <v>1885</v>
      </c>
      <c r="M73" s="37" t="s">
        <v>314</v>
      </c>
      <c r="N73" s="37"/>
      <c r="O73" s="36">
        <f>COUNTIF(Table487[[#This Row],[CMMI Comprehensive Primary Care Plus (CPC+)
Version Date: CY 2021]:[CMS Medicare Hospital Compare
Version Date: January 2021]],"*yes*")</f>
        <v>1</v>
      </c>
      <c r="P73" s="150"/>
      <c r="Q73" s="150"/>
      <c r="R73" s="150"/>
      <c r="S73" s="150"/>
      <c r="T73" s="37"/>
      <c r="U73" s="150"/>
      <c r="V73" s="150"/>
      <c r="W73" s="150" t="s">
        <v>1</v>
      </c>
      <c r="X73" s="150"/>
      <c r="Y73" s="150"/>
      <c r="Z73" s="150"/>
      <c r="AA73" s="150"/>
      <c r="AB73" s="37"/>
      <c r="AC73" s="150"/>
      <c r="AD73" s="150"/>
      <c r="AE73" s="37"/>
      <c r="AF73" s="150"/>
      <c r="AG73" s="150"/>
      <c r="AH73" s="37"/>
      <c r="AI73" s="150"/>
      <c r="AJ73" s="150"/>
      <c r="AK73" s="37"/>
    </row>
    <row r="74" spans="1:37" s="26" customFormat="1" ht="76.5" hidden="1" customHeight="1">
      <c r="A74" s="133" t="s">
        <v>474</v>
      </c>
      <c r="B74" s="45" t="s">
        <v>847</v>
      </c>
      <c r="C74" s="45" t="s">
        <v>3281</v>
      </c>
      <c r="D74" s="46" t="s">
        <v>2271</v>
      </c>
      <c r="E74" s="137" t="s">
        <v>1960</v>
      </c>
      <c r="F74" s="52" t="s">
        <v>2461</v>
      </c>
      <c r="G74" s="52"/>
      <c r="H74" s="132" t="s">
        <v>848</v>
      </c>
      <c r="I74" s="37" t="s">
        <v>1875</v>
      </c>
      <c r="J74" s="37" t="s">
        <v>1919</v>
      </c>
      <c r="K74" s="37" t="s">
        <v>1873</v>
      </c>
      <c r="L74" s="37" t="s">
        <v>1885</v>
      </c>
      <c r="M74" s="37" t="s">
        <v>314</v>
      </c>
      <c r="N74" s="37"/>
      <c r="O74" s="36">
        <f>COUNTIF(Table487[[#This Row],[CMMI Comprehensive Primary Care Plus (CPC+)
Version Date: CY 2021]:[CMS Medicare Hospital Compare
Version Date: January 2021]],"*yes*")</f>
        <v>1</v>
      </c>
      <c r="P74" s="150"/>
      <c r="Q74" s="150"/>
      <c r="R74" s="150"/>
      <c r="S74" s="150"/>
      <c r="T74" s="37"/>
      <c r="U74" s="150"/>
      <c r="V74" s="150"/>
      <c r="W74" s="150" t="s">
        <v>1</v>
      </c>
      <c r="X74" s="150"/>
      <c r="Y74" s="150"/>
      <c r="Z74" s="150"/>
      <c r="AA74" s="150"/>
      <c r="AB74" s="37"/>
      <c r="AC74" s="150"/>
      <c r="AD74" s="150"/>
      <c r="AE74" s="37"/>
      <c r="AF74" s="150"/>
      <c r="AG74" s="150"/>
      <c r="AH74" s="37"/>
      <c r="AI74" s="150"/>
      <c r="AJ74" s="150"/>
      <c r="AK74" s="37"/>
    </row>
    <row r="75" spans="1:37" s="26" customFormat="1" ht="76.5" hidden="1" customHeight="1">
      <c r="A75" s="111" t="s">
        <v>634</v>
      </c>
      <c r="B75" s="45" t="s">
        <v>139</v>
      </c>
      <c r="C75" s="45" t="s">
        <v>90</v>
      </c>
      <c r="D75" s="45" t="s">
        <v>2279</v>
      </c>
      <c r="E75" s="137" t="s">
        <v>1960</v>
      </c>
      <c r="F75" s="52" t="s">
        <v>2656</v>
      </c>
      <c r="G75" s="52" t="s">
        <v>3282</v>
      </c>
      <c r="H75" s="132" t="s">
        <v>1899</v>
      </c>
      <c r="I75" s="37" t="s">
        <v>2297</v>
      </c>
      <c r="J75" s="37" t="s">
        <v>1890</v>
      </c>
      <c r="K75" s="37" t="s">
        <v>1873</v>
      </c>
      <c r="L75" s="37" t="s">
        <v>1885</v>
      </c>
      <c r="M75" s="37" t="s">
        <v>1746</v>
      </c>
      <c r="N75" s="37"/>
      <c r="O75" s="36">
        <f>COUNTIF(Table487[[#This Row],[CMMI Comprehensive Primary Care Plus (CPC+)
Version Date: CY 2021]:[CMS Medicare Hospital Compare
Version Date: January 2021]],"*yes*")</f>
        <v>3</v>
      </c>
      <c r="P75" s="150"/>
      <c r="Q75" s="150"/>
      <c r="R75" s="150"/>
      <c r="S75" s="150" t="s">
        <v>3887</v>
      </c>
      <c r="T75" s="37"/>
      <c r="U75" s="150"/>
      <c r="V75" s="150" t="s">
        <v>3888</v>
      </c>
      <c r="W75" s="150" t="s">
        <v>1</v>
      </c>
      <c r="X75" s="150"/>
      <c r="Y75" s="150"/>
      <c r="Z75" s="150"/>
      <c r="AA75" s="150"/>
      <c r="AB75" s="37"/>
      <c r="AC75" s="150"/>
      <c r="AD75" s="150"/>
      <c r="AE75" s="37"/>
      <c r="AF75" s="150"/>
      <c r="AG75" s="150"/>
      <c r="AH75" s="37"/>
      <c r="AI75" s="150"/>
      <c r="AJ75" s="150"/>
      <c r="AK75" s="37"/>
    </row>
    <row r="76" spans="1:37" s="26" customFormat="1" ht="76.5" hidden="1" customHeight="1">
      <c r="A76" s="133" t="s">
        <v>475</v>
      </c>
      <c r="B76" s="45" t="s">
        <v>2658</v>
      </c>
      <c r="C76" s="45" t="s">
        <v>54</v>
      </c>
      <c r="D76" s="45" t="s">
        <v>2279</v>
      </c>
      <c r="E76" s="137" t="s">
        <v>1944</v>
      </c>
      <c r="F76" s="48" t="s">
        <v>2659</v>
      </c>
      <c r="G76" s="48"/>
      <c r="H76" s="132" t="s">
        <v>1530</v>
      </c>
      <c r="I76" s="37" t="s">
        <v>1875</v>
      </c>
      <c r="J76" s="37" t="s">
        <v>1884</v>
      </c>
      <c r="K76" s="37" t="s">
        <v>1873</v>
      </c>
      <c r="L76" s="37" t="s">
        <v>1880</v>
      </c>
      <c r="M76" s="37" t="s">
        <v>1746</v>
      </c>
      <c r="N76" s="37"/>
      <c r="O76" s="36">
        <f>COUNTIF(Table487[[#This Row],[CMMI Comprehensive Primary Care Plus (CPC+)
Version Date: CY 2021]:[CMS Medicare Hospital Compare
Version Date: January 2021]],"*yes*")</f>
        <v>1</v>
      </c>
      <c r="P76" s="150"/>
      <c r="Q76" s="150"/>
      <c r="R76" s="150"/>
      <c r="S76" s="150"/>
      <c r="T76" s="37"/>
      <c r="U76" s="150"/>
      <c r="V76" s="150"/>
      <c r="W76" s="150" t="s">
        <v>1</v>
      </c>
      <c r="X76" s="150"/>
      <c r="Y76" s="150"/>
      <c r="Z76" s="150"/>
      <c r="AA76" s="150"/>
      <c r="AB76" s="37"/>
      <c r="AC76" s="150"/>
      <c r="AD76" s="150"/>
      <c r="AE76" s="37"/>
      <c r="AF76" s="150"/>
      <c r="AG76" s="150"/>
      <c r="AH76" s="37"/>
      <c r="AI76" s="150"/>
      <c r="AJ76" s="150" t="s">
        <v>1827</v>
      </c>
      <c r="AK76" s="37"/>
    </row>
    <row r="77" spans="1:37" s="26" customFormat="1" ht="76.5" hidden="1" customHeight="1">
      <c r="A77" s="111" t="s">
        <v>476</v>
      </c>
      <c r="B77" s="45" t="s">
        <v>608</v>
      </c>
      <c r="C77" s="45" t="s">
        <v>609</v>
      </c>
      <c r="D77" s="45" t="s">
        <v>2279</v>
      </c>
      <c r="E77" s="137" t="s">
        <v>1944</v>
      </c>
      <c r="F77" s="48" t="s">
        <v>2666</v>
      </c>
      <c r="G77" s="48" t="s">
        <v>3283</v>
      </c>
      <c r="H77" s="132" t="s">
        <v>1389</v>
      </c>
      <c r="I77" s="37" t="s">
        <v>2297</v>
      </c>
      <c r="J77" s="37" t="s">
        <v>1888</v>
      </c>
      <c r="K77" s="37" t="s">
        <v>1873</v>
      </c>
      <c r="L77" s="37" t="s">
        <v>1880</v>
      </c>
      <c r="M77" s="37" t="s">
        <v>314</v>
      </c>
      <c r="N77" s="37" t="s">
        <v>1</v>
      </c>
      <c r="O77" s="36">
        <f>COUNTIF(Table487[[#This Row],[CMMI Comprehensive Primary Care Plus (CPC+)
Version Date: CY 2021]:[CMS Medicare Hospital Compare
Version Date: January 2021]],"*yes*")</f>
        <v>2</v>
      </c>
      <c r="P77" s="150"/>
      <c r="Q77" s="150"/>
      <c r="R77" s="150"/>
      <c r="S77" s="150" t="s">
        <v>3889</v>
      </c>
      <c r="T77" s="37"/>
      <c r="U77" s="150"/>
      <c r="V77" s="150"/>
      <c r="W77" s="150" t="s">
        <v>1</v>
      </c>
      <c r="X77" s="150"/>
      <c r="Y77" s="150"/>
      <c r="Z77" s="150"/>
      <c r="AA77" s="150"/>
      <c r="AB77" s="37"/>
      <c r="AC77" s="150"/>
      <c r="AD77" s="150"/>
      <c r="AE77" s="37"/>
      <c r="AF77" s="150"/>
      <c r="AG77" s="150" t="s">
        <v>1827</v>
      </c>
      <c r="AH77" s="37"/>
      <c r="AI77" s="150"/>
      <c r="AJ77" s="150" t="s">
        <v>1827</v>
      </c>
      <c r="AK77" s="37"/>
    </row>
    <row r="78" spans="1:37" s="26" customFormat="1" ht="76.5" hidden="1" customHeight="1">
      <c r="A78" s="133" t="s">
        <v>477</v>
      </c>
      <c r="B78" s="45" t="s">
        <v>3284</v>
      </c>
      <c r="C78" s="45" t="s">
        <v>86</v>
      </c>
      <c r="D78" s="45" t="s">
        <v>2279</v>
      </c>
      <c r="E78" s="137" t="s">
        <v>1960</v>
      </c>
      <c r="F78" s="52" t="s">
        <v>2673</v>
      </c>
      <c r="G78" s="52" t="s">
        <v>3285</v>
      </c>
      <c r="H78" s="132" t="s">
        <v>2674</v>
      </c>
      <c r="I78" s="37" t="s">
        <v>1928</v>
      </c>
      <c r="J78" s="37" t="s">
        <v>1888</v>
      </c>
      <c r="K78" s="37" t="s">
        <v>1873</v>
      </c>
      <c r="L78" s="37" t="s">
        <v>1880</v>
      </c>
      <c r="M78" s="37" t="s">
        <v>5</v>
      </c>
      <c r="N78" s="37" t="s">
        <v>1</v>
      </c>
      <c r="O78" s="36">
        <f>COUNTIF(Table487[[#This Row],[CMMI Comprehensive Primary Care Plus (CPC+)
Version Date: CY 2021]:[CMS Medicare Hospital Compare
Version Date: January 2021]],"*yes*")</f>
        <v>3</v>
      </c>
      <c r="P78" s="150"/>
      <c r="Q78" s="150"/>
      <c r="R78" s="150" t="s">
        <v>3858</v>
      </c>
      <c r="S78" s="150" t="s">
        <v>1</v>
      </c>
      <c r="T78" s="37"/>
      <c r="U78" s="150"/>
      <c r="V78" s="150"/>
      <c r="W78" s="150" t="s">
        <v>1</v>
      </c>
      <c r="X78" s="150"/>
      <c r="Y78" s="150"/>
      <c r="Z78" s="150"/>
      <c r="AA78" s="150"/>
      <c r="AB78" s="37" t="s">
        <v>1</v>
      </c>
      <c r="AC78" s="150"/>
      <c r="AD78" s="150"/>
      <c r="AE78" s="37"/>
      <c r="AF78" s="150"/>
      <c r="AG78" s="150"/>
      <c r="AH78" s="37" t="s">
        <v>1</v>
      </c>
      <c r="AI78" s="150"/>
      <c r="AJ78" s="150"/>
      <c r="AK78" s="37"/>
    </row>
    <row r="79" spans="1:37" s="26" customFormat="1" ht="76.5" hidden="1" customHeight="1">
      <c r="A79" s="133" t="s">
        <v>478</v>
      </c>
      <c r="B79" s="45" t="s">
        <v>2229</v>
      </c>
      <c r="C79" s="45" t="s">
        <v>89</v>
      </c>
      <c r="D79" s="47" t="s">
        <v>2279</v>
      </c>
      <c r="E79" s="137" t="s">
        <v>1960</v>
      </c>
      <c r="F79" s="52" t="s">
        <v>2684</v>
      </c>
      <c r="G79" s="52" t="s">
        <v>3286</v>
      </c>
      <c r="H79" s="132" t="s">
        <v>2685</v>
      </c>
      <c r="I79" s="37" t="s">
        <v>1928</v>
      </c>
      <c r="J79" s="37" t="s">
        <v>1888</v>
      </c>
      <c r="K79" s="37" t="s">
        <v>1873</v>
      </c>
      <c r="L79" s="37" t="s">
        <v>1874</v>
      </c>
      <c r="M79" s="37" t="s">
        <v>5</v>
      </c>
      <c r="N79" s="37" t="s">
        <v>1</v>
      </c>
      <c r="O79" s="36">
        <f>COUNTIF(Table487[[#This Row],[CMMI Comprehensive Primary Care Plus (CPC+)
Version Date: CY 2021]:[CMS Medicare Hospital Compare
Version Date: January 2021]],"*yes*")</f>
        <v>4</v>
      </c>
      <c r="P79" s="150"/>
      <c r="Q79" s="150" t="s">
        <v>3858</v>
      </c>
      <c r="R79" s="150"/>
      <c r="S79" s="150" t="s">
        <v>1</v>
      </c>
      <c r="T79" s="37"/>
      <c r="U79" s="150"/>
      <c r="V79" s="150"/>
      <c r="W79" s="150" t="s">
        <v>1</v>
      </c>
      <c r="X79" s="150" t="s">
        <v>3890</v>
      </c>
      <c r="Y79" s="150"/>
      <c r="Z79" s="150"/>
      <c r="AA79" s="150"/>
      <c r="AB79" s="37"/>
      <c r="AC79" s="150"/>
      <c r="AD79" s="150"/>
      <c r="AE79" s="37"/>
      <c r="AF79" s="150"/>
      <c r="AG79" s="150"/>
      <c r="AH79" s="37" t="s">
        <v>1</v>
      </c>
      <c r="AI79" s="150"/>
      <c r="AJ79" s="150"/>
      <c r="AK79" s="37"/>
    </row>
    <row r="80" spans="1:37" s="26" customFormat="1" ht="76.5" hidden="1" customHeight="1">
      <c r="A80" s="111" t="s">
        <v>479</v>
      </c>
      <c r="B80" s="45" t="s">
        <v>2101</v>
      </c>
      <c r="C80" s="45" t="s">
        <v>610</v>
      </c>
      <c r="D80" s="45" t="s">
        <v>2271</v>
      </c>
      <c r="E80" s="137" t="s">
        <v>1951</v>
      </c>
      <c r="F80" s="52" t="s">
        <v>2693</v>
      </c>
      <c r="G80" s="52" t="s">
        <v>2694</v>
      </c>
      <c r="H80" s="132" t="s">
        <v>1533</v>
      </c>
      <c r="I80" s="37" t="s">
        <v>2297</v>
      </c>
      <c r="J80" s="37" t="s">
        <v>1888</v>
      </c>
      <c r="K80" s="37" t="s">
        <v>1873</v>
      </c>
      <c r="L80" s="37" t="s">
        <v>1880</v>
      </c>
      <c r="M80" s="37" t="s">
        <v>1746</v>
      </c>
      <c r="N80" s="37"/>
      <c r="O80" s="36">
        <f>COUNTIF(Table487[[#This Row],[CMMI Comprehensive Primary Care Plus (CPC+)
Version Date: CY 2021]:[CMS Medicare Hospital Compare
Version Date: January 2021]],"*yes*")</f>
        <v>0</v>
      </c>
      <c r="P80" s="150"/>
      <c r="Q80" s="150"/>
      <c r="R80" s="150"/>
      <c r="S80" s="150"/>
      <c r="T80" s="37"/>
      <c r="U80" s="150"/>
      <c r="V80" s="150"/>
      <c r="W80" s="150"/>
      <c r="X80" s="150"/>
      <c r="Y80" s="150"/>
      <c r="Z80" s="150"/>
      <c r="AA80" s="150"/>
      <c r="AB80" s="37"/>
      <c r="AC80" s="150"/>
      <c r="AD80" s="150"/>
      <c r="AE80" s="37"/>
      <c r="AF80" s="150"/>
      <c r="AG80" s="150"/>
      <c r="AH80" s="37"/>
      <c r="AI80" s="150"/>
      <c r="AJ80" s="150"/>
      <c r="AK80" s="37"/>
    </row>
    <row r="81" spans="1:37" s="26" customFormat="1" ht="76.5" hidden="1" customHeight="1">
      <c r="A81" s="179" t="s">
        <v>480</v>
      </c>
      <c r="B81" s="45" t="s">
        <v>2704</v>
      </c>
      <c r="C81" s="45" t="s">
        <v>221</v>
      </c>
      <c r="D81" s="45" t="s">
        <v>2279</v>
      </c>
      <c r="E81" s="137" t="s">
        <v>222</v>
      </c>
      <c r="F81" s="48"/>
      <c r="G81" s="48"/>
      <c r="H81" s="132" t="s">
        <v>1534</v>
      </c>
      <c r="I81" s="37" t="s">
        <v>1929</v>
      </c>
      <c r="J81" s="37" t="s">
        <v>97</v>
      </c>
      <c r="K81" s="37" t="s">
        <v>1892</v>
      </c>
      <c r="L81" s="37" t="s">
        <v>97</v>
      </c>
      <c r="M81" s="37" t="s">
        <v>314</v>
      </c>
      <c r="N81" s="37"/>
      <c r="O81" s="36">
        <f>COUNTIF(Table487[[#This Row],[CMMI Comprehensive Primary Care Plus (CPC+)
Version Date: CY 2021]:[CMS Medicare Hospital Compare
Version Date: January 2021]],"*yes*")</f>
        <v>0</v>
      </c>
      <c r="P81" s="150"/>
      <c r="Q81" s="150"/>
      <c r="R81" s="150"/>
      <c r="S81" s="150"/>
      <c r="T81" s="37"/>
      <c r="U81" s="150"/>
      <c r="V81" s="150"/>
      <c r="W81" s="150"/>
      <c r="X81" s="150"/>
      <c r="Y81" s="150"/>
      <c r="Z81" s="150"/>
      <c r="AA81" s="150"/>
      <c r="AB81" s="37"/>
      <c r="AC81" s="150"/>
      <c r="AD81" s="150"/>
      <c r="AE81" s="37"/>
      <c r="AF81" s="150"/>
      <c r="AG81" s="150"/>
      <c r="AH81" s="37"/>
      <c r="AI81" s="150"/>
      <c r="AJ81" s="150"/>
      <c r="AK81" s="37"/>
    </row>
    <row r="82" spans="1:37" s="26" customFormat="1" ht="76.5" hidden="1" customHeight="1">
      <c r="A82" s="133" t="s">
        <v>333</v>
      </c>
      <c r="B82" s="45" t="s">
        <v>732</v>
      </c>
      <c r="C82" s="45" t="s">
        <v>1005</v>
      </c>
      <c r="D82" s="45" t="s">
        <v>2279</v>
      </c>
      <c r="E82" s="137" t="s">
        <v>222</v>
      </c>
      <c r="F82" s="48" t="s">
        <v>2492</v>
      </c>
      <c r="G82" s="48"/>
      <c r="H82" s="132" t="s">
        <v>733</v>
      </c>
      <c r="I82" s="37" t="s">
        <v>1889</v>
      </c>
      <c r="J82" s="37" t="s">
        <v>1878</v>
      </c>
      <c r="K82" s="37" t="s">
        <v>1879</v>
      </c>
      <c r="L82" s="37" t="s">
        <v>1880</v>
      </c>
      <c r="M82" s="37" t="s">
        <v>314</v>
      </c>
      <c r="N82" s="37" t="s">
        <v>1</v>
      </c>
      <c r="O82" s="36">
        <f>COUNTIF(Table487[[#This Row],[CMMI Comprehensive Primary Care Plus (CPC+)
Version Date: CY 2021]:[CMS Medicare Hospital Compare
Version Date: January 2021]],"*yes*")</f>
        <v>1</v>
      </c>
      <c r="P82" s="150"/>
      <c r="Q82" s="150"/>
      <c r="R82" s="150"/>
      <c r="S82" s="150"/>
      <c r="T82" s="37"/>
      <c r="U82" s="150"/>
      <c r="V82" s="150"/>
      <c r="W82" s="150" t="s">
        <v>1</v>
      </c>
      <c r="X82" s="150"/>
      <c r="Y82" s="150"/>
      <c r="Z82" s="150"/>
      <c r="AA82" s="150"/>
      <c r="AB82" s="37"/>
      <c r="AC82" s="150"/>
      <c r="AD82" s="150"/>
      <c r="AE82" s="37"/>
      <c r="AF82" s="150"/>
      <c r="AG82" s="150"/>
      <c r="AH82" s="37"/>
      <c r="AI82" s="150" t="s">
        <v>1</v>
      </c>
      <c r="AJ82" s="150" t="s">
        <v>1827</v>
      </c>
      <c r="AK82" s="37" t="s">
        <v>1</v>
      </c>
    </row>
    <row r="83" spans="1:37" s="26" customFormat="1" ht="76.5" hidden="1" customHeight="1">
      <c r="A83" s="111" t="s">
        <v>481</v>
      </c>
      <c r="B83" s="45" t="s">
        <v>734</v>
      </c>
      <c r="C83" s="45" t="s">
        <v>1006</v>
      </c>
      <c r="D83" s="45" t="s">
        <v>2279</v>
      </c>
      <c r="E83" s="137" t="s">
        <v>222</v>
      </c>
      <c r="F83" s="48" t="s">
        <v>2493</v>
      </c>
      <c r="G83" s="48"/>
      <c r="H83" s="132" t="s">
        <v>735</v>
      </c>
      <c r="I83" s="37" t="s">
        <v>1889</v>
      </c>
      <c r="J83" s="37" t="s">
        <v>1878</v>
      </c>
      <c r="K83" s="37" t="s">
        <v>1879</v>
      </c>
      <c r="L83" s="37" t="s">
        <v>1880</v>
      </c>
      <c r="M83" s="37" t="s">
        <v>314</v>
      </c>
      <c r="N83" s="37" t="s">
        <v>1</v>
      </c>
      <c r="O83" s="36">
        <f>COUNTIF(Table487[[#This Row],[CMMI Comprehensive Primary Care Plus (CPC+)
Version Date: CY 2021]:[CMS Medicare Hospital Compare
Version Date: January 2021]],"*yes*")</f>
        <v>1</v>
      </c>
      <c r="P83" s="150"/>
      <c r="Q83" s="150"/>
      <c r="R83" s="150"/>
      <c r="S83" s="150"/>
      <c r="T83" s="37"/>
      <c r="U83" s="150"/>
      <c r="V83" s="150"/>
      <c r="W83" s="150" t="s">
        <v>1</v>
      </c>
      <c r="X83" s="150"/>
      <c r="Y83" s="150"/>
      <c r="Z83" s="150"/>
      <c r="AA83" s="150"/>
      <c r="AB83" s="37"/>
      <c r="AC83" s="150"/>
      <c r="AD83" s="150"/>
      <c r="AE83" s="37"/>
      <c r="AF83" s="150"/>
      <c r="AG83" s="150"/>
      <c r="AH83" s="37"/>
      <c r="AI83" s="150"/>
      <c r="AJ83" s="150"/>
      <c r="AK83" s="37"/>
    </row>
    <row r="84" spans="1:37" s="26" customFormat="1" ht="76.5" hidden="1" customHeight="1">
      <c r="A84" s="133" t="s">
        <v>482</v>
      </c>
      <c r="B84" s="45" t="s">
        <v>2815</v>
      </c>
      <c r="C84" s="45" t="s">
        <v>2816</v>
      </c>
      <c r="D84" s="45" t="s">
        <v>2279</v>
      </c>
      <c r="E84" s="137" t="s">
        <v>222</v>
      </c>
      <c r="F84" s="48" t="s">
        <v>2817</v>
      </c>
      <c r="G84" s="48"/>
      <c r="H84" s="132" t="s">
        <v>2818</v>
      </c>
      <c r="I84" s="37" t="s">
        <v>1889</v>
      </c>
      <c r="J84" s="37" t="s">
        <v>1878</v>
      </c>
      <c r="K84" s="37" t="s">
        <v>1879</v>
      </c>
      <c r="L84" s="37" t="s">
        <v>1880</v>
      </c>
      <c r="M84" s="37" t="s">
        <v>314</v>
      </c>
      <c r="N84" s="37" t="s">
        <v>1</v>
      </c>
      <c r="O84" s="36">
        <f>COUNTIF(Table487[[#This Row],[CMMI Comprehensive Primary Care Plus (CPC+)
Version Date: CY 2021]:[CMS Medicare Hospital Compare
Version Date: January 2021]],"*yes*")</f>
        <v>2</v>
      </c>
      <c r="P84" s="150"/>
      <c r="Q84" s="150"/>
      <c r="R84" s="150"/>
      <c r="S84" s="150"/>
      <c r="T84" s="37"/>
      <c r="U84" s="150"/>
      <c r="V84" s="150"/>
      <c r="W84" s="150" t="s">
        <v>1</v>
      </c>
      <c r="X84" s="150" t="s">
        <v>2272</v>
      </c>
      <c r="Y84" s="150"/>
      <c r="Z84" s="150"/>
      <c r="AA84" s="150"/>
      <c r="AB84" s="37"/>
      <c r="AC84" s="150"/>
      <c r="AD84" s="150"/>
      <c r="AE84" s="37"/>
      <c r="AF84" s="150"/>
      <c r="AG84" s="150"/>
      <c r="AH84" s="37"/>
      <c r="AI84" s="150"/>
      <c r="AJ84" s="150"/>
      <c r="AK84" s="37"/>
    </row>
    <row r="85" spans="1:37" s="26" customFormat="1" ht="76.5" hidden="1" customHeight="1">
      <c r="A85" s="111" t="s">
        <v>483</v>
      </c>
      <c r="B85" s="45" t="s">
        <v>736</v>
      </c>
      <c r="C85" s="45" t="s">
        <v>1007</v>
      </c>
      <c r="D85" s="45" t="s">
        <v>2279</v>
      </c>
      <c r="E85" s="137" t="s">
        <v>222</v>
      </c>
      <c r="F85" s="48" t="s">
        <v>2489</v>
      </c>
      <c r="G85" s="48"/>
      <c r="H85" s="132" t="s">
        <v>737</v>
      </c>
      <c r="I85" s="37" t="s">
        <v>1889</v>
      </c>
      <c r="J85" s="37" t="s">
        <v>1878</v>
      </c>
      <c r="K85" s="37" t="s">
        <v>1879</v>
      </c>
      <c r="L85" s="37" t="s">
        <v>1880</v>
      </c>
      <c r="M85" s="37" t="s">
        <v>314</v>
      </c>
      <c r="N85" s="37" t="s">
        <v>1</v>
      </c>
      <c r="O85" s="36">
        <f>COUNTIF(Table487[[#This Row],[CMMI Comprehensive Primary Care Plus (CPC+)
Version Date: CY 2021]:[CMS Medicare Hospital Compare
Version Date: January 2021]],"*yes*")</f>
        <v>1</v>
      </c>
      <c r="P85" s="150"/>
      <c r="Q85" s="150"/>
      <c r="R85" s="150"/>
      <c r="S85" s="150"/>
      <c r="T85" s="37"/>
      <c r="U85" s="150"/>
      <c r="V85" s="150"/>
      <c r="W85" s="150" t="s">
        <v>1</v>
      </c>
      <c r="X85" s="150"/>
      <c r="Y85" s="150"/>
      <c r="Z85" s="150"/>
      <c r="AA85" s="150"/>
      <c r="AB85" s="37"/>
      <c r="AC85" s="150"/>
      <c r="AD85" s="150"/>
      <c r="AE85" s="37"/>
      <c r="AF85" s="150"/>
      <c r="AG85" s="150"/>
      <c r="AH85" s="37"/>
      <c r="AI85" s="150"/>
      <c r="AJ85" s="150"/>
      <c r="AK85" s="37"/>
    </row>
    <row r="86" spans="1:37" s="26" customFormat="1" ht="76.5" hidden="1" customHeight="1">
      <c r="A86" s="133" t="s">
        <v>484</v>
      </c>
      <c r="B86" s="45" t="s">
        <v>738</v>
      </c>
      <c r="C86" s="45" t="s">
        <v>1008</v>
      </c>
      <c r="D86" s="45" t="s">
        <v>2279</v>
      </c>
      <c r="E86" s="137" t="s">
        <v>222</v>
      </c>
      <c r="F86" s="48" t="s">
        <v>2490</v>
      </c>
      <c r="G86" s="48"/>
      <c r="H86" s="132" t="s">
        <v>739</v>
      </c>
      <c r="I86" s="37" t="s">
        <v>1889</v>
      </c>
      <c r="J86" s="37" t="s">
        <v>1878</v>
      </c>
      <c r="K86" s="37" t="s">
        <v>1879</v>
      </c>
      <c r="L86" s="37" t="s">
        <v>1880</v>
      </c>
      <c r="M86" s="37" t="s">
        <v>314</v>
      </c>
      <c r="N86" s="37" t="s">
        <v>1</v>
      </c>
      <c r="O86" s="36">
        <f>COUNTIF(Table487[[#This Row],[CMMI Comprehensive Primary Care Plus (CPC+)
Version Date: CY 2021]:[CMS Medicare Hospital Compare
Version Date: January 2021]],"*yes*")</f>
        <v>0</v>
      </c>
      <c r="P86" s="150"/>
      <c r="Q86" s="150"/>
      <c r="R86" s="150"/>
      <c r="S86" s="150"/>
      <c r="T86" s="37"/>
      <c r="U86" s="150"/>
      <c r="V86" s="150"/>
      <c r="W86" s="150"/>
      <c r="X86" s="150"/>
      <c r="Y86" s="150"/>
      <c r="Z86" s="150"/>
      <c r="AA86" s="150"/>
      <c r="AB86" s="37"/>
      <c r="AC86" s="150"/>
      <c r="AD86" s="150"/>
      <c r="AE86" s="37"/>
      <c r="AF86" s="150"/>
      <c r="AG86" s="150"/>
      <c r="AH86" s="37"/>
      <c r="AI86" s="150"/>
      <c r="AJ86" s="150"/>
      <c r="AK86" s="37"/>
    </row>
    <row r="87" spans="1:37" s="112" customFormat="1" ht="76.5" hidden="1" customHeight="1">
      <c r="A87" s="111" t="s">
        <v>485</v>
      </c>
      <c r="B87" s="45" t="s">
        <v>740</v>
      </c>
      <c r="C87" s="45" t="s">
        <v>1009</v>
      </c>
      <c r="D87" s="46" t="s">
        <v>2279</v>
      </c>
      <c r="E87" s="137" t="s">
        <v>222</v>
      </c>
      <c r="F87" s="48" t="s">
        <v>2491</v>
      </c>
      <c r="G87" s="48"/>
      <c r="H87" s="132" t="s">
        <v>741</v>
      </c>
      <c r="I87" s="37" t="s">
        <v>1889</v>
      </c>
      <c r="J87" s="37" t="s">
        <v>1878</v>
      </c>
      <c r="K87" s="37" t="s">
        <v>1879</v>
      </c>
      <c r="L87" s="37" t="s">
        <v>1880</v>
      </c>
      <c r="M87" s="37" t="s">
        <v>314</v>
      </c>
      <c r="N87" s="37" t="s">
        <v>1</v>
      </c>
      <c r="O87" s="36">
        <f>COUNTIF(Table487[[#This Row],[CMMI Comprehensive Primary Care Plus (CPC+)
Version Date: CY 2021]:[CMS Medicare Hospital Compare
Version Date: January 2021]],"*yes*")</f>
        <v>0</v>
      </c>
      <c r="P87" s="150"/>
      <c r="Q87" s="150"/>
      <c r="R87" s="150"/>
      <c r="S87" s="150"/>
      <c r="T87" s="37"/>
      <c r="U87" s="150"/>
      <c r="V87" s="150"/>
      <c r="W87" s="150"/>
      <c r="X87" s="150"/>
      <c r="Y87" s="150"/>
      <c r="Z87" s="150"/>
      <c r="AA87" s="150"/>
      <c r="AB87" s="37"/>
      <c r="AC87" s="150"/>
      <c r="AD87" s="150"/>
      <c r="AE87" s="37"/>
      <c r="AF87" s="150"/>
      <c r="AG87" s="150"/>
      <c r="AH87" s="37"/>
      <c r="AI87" s="150"/>
      <c r="AJ87" s="150"/>
      <c r="AK87" s="37"/>
    </row>
    <row r="88" spans="1:37" s="112" customFormat="1" ht="76.5" hidden="1" customHeight="1">
      <c r="A88" s="179" t="s">
        <v>486</v>
      </c>
      <c r="B88" s="45" t="s">
        <v>2715</v>
      </c>
      <c r="C88" s="45" t="s">
        <v>223</v>
      </c>
      <c r="D88" s="45" t="s">
        <v>2271</v>
      </c>
      <c r="E88" s="137" t="s">
        <v>1639</v>
      </c>
      <c r="F88" s="52"/>
      <c r="G88" s="52"/>
      <c r="H88" s="132" t="s">
        <v>2716</v>
      </c>
      <c r="I88" s="37" t="s">
        <v>1889</v>
      </c>
      <c r="J88" s="37" t="s">
        <v>1878</v>
      </c>
      <c r="K88" s="37" t="s">
        <v>1873</v>
      </c>
      <c r="L88" s="37" t="s">
        <v>1880</v>
      </c>
      <c r="M88" s="37" t="s">
        <v>314</v>
      </c>
      <c r="N88" s="37" t="s">
        <v>1</v>
      </c>
      <c r="O88" s="36">
        <f>COUNTIF(Table487[[#This Row],[CMMI Comprehensive Primary Care Plus (CPC+)
Version Date: CY 2021]:[CMS Medicare Hospital Compare
Version Date: January 2021]],"*yes*")</f>
        <v>0</v>
      </c>
      <c r="P88" s="150"/>
      <c r="Q88" s="150"/>
      <c r="R88" s="150"/>
      <c r="S88" s="150"/>
      <c r="T88" s="37"/>
      <c r="U88" s="150"/>
      <c r="V88" s="150"/>
      <c r="W88" s="150"/>
      <c r="X88" s="150"/>
      <c r="Y88" s="150"/>
      <c r="Z88" s="150"/>
      <c r="AA88" s="150"/>
      <c r="AB88" s="37"/>
      <c r="AC88" s="150"/>
      <c r="AD88" s="150"/>
      <c r="AE88" s="37"/>
      <c r="AF88" s="150"/>
      <c r="AG88" s="150"/>
      <c r="AH88" s="37"/>
      <c r="AI88" s="150"/>
      <c r="AJ88" s="150"/>
      <c r="AK88" s="37"/>
    </row>
    <row r="89" spans="1:37" s="26" customFormat="1" ht="76.5" hidden="1" customHeight="1">
      <c r="A89" s="133" t="s">
        <v>487</v>
      </c>
      <c r="B89" s="45" t="s">
        <v>742</v>
      </c>
      <c r="C89" s="45" t="s">
        <v>1010</v>
      </c>
      <c r="D89" s="45" t="s">
        <v>2279</v>
      </c>
      <c r="E89" s="137" t="s">
        <v>222</v>
      </c>
      <c r="F89" s="48" t="s">
        <v>2457</v>
      </c>
      <c r="G89" s="48"/>
      <c r="H89" s="132" t="s">
        <v>1501</v>
      </c>
      <c r="I89" s="37" t="s">
        <v>1889</v>
      </c>
      <c r="J89" s="37" t="s">
        <v>1878</v>
      </c>
      <c r="K89" s="37" t="s">
        <v>1873</v>
      </c>
      <c r="L89" s="37" t="s">
        <v>1880</v>
      </c>
      <c r="M89" s="37" t="s">
        <v>314</v>
      </c>
      <c r="N89" s="37" t="s">
        <v>1</v>
      </c>
      <c r="O89" s="36">
        <f>COUNTIF(Table487[[#This Row],[CMMI Comprehensive Primary Care Plus (CPC+)
Version Date: CY 2021]:[CMS Medicare Hospital Compare
Version Date: January 2021]],"*yes*")</f>
        <v>0</v>
      </c>
      <c r="P89" s="150"/>
      <c r="Q89" s="150"/>
      <c r="R89" s="150"/>
      <c r="S89" s="150"/>
      <c r="T89" s="37"/>
      <c r="U89" s="150"/>
      <c r="V89" s="150"/>
      <c r="W89" s="150"/>
      <c r="X89" s="150"/>
      <c r="Y89" s="150"/>
      <c r="Z89" s="150"/>
      <c r="AA89" s="150"/>
      <c r="AB89" s="37"/>
      <c r="AC89" s="150"/>
      <c r="AD89" s="150"/>
      <c r="AE89" s="37"/>
      <c r="AF89" s="150"/>
      <c r="AG89" s="150"/>
      <c r="AH89" s="37"/>
      <c r="AI89" s="150"/>
      <c r="AJ89" s="150"/>
      <c r="AK89" s="37"/>
    </row>
    <row r="90" spans="1:37" s="26" customFormat="1" ht="76.5" hidden="1" customHeight="1">
      <c r="A90" s="133" t="s">
        <v>488</v>
      </c>
      <c r="B90" s="45" t="s">
        <v>2720</v>
      </c>
      <c r="C90" s="45" t="s">
        <v>224</v>
      </c>
      <c r="D90" s="46" t="s">
        <v>2271</v>
      </c>
      <c r="E90" s="137" t="s">
        <v>1639</v>
      </c>
      <c r="F90" s="49"/>
      <c r="G90" s="49"/>
      <c r="H90" s="132" t="s">
        <v>2721</v>
      </c>
      <c r="I90" s="37" t="s">
        <v>1889</v>
      </c>
      <c r="J90" s="37" t="s">
        <v>1878</v>
      </c>
      <c r="K90" s="37" t="s">
        <v>1873</v>
      </c>
      <c r="L90" s="37" t="s">
        <v>1880</v>
      </c>
      <c r="M90" s="37" t="s">
        <v>1746</v>
      </c>
      <c r="N90" s="37" t="s">
        <v>1</v>
      </c>
      <c r="O90" s="36">
        <f>COUNTIF(Table487[[#This Row],[CMMI Comprehensive Primary Care Plus (CPC+)
Version Date: CY 2021]:[CMS Medicare Hospital Compare
Version Date: January 2021]],"*yes*")</f>
        <v>0</v>
      </c>
      <c r="P90" s="150"/>
      <c r="Q90" s="150"/>
      <c r="R90" s="150"/>
      <c r="S90" s="150"/>
      <c r="T90" s="37"/>
      <c r="U90" s="150"/>
      <c r="V90" s="150"/>
      <c r="W90" s="150"/>
      <c r="X90" s="150"/>
      <c r="Y90" s="150"/>
      <c r="Z90" s="150"/>
      <c r="AA90" s="150"/>
      <c r="AB90" s="37"/>
      <c r="AC90" s="150"/>
      <c r="AD90" s="150"/>
      <c r="AE90" s="37"/>
      <c r="AF90" s="150"/>
      <c r="AG90" s="150"/>
      <c r="AH90" s="37"/>
      <c r="AI90" s="150"/>
      <c r="AJ90" s="150"/>
      <c r="AK90" s="37"/>
    </row>
    <row r="91" spans="1:37" s="26" customFormat="1" ht="76.5" hidden="1" customHeight="1">
      <c r="A91" s="133" t="s">
        <v>489</v>
      </c>
      <c r="B91" s="45" t="s">
        <v>2731</v>
      </c>
      <c r="C91" s="45" t="s">
        <v>302</v>
      </c>
      <c r="D91" s="47" t="s">
        <v>2271</v>
      </c>
      <c r="E91" s="137" t="s">
        <v>1639</v>
      </c>
      <c r="F91" s="52"/>
      <c r="G91" s="52"/>
      <c r="H91" s="132" t="s">
        <v>2732</v>
      </c>
      <c r="I91" s="37" t="s">
        <v>1889</v>
      </c>
      <c r="J91" s="37" t="s">
        <v>1878</v>
      </c>
      <c r="K91" s="37" t="s">
        <v>1873</v>
      </c>
      <c r="L91" s="37" t="s">
        <v>1880</v>
      </c>
      <c r="M91" s="37" t="s">
        <v>314</v>
      </c>
      <c r="N91" s="37" t="s">
        <v>1</v>
      </c>
      <c r="O91" s="36">
        <f>COUNTIF(Table487[[#This Row],[CMMI Comprehensive Primary Care Plus (CPC+)
Version Date: CY 2021]:[CMS Medicare Hospital Compare
Version Date: January 2021]],"*yes*")</f>
        <v>0</v>
      </c>
      <c r="P91" s="150"/>
      <c r="Q91" s="150"/>
      <c r="R91" s="150"/>
      <c r="S91" s="150"/>
      <c r="T91" s="37"/>
      <c r="U91" s="150"/>
      <c r="V91" s="150"/>
      <c r="W91" s="150"/>
      <c r="X91" s="150"/>
      <c r="Y91" s="150"/>
      <c r="Z91" s="150"/>
      <c r="AA91" s="150"/>
      <c r="AB91" s="37"/>
      <c r="AC91" s="150"/>
      <c r="AD91" s="150"/>
      <c r="AE91" s="37"/>
      <c r="AF91" s="150"/>
      <c r="AG91" s="150"/>
      <c r="AH91" s="37"/>
      <c r="AI91" s="150"/>
      <c r="AJ91" s="150" t="s">
        <v>1827</v>
      </c>
      <c r="AK91" s="37"/>
    </row>
    <row r="92" spans="1:37" s="26" customFormat="1" ht="76.5" hidden="1" customHeight="1">
      <c r="A92" s="111" t="s">
        <v>490</v>
      </c>
      <c r="B92" s="45" t="s">
        <v>2745</v>
      </c>
      <c r="C92" s="45" t="s">
        <v>225</v>
      </c>
      <c r="D92" s="47" t="s">
        <v>2279</v>
      </c>
      <c r="E92" s="137" t="s">
        <v>1639</v>
      </c>
      <c r="F92" s="48"/>
      <c r="G92" s="48"/>
      <c r="H92" s="132" t="s">
        <v>2746</v>
      </c>
      <c r="I92" s="37" t="s">
        <v>1889</v>
      </c>
      <c r="J92" s="37" t="s">
        <v>1878</v>
      </c>
      <c r="K92" s="37" t="s">
        <v>1873</v>
      </c>
      <c r="L92" s="37" t="s">
        <v>1880</v>
      </c>
      <c r="M92" s="37" t="s">
        <v>1746</v>
      </c>
      <c r="N92" s="37" t="s">
        <v>1</v>
      </c>
      <c r="O92" s="36">
        <f>COUNTIF(Table487[[#This Row],[CMMI Comprehensive Primary Care Plus (CPC+)
Version Date: CY 2021]:[CMS Medicare Hospital Compare
Version Date: January 2021]],"*yes*")</f>
        <v>0</v>
      </c>
      <c r="P92" s="150"/>
      <c r="Q92" s="150"/>
      <c r="R92" s="150"/>
      <c r="S92" s="150"/>
      <c r="T92" s="37"/>
      <c r="U92" s="150"/>
      <c r="V92" s="150"/>
      <c r="W92" s="150"/>
      <c r="X92" s="150"/>
      <c r="Y92" s="150"/>
      <c r="Z92" s="150"/>
      <c r="AA92" s="150"/>
      <c r="AB92" s="37"/>
      <c r="AC92" s="150"/>
      <c r="AD92" s="150"/>
      <c r="AE92" s="37"/>
      <c r="AF92" s="150"/>
      <c r="AG92" s="150"/>
      <c r="AH92" s="37"/>
      <c r="AI92" s="150"/>
      <c r="AJ92" s="150" t="s">
        <v>1827</v>
      </c>
      <c r="AK92" s="37"/>
    </row>
    <row r="93" spans="1:37" s="26" customFormat="1" ht="76.5" hidden="1" customHeight="1">
      <c r="A93" s="133" t="s">
        <v>334</v>
      </c>
      <c r="B93" s="45" t="s">
        <v>2764</v>
      </c>
      <c r="C93" s="45" t="s">
        <v>226</v>
      </c>
      <c r="D93" s="45" t="s">
        <v>2279</v>
      </c>
      <c r="E93" s="137" t="s">
        <v>1959</v>
      </c>
      <c r="F93" s="48"/>
      <c r="G93" s="48"/>
      <c r="H93" s="132" t="s">
        <v>1536</v>
      </c>
      <c r="I93" s="37" t="s">
        <v>1889</v>
      </c>
      <c r="J93" s="37" t="s">
        <v>1890</v>
      </c>
      <c r="K93" s="37" t="s">
        <v>1879</v>
      </c>
      <c r="L93" s="37" t="s">
        <v>1916</v>
      </c>
      <c r="M93" s="37" t="s">
        <v>314</v>
      </c>
      <c r="N93" s="37" t="s">
        <v>1</v>
      </c>
      <c r="O93" s="36">
        <f>COUNTIF(Table487[[#This Row],[CMMI Comprehensive Primary Care Plus (CPC+)
Version Date: CY 2021]:[CMS Medicare Hospital Compare
Version Date: January 2021]],"*yes*")</f>
        <v>2</v>
      </c>
      <c r="P93" s="150"/>
      <c r="Q93" s="150"/>
      <c r="R93" s="150"/>
      <c r="S93" s="150"/>
      <c r="T93" s="37"/>
      <c r="U93" s="150"/>
      <c r="V93" s="150"/>
      <c r="W93" s="150"/>
      <c r="X93" s="150"/>
      <c r="Y93" s="150" t="s">
        <v>1</v>
      </c>
      <c r="Z93" s="150" t="s">
        <v>3891</v>
      </c>
      <c r="AA93" s="150"/>
      <c r="AB93" s="37"/>
      <c r="AC93" s="150"/>
      <c r="AD93" s="150"/>
      <c r="AE93" s="37"/>
      <c r="AF93" s="150"/>
      <c r="AG93" s="150"/>
      <c r="AH93" s="37" t="s">
        <v>1</v>
      </c>
      <c r="AI93" s="150" t="s">
        <v>1</v>
      </c>
      <c r="AJ93" s="150" t="s">
        <v>1824</v>
      </c>
      <c r="AK93" s="37" t="s">
        <v>1</v>
      </c>
    </row>
    <row r="94" spans="1:37" s="26" customFormat="1" ht="76.5" hidden="1" customHeight="1">
      <c r="A94" s="111" t="s">
        <v>491</v>
      </c>
      <c r="B94" s="45" t="s">
        <v>2796</v>
      </c>
      <c r="C94" s="45" t="s">
        <v>140</v>
      </c>
      <c r="D94" s="47" t="s">
        <v>2279</v>
      </c>
      <c r="E94" s="137" t="s">
        <v>1959</v>
      </c>
      <c r="F94" s="37"/>
      <c r="G94" s="37"/>
      <c r="H94" s="132" t="s">
        <v>1537</v>
      </c>
      <c r="I94" s="37" t="s">
        <v>1889</v>
      </c>
      <c r="J94" s="37" t="s">
        <v>1890</v>
      </c>
      <c r="K94" s="37" t="s">
        <v>1879</v>
      </c>
      <c r="L94" s="37" t="s">
        <v>1916</v>
      </c>
      <c r="M94" s="37" t="s">
        <v>314</v>
      </c>
      <c r="N94" s="37" t="s">
        <v>1</v>
      </c>
      <c r="O94" s="36">
        <f>COUNTIF(Table487[[#This Row],[CMMI Comprehensive Primary Care Plus (CPC+)
Version Date: CY 2021]:[CMS Medicare Hospital Compare
Version Date: January 2021]],"*yes*")</f>
        <v>2</v>
      </c>
      <c r="P94" s="150"/>
      <c r="Q94" s="150"/>
      <c r="R94" s="150"/>
      <c r="S94" s="150"/>
      <c r="T94" s="37"/>
      <c r="U94" s="150"/>
      <c r="V94" s="150"/>
      <c r="W94" s="150"/>
      <c r="X94" s="150"/>
      <c r="Y94" s="150" t="s">
        <v>1</v>
      </c>
      <c r="Z94" s="150" t="s">
        <v>3892</v>
      </c>
      <c r="AA94" s="150"/>
      <c r="AB94" s="37"/>
      <c r="AC94" s="150"/>
      <c r="AD94" s="150"/>
      <c r="AE94" s="37"/>
      <c r="AF94" s="150"/>
      <c r="AG94" s="150"/>
      <c r="AH94" s="37"/>
      <c r="AI94" s="150"/>
      <c r="AJ94" s="150"/>
      <c r="AK94" s="37"/>
    </row>
    <row r="95" spans="1:37" s="26" customFormat="1" ht="76.5" hidden="1" customHeight="1">
      <c r="A95" s="133" t="s">
        <v>492</v>
      </c>
      <c r="B95" s="45" t="s">
        <v>1289</v>
      </c>
      <c r="C95" s="45" t="s">
        <v>1288</v>
      </c>
      <c r="D95" s="47" t="s">
        <v>2271</v>
      </c>
      <c r="E95" s="137" t="s">
        <v>1280</v>
      </c>
      <c r="F95" s="48"/>
      <c r="G95" s="48"/>
      <c r="H95" s="132" t="s">
        <v>1524</v>
      </c>
      <c r="I95" s="37" t="s">
        <v>1889</v>
      </c>
      <c r="J95" s="37" t="s">
        <v>1890</v>
      </c>
      <c r="K95" s="37" t="s">
        <v>1879</v>
      </c>
      <c r="L95" s="37" t="s">
        <v>1880</v>
      </c>
      <c r="M95" s="37" t="s">
        <v>314</v>
      </c>
      <c r="N95" s="37"/>
      <c r="O95" s="36">
        <f>COUNTIF(Table487[[#This Row],[CMMI Comprehensive Primary Care Plus (CPC+)
Version Date: CY 2021]:[CMS Medicare Hospital Compare
Version Date: January 2021]],"*yes*")</f>
        <v>0</v>
      </c>
      <c r="P95" s="150"/>
      <c r="Q95" s="150"/>
      <c r="R95" s="150"/>
      <c r="S95" s="150"/>
      <c r="T95" s="37"/>
      <c r="U95" s="150"/>
      <c r="V95" s="150"/>
      <c r="W95" s="150"/>
      <c r="X95" s="150"/>
      <c r="Y95" s="150"/>
      <c r="Z95" s="150"/>
      <c r="AA95" s="150"/>
      <c r="AB95" s="37"/>
      <c r="AC95" s="150"/>
      <c r="AD95" s="150"/>
      <c r="AE95" s="37"/>
      <c r="AF95" s="150"/>
      <c r="AG95" s="150"/>
      <c r="AH95" s="37"/>
      <c r="AI95" s="150"/>
      <c r="AJ95" s="150"/>
      <c r="AK95" s="37"/>
    </row>
    <row r="96" spans="1:37" s="112" customFormat="1" ht="76.5" hidden="1" customHeight="1">
      <c r="A96" s="111" t="s">
        <v>493</v>
      </c>
      <c r="B96" s="45" t="s">
        <v>2845</v>
      </c>
      <c r="C96" s="45" t="s">
        <v>227</v>
      </c>
      <c r="D96" s="45" t="s">
        <v>2279</v>
      </c>
      <c r="E96" s="137" t="s">
        <v>1639</v>
      </c>
      <c r="F96" s="49"/>
      <c r="G96" s="49"/>
      <c r="H96" s="132" t="s">
        <v>2846</v>
      </c>
      <c r="I96" s="37" t="s">
        <v>1889</v>
      </c>
      <c r="J96" s="37" t="s">
        <v>1878</v>
      </c>
      <c r="K96" s="37" t="s">
        <v>1873</v>
      </c>
      <c r="L96" s="37" t="s">
        <v>1880</v>
      </c>
      <c r="M96" s="37" t="s">
        <v>1746</v>
      </c>
      <c r="N96" s="37" t="s">
        <v>1</v>
      </c>
      <c r="O96" s="36">
        <f>COUNTIF(Table487[[#This Row],[CMMI Comprehensive Primary Care Plus (CPC+)
Version Date: CY 2021]:[CMS Medicare Hospital Compare
Version Date: January 2021]],"*yes*")</f>
        <v>0</v>
      </c>
      <c r="P96" s="150"/>
      <c r="Q96" s="150"/>
      <c r="R96" s="150"/>
      <c r="S96" s="150"/>
      <c r="T96" s="37"/>
      <c r="U96" s="150"/>
      <c r="V96" s="150"/>
      <c r="W96" s="150"/>
      <c r="X96" s="150"/>
      <c r="Y96" s="150"/>
      <c r="Z96" s="150"/>
      <c r="AA96" s="150"/>
      <c r="AB96" s="37"/>
      <c r="AC96" s="150"/>
      <c r="AD96" s="150"/>
      <c r="AE96" s="37"/>
      <c r="AF96" s="150"/>
      <c r="AG96" s="150"/>
      <c r="AH96" s="37"/>
      <c r="AI96" s="150"/>
      <c r="AJ96" s="150"/>
      <c r="AK96" s="37"/>
    </row>
    <row r="97" spans="1:37" s="112" customFormat="1" ht="76.5" hidden="1" customHeight="1">
      <c r="A97" s="133" t="s">
        <v>494</v>
      </c>
      <c r="B97" s="45" t="s">
        <v>2888</v>
      </c>
      <c r="C97" s="45" t="s">
        <v>228</v>
      </c>
      <c r="D97" s="47" t="s">
        <v>2271</v>
      </c>
      <c r="E97" s="137" t="s">
        <v>229</v>
      </c>
      <c r="F97" s="48"/>
      <c r="G97" s="48"/>
      <c r="H97" s="132" t="s">
        <v>1538</v>
      </c>
      <c r="I97" s="37" t="s">
        <v>1889</v>
      </c>
      <c r="J97" s="37" t="s">
        <v>1884</v>
      </c>
      <c r="K97" s="37" t="s">
        <v>1873</v>
      </c>
      <c r="L97" s="37" t="s">
        <v>1874</v>
      </c>
      <c r="M97" s="37" t="s">
        <v>314</v>
      </c>
      <c r="N97" s="37"/>
      <c r="O97" s="36">
        <f>COUNTIF(Table487[[#This Row],[CMMI Comprehensive Primary Care Plus (CPC+)
Version Date: CY 2021]:[CMS Medicare Hospital Compare
Version Date: January 2021]],"*yes*")</f>
        <v>0</v>
      </c>
      <c r="P97" s="150"/>
      <c r="Q97" s="150"/>
      <c r="R97" s="150"/>
      <c r="S97" s="150"/>
      <c r="T97" s="37"/>
      <c r="U97" s="150"/>
      <c r="V97" s="150"/>
      <c r="W97" s="150"/>
      <c r="X97" s="150"/>
      <c r="Y97" s="150"/>
      <c r="Z97" s="150"/>
      <c r="AA97" s="150"/>
      <c r="AB97" s="37"/>
      <c r="AC97" s="150"/>
      <c r="AD97" s="150"/>
      <c r="AE97" s="37"/>
      <c r="AF97" s="150"/>
      <c r="AG97" s="150"/>
      <c r="AH97" s="37"/>
      <c r="AI97" s="150"/>
      <c r="AJ97" s="150"/>
      <c r="AK97" s="37"/>
    </row>
    <row r="98" spans="1:37" s="26" customFormat="1" ht="76.5" hidden="1" customHeight="1">
      <c r="A98" s="111" t="s">
        <v>495</v>
      </c>
      <c r="B98" s="45" t="s">
        <v>2934</v>
      </c>
      <c r="C98" s="45" t="s">
        <v>230</v>
      </c>
      <c r="D98" s="47" t="s">
        <v>2271</v>
      </c>
      <c r="E98" s="137" t="s">
        <v>229</v>
      </c>
      <c r="F98" s="48"/>
      <c r="G98" s="48"/>
      <c r="H98" s="132" t="s">
        <v>1539</v>
      </c>
      <c r="I98" s="37" t="s">
        <v>1889</v>
      </c>
      <c r="J98" s="37" t="s">
        <v>1884</v>
      </c>
      <c r="K98" s="37" t="s">
        <v>1873</v>
      </c>
      <c r="L98" s="37" t="s">
        <v>1874</v>
      </c>
      <c r="M98" s="37" t="s">
        <v>314</v>
      </c>
      <c r="N98" s="37"/>
      <c r="O98" s="36">
        <f>COUNTIF(Table487[[#This Row],[CMMI Comprehensive Primary Care Plus (CPC+)
Version Date: CY 2021]:[CMS Medicare Hospital Compare
Version Date: January 2021]],"*yes*")</f>
        <v>0</v>
      </c>
      <c r="P98" s="150"/>
      <c r="Q98" s="150"/>
      <c r="R98" s="150"/>
      <c r="S98" s="150"/>
      <c r="T98" s="37"/>
      <c r="U98" s="150"/>
      <c r="V98" s="150"/>
      <c r="W98" s="150"/>
      <c r="X98" s="150"/>
      <c r="Y98" s="150"/>
      <c r="Z98" s="150"/>
      <c r="AA98" s="150"/>
      <c r="AB98" s="37"/>
      <c r="AC98" s="150"/>
      <c r="AD98" s="150"/>
      <c r="AE98" s="150"/>
      <c r="AF98" s="150"/>
      <c r="AG98" s="150"/>
      <c r="AH98" s="37"/>
      <c r="AI98" s="150" t="s">
        <v>1</v>
      </c>
      <c r="AJ98" s="150"/>
      <c r="AK98" s="37" t="s">
        <v>1</v>
      </c>
    </row>
    <row r="99" spans="1:37" s="112" customFormat="1" ht="76.5" hidden="1" customHeight="1">
      <c r="A99" s="133" t="s">
        <v>496</v>
      </c>
      <c r="B99" s="45" t="s">
        <v>3287</v>
      </c>
      <c r="C99" s="45" t="s">
        <v>231</v>
      </c>
      <c r="D99" s="111" t="s">
        <v>2271</v>
      </c>
      <c r="E99" s="137" t="s">
        <v>1639</v>
      </c>
      <c r="F99" s="48"/>
      <c r="G99" s="48"/>
      <c r="H99" s="132" t="s">
        <v>1540</v>
      </c>
      <c r="I99" s="37" t="s">
        <v>1889</v>
      </c>
      <c r="J99" s="37" t="s">
        <v>1884</v>
      </c>
      <c r="K99" s="37" t="s">
        <v>1873</v>
      </c>
      <c r="L99" s="37" t="s">
        <v>1880</v>
      </c>
      <c r="M99" s="37" t="s">
        <v>314</v>
      </c>
      <c r="N99" s="37"/>
      <c r="O99" s="36">
        <f>COUNTIF(Table487[[#This Row],[CMMI Comprehensive Primary Care Plus (CPC+)
Version Date: CY 2021]:[CMS Medicare Hospital Compare
Version Date: January 2021]],"*yes*")</f>
        <v>0</v>
      </c>
      <c r="P99" s="150"/>
      <c r="Q99" s="150"/>
      <c r="R99" s="150"/>
      <c r="S99" s="150"/>
      <c r="T99" s="37"/>
      <c r="U99" s="150"/>
      <c r="V99" s="150"/>
      <c r="W99" s="150"/>
      <c r="X99" s="150"/>
      <c r="Y99" s="150"/>
      <c r="Z99" s="150"/>
      <c r="AA99" s="150"/>
      <c r="AB99" s="37"/>
      <c r="AC99" s="150"/>
      <c r="AD99" s="150"/>
      <c r="AE99" s="37"/>
      <c r="AF99" s="150"/>
      <c r="AG99" s="150"/>
      <c r="AH99" s="37"/>
      <c r="AI99" s="150"/>
      <c r="AJ99" s="150" t="s">
        <v>1827</v>
      </c>
      <c r="AK99" s="37"/>
    </row>
    <row r="100" spans="1:37" s="112" customFormat="1" ht="76.5" hidden="1" customHeight="1">
      <c r="A100" s="180" t="s">
        <v>497</v>
      </c>
      <c r="B100" s="144" t="s">
        <v>2998</v>
      </c>
      <c r="C100" s="144" t="s">
        <v>303</v>
      </c>
      <c r="D100" s="154" t="s">
        <v>2271</v>
      </c>
      <c r="E100" s="155" t="s">
        <v>1639</v>
      </c>
      <c r="F100" s="156"/>
      <c r="G100" s="156"/>
      <c r="H100" s="157" t="s">
        <v>1541</v>
      </c>
      <c r="I100" s="150" t="s">
        <v>1889</v>
      </c>
      <c r="J100" s="150" t="s">
        <v>1884</v>
      </c>
      <c r="K100" s="150" t="s">
        <v>1873</v>
      </c>
      <c r="L100" s="150" t="s">
        <v>1880</v>
      </c>
      <c r="M100" s="150" t="s">
        <v>1746</v>
      </c>
      <c r="N100" s="150"/>
      <c r="O100" s="158">
        <f>COUNTIF(Table487[[#This Row],[CMMI Comprehensive Primary Care Plus (CPC+)
Version Date: CY 2021]:[CMS Medicare Hospital Compare
Version Date: January 2021]],"*yes*")</f>
        <v>0</v>
      </c>
      <c r="P100" s="150"/>
      <c r="Q100" s="150"/>
      <c r="R100" s="150"/>
      <c r="S100" s="150"/>
      <c r="T100" s="150"/>
      <c r="U100" s="150"/>
      <c r="V100" s="150"/>
      <c r="W100" s="150"/>
      <c r="X100" s="150"/>
      <c r="Y100" s="150"/>
      <c r="Z100" s="150"/>
      <c r="AA100" s="150"/>
      <c r="AB100" s="150"/>
      <c r="AC100" s="150"/>
      <c r="AD100" s="150"/>
      <c r="AE100" s="150"/>
      <c r="AF100" s="150"/>
      <c r="AG100" s="150"/>
      <c r="AH100" s="150"/>
      <c r="AI100" s="150"/>
      <c r="AJ100" s="150"/>
      <c r="AK100" s="150"/>
    </row>
    <row r="101" spans="1:37" s="112" customFormat="1" ht="76.5" hidden="1" customHeight="1">
      <c r="A101" s="133" t="s">
        <v>498</v>
      </c>
      <c r="B101" s="45" t="s">
        <v>3025</v>
      </c>
      <c r="C101" s="45" t="s">
        <v>232</v>
      </c>
      <c r="D101" s="47" t="s">
        <v>2271</v>
      </c>
      <c r="E101" s="137" t="s">
        <v>1639</v>
      </c>
      <c r="F101" s="48"/>
      <c r="G101" s="48"/>
      <c r="H101" s="132" t="s">
        <v>3026</v>
      </c>
      <c r="I101" s="37" t="s">
        <v>1889</v>
      </c>
      <c r="J101" s="37" t="s">
        <v>1878</v>
      </c>
      <c r="K101" s="37" t="s">
        <v>1873</v>
      </c>
      <c r="L101" s="37" t="s">
        <v>1880</v>
      </c>
      <c r="M101" s="37" t="s">
        <v>1746</v>
      </c>
      <c r="N101" s="37" t="s">
        <v>1</v>
      </c>
      <c r="O101" s="36">
        <f>COUNTIF(Table487[[#This Row],[CMMI Comprehensive Primary Care Plus (CPC+)
Version Date: CY 2021]:[CMS Medicare Hospital Compare
Version Date: January 2021]],"*yes*")</f>
        <v>0</v>
      </c>
      <c r="P101" s="150"/>
      <c r="Q101" s="150"/>
      <c r="R101" s="150"/>
      <c r="S101" s="150"/>
      <c r="T101" s="37"/>
      <c r="U101" s="150"/>
      <c r="V101" s="150"/>
      <c r="W101" s="150"/>
      <c r="X101" s="150"/>
      <c r="Y101" s="150"/>
      <c r="Z101" s="150"/>
      <c r="AA101" s="150"/>
      <c r="AB101" s="37"/>
      <c r="AC101" s="150"/>
      <c r="AD101" s="150"/>
      <c r="AE101" s="150"/>
      <c r="AF101" s="150"/>
      <c r="AG101" s="150"/>
      <c r="AH101" s="37"/>
      <c r="AI101" s="150" t="s">
        <v>1</v>
      </c>
      <c r="AJ101" s="150" t="s">
        <v>1824</v>
      </c>
      <c r="AK101" s="37"/>
    </row>
    <row r="102" spans="1:37" s="152" customFormat="1" ht="76.5" hidden="1" customHeight="1">
      <c r="A102" s="133" t="s">
        <v>499</v>
      </c>
      <c r="B102" s="45" t="s">
        <v>3056</v>
      </c>
      <c r="C102" s="45" t="s">
        <v>233</v>
      </c>
      <c r="D102" s="47" t="s">
        <v>2271</v>
      </c>
      <c r="E102" s="137" t="s">
        <v>1639</v>
      </c>
      <c r="F102" s="48"/>
      <c r="G102" s="48"/>
      <c r="H102" s="132" t="s">
        <v>3057</v>
      </c>
      <c r="I102" s="37" t="s">
        <v>1889</v>
      </c>
      <c r="J102" s="37" t="s">
        <v>1878</v>
      </c>
      <c r="K102" s="37" t="s">
        <v>1873</v>
      </c>
      <c r="L102" s="37" t="s">
        <v>1880</v>
      </c>
      <c r="M102" s="37" t="s">
        <v>1746</v>
      </c>
      <c r="N102" s="37"/>
      <c r="O102" s="36">
        <f>COUNTIF(Table487[[#This Row],[CMMI Comprehensive Primary Care Plus (CPC+)
Version Date: CY 2021]:[CMS Medicare Hospital Compare
Version Date: January 2021]],"*yes*")</f>
        <v>0</v>
      </c>
      <c r="P102" s="150"/>
      <c r="Q102" s="150"/>
      <c r="R102" s="150"/>
      <c r="S102" s="150"/>
      <c r="T102" s="37"/>
      <c r="U102" s="150"/>
      <c r="V102" s="150"/>
      <c r="W102" s="150"/>
      <c r="X102" s="150"/>
      <c r="Y102" s="150"/>
      <c r="Z102" s="150"/>
      <c r="AA102" s="150"/>
      <c r="AB102" s="37"/>
      <c r="AC102" s="150"/>
      <c r="AD102" s="150"/>
      <c r="AE102" s="37"/>
      <c r="AF102" s="150"/>
      <c r="AG102" s="150"/>
      <c r="AH102" s="37"/>
      <c r="AI102" s="150"/>
      <c r="AJ102" s="150"/>
      <c r="AK102" s="37" t="s">
        <v>1</v>
      </c>
    </row>
    <row r="103" spans="1:37" s="26" customFormat="1" ht="76.5" hidden="1" customHeight="1">
      <c r="A103" s="111" t="s">
        <v>335</v>
      </c>
      <c r="B103" s="45" t="s">
        <v>3058</v>
      </c>
      <c r="C103" s="45" t="s">
        <v>70</v>
      </c>
      <c r="D103" s="47" t="s">
        <v>2271</v>
      </c>
      <c r="E103" s="137" t="s">
        <v>1639</v>
      </c>
      <c r="F103" s="48"/>
      <c r="G103" s="48"/>
      <c r="H103" s="132" t="s">
        <v>3059</v>
      </c>
      <c r="I103" s="37" t="s">
        <v>1889</v>
      </c>
      <c r="J103" s="37" t="s">
        <v>1878</v>
      </c>
      <c r="K103" s="37" t="s">
        <v>1873</v>
      </c>
      <c r="L103" s="37" t="s">
        <v>1880</v>
      </c>
      <c r="M103" s="37" t="s">
        <v>1746</v>
      </c>
      <c r="N103" s="37" t="s">
        <v>1</v>
      </c>
      <c r="O103" s="36">
        <f>COUNTIF(Table487[[#This Row],[CMMI Comprehensive Primary Care Plus (CPC+)
Version Date: CY 2021]:[CMS Medicare Hospital Compare
Version Date: January 2021]],"*yes*")</f>
        <v>0</v>
      </c>
      <c r="P103" s="150"/>
      <c r="Q103" s="150"/>
      <c r="R103" s="150"/>
      <c r="S103" s="150"/>
      <c r="T103" s="37"/>
      <c r="U103" s="150"/>
      <c r="V103" s="150"/>
      <c r="W103" s="150"/>
      <c r="X103" s="150"/>
      <c r="Y103" s="150"/>
      <c r="Z103" s="150"/>
      <c r="AA103" s="150"/>
      <c r="AB103" s="37"/>
      <c r="AC103" s="150"/>
      <c r="AD103" s="150"/>
      <c r="AE103" s="37"/>
      <c r="AF103" s="150"/>
      <c r="AG103" s="150"/>
      <c r="AH103" s="37"/>
      <c r="AI103" s="150" t="s">
        <v>1</v>
      </c>
      <c r="AJ103" s="150" t="s">
        <v>1831</v>
      </c>
      <c r="AK103" s="37"/>
    </row>
    <row r="104" spans="1:37" s="26" customFormat="1" ht="76.5" hidden="1" customHeight="1">
      <c r="A104" s="133" t="s">
        <v>500</v>
      </c>
      <c r="B104" s="45" t="s">
        <v>3060</v>
      </c>
      <c r="C104" s="45" t="s">
        <v>58</v>
      </c>
      <c r="D104" s="47" t="s">
        <v>2271</v>
      </c>
      <c r="E104" s="137" t="s">
        <v>1639</v>
      </c>
      <c r="F104" s="48"/>
      <c r="G104" s="48"/>
      <c r="H104" s="132" t="s">
        <v>3061</v>
      </c>
      <c r="I104" s="37" t="s">
        <v>1889</v>
      </c>
      <c r="J104" s="37" t="s">
        <v>1878</v>
      </c>
      <c r="K104" s="37" t="s">
        <v>1873</v>
      </c>
      <c r="L104" s="37" t="s">
        <v>1880</v>
      </c>
      <c r="M104" s="37" t="s">
        <v>1746</v>
      </c>
      <c r="N104" s="37" t="s">
        <v>1</v>
      </c>
      <c r="O104" s="36">
        <f>COUNTIF(Table487[[#This Row],[CMMI Comprehensive Primary Care Plus (CPC+)
Version Date: CY 2021]:[CMS Medicare Hospital Compare
Version Date: January 2021]],"*yes*")</f>
        <v>0</v>
      </c>
      <c r="P104" s="150"/>
      <c r="Q104" s="150"/>
      <c r="R104" s="150"/>
      <c r="S104" s="150"/>
      <c r="T104" s="37"/>
      <c r="U104" s="150"/>
      <c r="V104" s="150"/>
      <c r="W104" s="150"/>
      <c r="X104" s="150"/>
      <c r="Y104" s="150"/>
      <c r="Z104" s="150"/>
      <c r="AA104" s="150"/>
      <c r="AB104" s="37"/>
      <c r="AC104" s="150"/>
      <c r="AD104" s="150"/>
      <c r="AE104" s="37"/>
      <c r="AF104" s="150"/>
      <c r="AG104" s="150"/>
      <c r="AH104" s="37"/>
      <c r="AI104" s="150"/>
      <c r="AJ104" s="150"/>
      <c r="AK104" s="37"/>
    </row>
    <row r="105" spans="1:37" s="26" customFormat="1" ht="76.5" hidden="1" customHeight="1">
      <c r="A105" s="133" t="s">
        <v>501</v>
      </c>
      <c r="B105" s="45" t="s">
        <v>1693</v>
      </c>
      <c r="C105" s="45" t="s">
        <v>234</v>
      </c>
      <c r="D105" s="47" t="s">
        <v>2279</v>
      </c>
      <c r="E105" s="137" t="s">
        <v>1639</v>
      </c>
      <c r="F105" s="48"/>
      <c r="G105" s="48"/>
      <c r="H105" s="132" t="s">
        <v>1543</v>
      </c>
      <c r="I105" s="37" t="s">
        <v>1889</v>
      </c>
      <c r="J105" s="37" t="s">
        <v>97</v>
      </c>
      <c r="K105" s="37" t="s">
        <v>1877</v>
      </c>
      <c r="L105" s="37" t="s">
        <v>1880</v>
      </c>
      <c r="M105" s="37" t="s">
        <v>6</v>
      </c>
      <c r="N105" s="37"/>
      <c r="O105" s="36">
        <f>COUNTIF(Table487[[#This Row],[CMMI Comprehensive Primary Care Plus (CPC+)
Version Date: CY 2021]:[CMS Medicare Hospital Compare
Version Date: January 2021]],"*yes*")</f>
        <v>2</v>
      </c>
      <c r="P105" s="150"/>
      <c r="Q105" s="150"/>
      <c r="R105" s="150"/>
      <c r="S105" s="150"/>
      <c r="T105" s="37"/>
      <c r="U105" s="150"/>
      <c r="V105" s="150"/>
      <c r="W105" s="150"/>
      <c r="X105" s="150"/>
      <c r="Y105" s="150" t="s">
        <v>3062</v>
      </c>
      <c r="Z105" s="150" t="s">
        <v>3893</v>
      </c>
      <c r="AA105" s="150"/>
      <c r="AB105" s="37" t="s">
        <v>1</v>
      </c>
      <c r="AC105" s="150"/>
      <c r="AD105" s="150"/>
      <c r="AE105" s="37" t="s">
        <v>3894</v>
      </c>
      <c r="AF105" s="150"/>
      <c r="AG105" s="150" t="s">
        <v>1827</v>
      </c>
      <c r="AH105" s="37" t="s">
        <v>1698</v>
      </c>
      <c r="AI105" s="150"/>
      <c r="AJ105" s="150"/>
      <c r="AK105" s="37"/>
    </row>
    <row r="106" spans="1:37" s="26" customFormat="1" ht="76.5" hidden="1" customHeight="1">
      <c r="A106" s="133" t="s">
        <v>502</v>
      </c>
      <c r="B106" s="45" t="s">
        <v>2652</v>
      </c>
      <c r="C106" s="45" t="s">
        <v>1278</v>
      </c>
      <c r="D106" s="47" t="s">
        <v>2271</v>
      </c>
      <c r="E106" s="137" t="s">
        <v>1280</v>
      </c>
      <c r="F106" s="48"/>
      <c r="G106" s="48"/>
      <c r="H106" s="132" t="s">
        <v>1523</v>
      </c>
      <c r="I106" s="37" t="s">
        <v>1889</v>
      </c>
      <c r="J106" s="37" t="s">
        <v>1890</v>
      </c>
      <c r="K106" s="37" t="s">
        <v>1879</v>
      </c>
      <c r="L106" s="37" t="s">
        <v>1880</v>
      </c>
      <c r="M106" s="37" t="s">
        <v>314</v>
      </c>
      <c r="N106" s="37"/>
      <c r="O106" s="36">
        <f>COUNTIF(Table487[[#This Row],[CMMI Comprehensive Primary Care Plus (CPC+)
Version Date: CY 2021]:[CMS Medicare Hospital Compare
Version Date: January 2021]],"*yes*")</f>
        <v>0</v>
      </c>
      <c r="P106" s="150"/>
      <c r="Q106" s="150"/>
      <c r="R106" s="150"/>
      <c r="S106" s="150"/>
      <c r="T106" s="37"/>
      <c r="U106" s="150"/>
      <c r="V106" s="150"/>
      <c r="W106" s="150"/>
      <c r="X106" s="150"/>
      <c r="Y106" s="150"/>
      <c r="Z106" s="150"/>
      <c r="AA106" s="150"/>
      <c r="AB106" s="37"/>
      <c r="AC106" s="150"/>
      <c r="AD106" s="150"/>
      <c r="AE106" s="37"/>
      <c r="AF106" s="150"/>
      <c r="AG106" s="150"/>
      <c r="AH106" s="37" t="s">
        <v>1</v>
      </c>
      <c r="AI106" s="150"/>
      <c r="AJ106" s="150"/>
      <c r="AK106" s="37"/>
    </row>
    <row r="107" spans="1:37" s="26" customFormat="1" ht="76.5" hidden="1" customHeight="1">
      <c r="A107" s="133" t="s">
        <v>503</v>
      </c>
      <c r="B107" s="45" t="s">
        <v>2585</v>
      </c>
      <c r="C107" s="45" t="s">
        <v>1011</v>
      </c>
      <c r="D107" s="47" t="s">
        <v>2279</v>
      </c>
      <c r="E107" s="137" t="s">
        <v>3288</v>
      </c>
      <c r="F107" s="48" t="s">
        <v>2586</v>
      </c>
      <c r="G107" s="48"/>
      <c r="H107" s="132" t="s">
        <v>743</v>
      </c>
      <c r="I107" s="37" t="s">
        <v>1903</v>
      </c>
      <c r="J107" s="37" t="s">
        <v>1890</v>
      </c>
      <c r="K107" s="37" t="s">
        <v>1879</v>
      </c>
      <c r="L107" s="37" t="s">
        <v>1880</v>
      </c>
      <c r="M107" s="37" t="s">
        <v>3289</v>
      </c>
      <c r="N107" s="37" t="s">
        <v>1</v>
      </c>
      <c r="O107" s="36">
        <f>COUNTIF(Table487[[#This Row],[CMMI Comprehensive Primary Care Plus (CPC+)
Version Date: CY 2021]:[CMS Medicare Hospital Compare
Version Date: January 2021]],"*yes*")</f>
        <v>1</v>
      </c>
      <c r="P107" s="150"/>
      <c r="Q107" s="150"/>
      <c r="R107" s="150"/>
      <c r="S107" s="150"/>
      <c r="T107" s="37"/>
      <c r="U107" s="150"/>
      <c r="V107" s="150"/>
      <c r="W107" s="150" t="s">
        <v>1</v>
      </c>
      <c r="X107" s="150"/>
      <c r="Y107" s="150"/>
      <c r="Z107" s="150"/>
      <c r="AA107" s="150"/>
      <c r="AB107" s="37"/>
      <c r="AC107" s="150"/>
      <c r="AD107" s="150"/>
      <c r="AE107" s="37"/>
      <c r="AF107" s="150"/>
      <c r="AG107" s="150"/>
      <c r="AH107" s="37"/>
      <c r="AI107" s="150"/>
      <c r="AJ107" s="150"/>
      <c r="AK107" s="37"/>
    </row>
    <row r="108" spans="1:37" s="26" customFormat="1" ht="76.5" hidden="1" customHeight="1">
      <c r="A108" s="111" t="s">
        <v>504</v>
      </c>
      <c r="B108" s="45" t="s">
        <v>2858</v>
      </c>
      <c r="C108" s="45" t="s">
        <v>2859</v>
      </c>
      <c r="D108" s="47" t="s">
        <v>2279</v>
      </c>
      <c r="E108" s="137" t="s">
        <v>2837</v>
      </c>
      <c r="F108" s="48" t="s">
        <v>2860</v>
      </c>
      <c r="G108" s="48"/>
      <c r="H108" s="132" t="s">
        <v>2861</v>
      </c>
      <c r="I108" s="37" t="s">
        <v>1903</v>
      </c>
      <c r="J108" s="37" t="s">
        <v>1890</v>
      </c>
      <c r="K108" s="37" t="s">
        <v>1873</v>
      </c>
      <c r="L108" s="37" t="s">
        <v>1880</v>
      </c>
      <c r="M108" s="37" t="s">
        <v>1746</v>
      </c>
      <c r="N108" s="37" t="s">
        <v>1</v>
      </c>
      <c r="O108" s="36">
        <f>COUNTIF(Table487[[#This Row],[CMMI Comprehensive Primary Care Plus (CPC+)
Version Date: CY 2021]:[CMS Medicare Hospital Compare
Version Date: January 2021]],"*yes*")</f>
        <v>2</v>
      </c>
      <c r="P108" s="150"/>
      <c r="Q108" s="150"/>
      <c r="R108" s="150"/>
      <c r="S108" s="150"/>
      <c r="T108" s="37"/>
      <c r="U108" s="150"/>
      <c r="V108" s="150"/>
      <c r="W108" s="150" t="s">
        <v>1</v>
      </c>
      <c r="X108" s="150" t="s">
        <v>2287</v>
      </c>
      <c r="Y108" s="150"/>
      <c r="Z108" s="150"/>
      <c r="AA108" s="150"/>
      <c r="AB108" s="37"/>
      <c r="AC108" s="150"/>
      <c r="AD108" s="150"/>
      <c r="AE108" s="37"/>
      <c r="AF108" s="150"/>
      <c r="AG108" s="150"/>
      <c r="AH108" s="37"/>
      <c r="AI108" s="150"/>
      <c r="AJ108" s="150"/>
      <c r="AK108" s="37"/>
    </row>
    <row r="109" spans="1:37" s="26" customFormat="1" ht="76.5" hidden="1" customHeight="1">
      <c r="A109" s="133" t="s">
        <v>505</v>
      </c>
      <c r="B109" s="45" t="s">
        <v>2863</v>
      </c>
      <c r="C109" s="45" t="s">
        <v>2864</v>
      </c>
      <c r="D109" s="47" t="s">
        <v>2271</v>
      </c>
      <c r="E109" s="137" t="s">
        <v>2837</v>
      </c>
      <c r="F109" s="48" t="s">
        <v>2865</v>
      </c>
      <c r="G109" s="48"/>
      <c r="H109" s="132" t="s">
        <v>2866</v>
      </c>
      <c r="I109" s="37" t="s">
        <v>1903</v>
      </c>
      <c r="J109" s="37" t="s">
        <v>1890</v>
      </c>
      <c r="K109" s="37" t="s">
        <v>1873</v>
      </c>
      <c r="L109" s="37" t="s">
        <v>1880</v>
      </c>
      <c r="M109" s="37" t="s">
        <v>1746</v>
      </c>
      <c r="N109" s="37" t="s">
        <v>1</v>
      </c>
      <c r="O109" s="36">
        <f>COUNTIF(Table487[[#This Row],[CMMI Comprehensive Primary Care Plus (CPC+)
Version Date: CY 2021]:[CMS Medicare Hospital Compare
Version Date: January 2021]],"*yes*")</f>
        <v>1</v>
      </c>
      <c r="P109" s="150"/>
      <c r="Q109" s="150"/>
      <c r="R109" s="150"/>
      <c r="S109" s="150"/>
      <c r="T109" s="37"/>
      <c r="U109" s="150"/>
      <c r="V109" s="150"/>
      <c r="W109" s="150"/>
      <c r="X109" s="150" t="s">
        <v>2287</v>
      </c>
      <c r="Y109" s="150"/>
      <c r="Z109" s="150"/>
      <c r="AA109" s="150"/>
      <c r="AB109" s="37"/>
      <c r="AC109" s="150"/>
      <c r="AD109" s="150"/>
      <c r="AE109" s="37"/>
      <c r="AF109" s="150"/>
      <c r="AG109" s="150"/>
      <c r="AH109" s="37"/>
      <c r="AI109" s="150"/>
      <c r="AJ109" s="150" t="s">
        <v>1827</v>
      </c>
      <c r="AK109" s="37"/>
    </row>
    <row r="110" spans="1:37" s="26" customFormat="1" ht="76.5" hidden="1" customHeight="1">
      <c r="A110" s="111" t="s">
        <v>506</v>
      </c>
      <c r="B110" s="45" t="s">
        <v>2868</v>
      </c>
      <c r="C110" s="45" t="s">
        <v>2869</v>
      </c>
      <c r="D110" s="47" t="s">
        <v>2279</v>
      </c>
      <c r="E110" s="137" t="s">
        <v>2837</v>
      </c>
      <c r="F110" s="48" t="s">
        <v>2870</v>
      </c>
      <c r="G110" s="48"/>
      <c r="H110" s="132" t="s">
        <v>2871</v>
      </c>
      <c r="I110" s="37" t="s">
        <v>1903</v>
      </c>
      <c r="J110" s="37" t="s">
        <v>1890</v>
      </c>
      <c r="K110" s="37" t="s">
        <v>1873</v>
      </c>
      <c r="L110" s="37" t="s">
        <v>1880</v>
      </c>
      <c r="M110" s="37" t="s">
        <v>1746</v>
      </c>
      <c r="N110" s="37" t="s">
        <v>1</v>
      </c>
      <c r="O110" s="36">
        <f>COUNTIF(Table487[[#This Row],[CMMI Comprehensive Primary Care Plus (CPC+)
Version Date: CY 2021]:[CMS Medicare Hospital Compare
Version Date: January 2021]],"*yes*")</f>
        <v>2</v>
      </c>
      <c r="P110" s="150"/>
      <c r="Q110" s="150"/>
      <c r="R110" s="150"/>
      <c r="S110" s="150"/>
      <c r="T110" s="37"/>
      <c r="U110" s="150"/>
      <c r="V110" s="150"/>
      <c r="W110" s="150" t="s">
        <v>1</v>
      </c>
      <c r="X110" s="150" t="s">
        <v>2287</v>
      </c>
      <c r="Y110" s="150"/>
      <c r="Z110" s="150"/>
      <c r="AA110" s="150"/>
      <c r="AB110" s="37"/>
      <c r="AC110" s="150"/>
      <c r="AD110" s="150"/>
      <c r="AE110" s="37"/>
      <c r="AF110" s="150"/>
      <c r="AG110" s="150"/>
      <c r="AH110" s="37"/>
      <c r="AI110" s="150"/>
      <c r="AJ110" s="150" t="s">
        <v>1827</v>
      </c>
      <c r="AK110" s="37"/>
    </row>
    <row r="111" spans="1:37" s="26" customFormat="1" ht="76.5" hidden="1" customHeight="1">
      <c r="A111" s="111" t="s">
        <v>507</v>
      </c>
      <c r="B111" s="45" t="s">
        <v>2873</v>
      </c>
      <c r="C111" s="45" t="s">
        <v>2874</v>
      </c>
      <c r="D111" s="47" t="s">
        <v>2279</v>
      </c>
      <c r="E111" s="137" t="s">
        <v>2837</v>
      </c>
      <c r="F111" s="48" t="s">
        <v>2875</v>
      </c>
      <c r="G111" s="48"/>
      <c r="H111" s="132" t="s">
        <v>2876</v>
      </c>
      <c r="I111" s="37" t="s">
        <v>1903</v>
      </c>
      <c r="J111" s="37" t="s">
        <v>1890</v>
      </c>
      <c r="K111" s="37" t="s">
        <v>1873</v>
      </c>
      <c r="L111" s="37" t="s">
        <v>1880</v>
      </c>
      <c r="M111" s="37" t="s">
        <v>1746</v>
      </c>
      <c r="N111" s="37" t="s">
        <v>1</v>
      </c>
      <c r="O111" s="36">
        <f>COUNTIF(Table487[[#This Row],[CMMI Comprehensive Primary Care Plus (CPC+)
Version Date: CY 2021]:[CMS Medicare Hospital Compare
Version Date: January 2021]],"*yes*")</f>
        <v>1</v>
      </c>
      <c r="P111" s="150"/>
      <c r="Q111" s="150"/>
      <c r="R111" s="150"/>
      <c r="S111" s="150"/>
      <c r="T111" s="37"/>
      <c r="U111" s="150"/>
      <c r="V111" s="150"/>
      <c r="W111" s="150"/>
      <c r="X111" s="150" t="s">
        <v>2287</v>
      </c>
      <c r="Y111" s="150"/>
      <c r="Z111" s="150"/>
      <c r="AA111" s="150"/>
      <c r="AB111" s="37"/>
      <c r="AC111" s="150"/>
      <c r="AD111" s="150"/>
      <c r="AE111" s="37"/>
      <c r="AF111" s="150"/>
      <c r="AG111" s="150"/>
      <c r="AH111" s="37"/>
      <c r="AI111" s="150" t="s">
        <v>1</v>
      </c>
      <c r="AJ111" s="150" t="s">
        <v>1830</v>
      </c>
      <c r="AK111" s="37" t="s">
        <v>1</v>
      </c>
    </row>
    <row r="112" spans="1:37" s="26" customFormat="1" ht="76.5" hidden="1" customHeight="1">
      <c r="A112" s="133" t="s">
        <v>508</v>
      </c>
      <c r="B112" s="45" t="s">
        <v>2878</v>
      </c>
      <c r="C112" s="45" t="s">
        <v>2879</v>
      </c>
      <c r="D112" s="45" t="s">
        <v>2279</v>
      </c>
      <c r="E112" s="137" t="s">
        <v>2837</v>
      </c>
      <c r="F112" s="48" t="s">
        <v>2880</v>
      </c>
      <c r="G112" s="48"/>
      <c r="H112" s="132" t="s">
        <v>2881</v>
      </c>
      <c r="I112" s="37" t="s">
        <v>1903</v>
      </c>
      <c r="J112" s="37" t="s">
        <v>1890</v>
      </c>
      <c r="K112" s="37" t="s">
        <v>1873</v>
      </c>
      <c r="L112" s="37" t="s">
        <v>1880</v>
      </c>
      <c r="M112" s="37" t="s">
        <v>1746</v>
      </c>
      <c r="N112" s="37" t="s">
        <v>1</v>
      </c>
      <c r="O112" s="36">
        <f>COUNTIF(Table487[[#This Row],[CMMI Comprehensive Primary Care Plus (CPC+)
Version Date: CY 2021]:[CMS Medicare Hospital Compare
Version Date: January 2021]],"*yes*")</f>
        <v>2</v>
      </c>
      <c r="P112" s="150"/>
      <c r="Q112" s="150"/>
      <c r="R112" s="150"/>
      <c r="S112" s="150"/>
      <c r="T112" s="37"/>
      <c r="U112" s="150"/>
      <c r="V112" s="150"/>
      <c r="W112" s="150" t="s">
        <v>1</v>
      </c>
      <c r="X112" s="150" t="s">
        <v>2287</v>
      </c>
      <c r="Y112" s="150"/>
      <c r="Z112" s="150"/>
      <c r="AA112" s="150"/>
      <c r="AB112" s="37"/>
      <c r="AC112" s="150"/>
      <c r="AD112" s="150"/>
      <c r="AE112" s="37"/>
      <c r="AF112" s="150"/>
      <c r="AG112" s="150"/>
      <c r="AH112" s="37"/>
      <c r="AI112" s="150"/>
      <c r="AJ112" s="150" t="s">
        <v>1827</v>
      </c>
      <c r="AK112" s="37"/>
    </row>
    <row r="113" spans="1:37" s="26" customFormat="1" ht="76.5" hidden="1" customHeight="1">
      <c r="A113" s="179" t="s">
        <v>509</v>
      </c>
      <c r="B113" s="45" t="s">
        <v>3063</v>
      </c>
      <c r="C113" s="45" t="s">
        <v>73</v>
      </c>
      <c r="D113" s="47" t="s">
        <v>2271</v>
      </c>
      <c r="E113" s="137" t="s">
        <v>1639</v>
      </c>
      <c r="F113" s="52"/>
      <c r="G113" s="52"/>
      <c r="H113" s="132" t="s">
        <v>1544</v>
      </c>
      <c r="I113" s="37" t="s">
        <v>1889</v>
      </c>
      <c r="J113" s="37" t="s">
        <v>1890</v>
      </c>
      <c r="K113" s="37" t="s">
        <v>1873</v>
      </c>
      <c r="L113" s="37" t="s">
        <v>1880</v>
      </c>
      <c r="M113" s="37" t="s">
        <v>314</v>
      </c>
      <c r="N113" s="37"/>
      <c r="O113" s="36">
        <f>COUNTIF(Table487[[#This Row],[CMMI Comprehensive Primary Care Plus (CPC+)
Version Date: CY 2021]:[CMS Medicare Hospital Compare
Version Date: January 2021]],"*yes*")</f>
        <v>0</v>
      </c>
      <c r="P113" s="150"/>
      <c r="Q113" s="150"/>
      <c r="R113" s="150"/>
      <c r="S113" s="150"/>
      <c r="T113" s="37"/>
      <c r="U113" s="150"/>
      <c r="V113" s="150"/>
      <c r="W113" s="150"/>
      <c r="X113" s="150"/>
      <c r="Y113" s="150"/>
      <c r="Z113" s="150"/>
      <c r="AA113" s="150"/>
      <c r="AB113" s="37"/>
      <c r="AC113" s="150"/>
      <c r="AD113" s="150"/>
      <c r="AE113" s="37"/>
      <c r="AF113" s="150"/>
      <c r="AG113" s="150"/>
      <c r="AH113" s="37"/>
      <c r="AI113" s="150"/>
      <c r="AJ113" s="150"/>
      <c r="AK113" s="37" t="s">
        <v>1</v>
      </c>
    </row>
    <row r="114" spans="1:37" s="26" customFormat="1" ht="76.5" hidden="1" customHeight="1">
      <c r="A114" s="181" t="s">
        <v>318</v>
      </c>
      <c r="B114" s="144" t="s">
        <v>3290</v>
      </c>
      <c r="C114" s="144" t="s">
        <v>2918</v>
      </c>
      <c r="D114" s="144" t="s">
        <v>2279</v>
      </c>
      <c r="E114" s="155" t="s">
        <v>2919</v>
      </c>
      <c r="F114" s="156"/>
      <c r="G114" s="156"/>
      <c r="H114" s="157" t="s">
        <v>2920</v>
      </c>
      <c r="I114" s="150" t="s">
        <v>1875</v>
      </c>
      <c r="J114" s="150" t="s">
        <v>1883</v>
      </c>
      <c r="K114" s="150" t="s">
        <v>1873</v>
      </c>
      <c r="L114" s="150" t="s">
        <v>1880</v>
      </c>
      <c r="M114" s="150" t="s">
        <v>314</v>
      </c>
      <c r="N114" s="37" t="s">
        <v>1</v>
      </c>
      <c r="O114" s="36">
        <f>COUNTIF(Table487[[#This Row],[CMMI Comprehensive Primary Care Plus (CPC+)
Version Date: CY 2021]:[CMS Medicare Hospital Compare
Version Date: January 2021]],"*yes*")</f>
        <v>1</v>
      </c>
      <c r="P114" s="150"/>
      <c r="Q114" s="150"/>
      <c r="R114" s="150"/>
      <c r="S114" s="150"/>
      <c r="T114" s="150"/>
      <c r="U114" s="150"/>
      <c r="V114" s="150"/>
      <c r="W114" s="150"/>
      <c r="X114" s="150"/>
      <c r="Y114" s="150"/>
      <c r="Z114" s="150" t="s">
        <v>1</v>
      </c>
      <c r="AA114" s="150"/>
      <c r="AB114" s="150"/>
      <c r="AC114" s="150"/>
      <c r="AD114" s="150"/>
      <c r="AE114" s="150"/>
      <c r="AF114" s="150"/>
      <c r="AG114" s="150"/>
      <c r="AH114" s="150"/>
      <c r="AI114" s="150"/>
      <c r="AJ114" s="150"/>
      <c r="AK114" s="37"/>
    </row>
    <row r="115" spans="1:37" s="26" customFormat="1" ht="76.5" hidden="1" customHeight="1">
      <c r="A115" s="179" t="s">
        <v>336</v>
      </c>
      <c r="B115" s="45" t="s">
        <v>2909</v>
      </c>
      <c r="C115" s="45" t="s">
        <v>2910</v>
      </c>
      <c r="D115" s="45" t="s">
        <v>2279</v>
      </c>
      <c r="E115" s="137" t="s">
        <v>1931</v>
      </c>
      <c r="F115" s="48"/>
      <c r="G115" s="48"/>
      <c r="H115" s="132" t="s">
        <v>2911</v>
      </c>
      <c r="I115" s="37" t="s">
        <v>97</v>
      </c>
      <c r="J115" s="37" t="s">
        <v>1883</v>
      </c>
      <c r="K115" s="37" t="s">
        <v>1873</v>
      </c>
      <c r="L115" s="37" t="s">
        <v>1880</v>
      </c>
      <c r="M115" s="37" t="s">
        <v>314</v>
      </c>
      <c r="N115" s="37" t="s">
        <v>1</v>
      </c>
      <c r="O115" s="158">
        <f>COUNTIF(Table487[[#This Row],[CMMI Comprehensive Primary Care Plus (CPC+)
Version Date: CY 2021]:[CMS Medicare Hospital Compare
Version Date: January 2021]],"*yes*")</f>
        <v>1</v>
      </c>
      <c r="P115" s="150"/>
      <c r="Q115" s="150"/>
      <c r="R115" s="150"/>
      <c r="S115" s="150"/>
      <c r="T115" s="37"/>
      <c r="U115" s="150"/>
      <c r="V115" s="150"/>
      <c r="W115" s="150"/>
      <c r="X115" s="150" t="s">
        <v>2287</v>
      </c>
      <c r="Y115" s="150"/>
      <c r="Z115" s="150"/>
      <c r="AA115" s="150"/>
      <c r="AB115" s="37"/>
      <c r="AC115" s="150"/>
      <c r="AD115" s="150"/>
      <c r="AE115" s="37"/>
      <c r="AF115" s="150"/>
      <c r="AG115" s="150"/>
      <c r="AH115" s="37"/>
      <c r="AI115" s="150"/>
      <c r="AJ115" s="150"/>
      <c r="AK115" s="150" t="s">
        <v>1</v>
      </c>
    </row>
    <row r="116" spans="1:37" s="26" customFormat="1" ht="76.5" hidden="1" customHeight="1">
      <c r="A116" s="179" t="s">
        <v>510</v>
      </c>
      <c r="B116" s="45" t="s">
        <v>141</v>
      </c>
      <c r="C116" s="45" t="s">
        <v>44</v>
      </c>
      <c r="D116" s="47" t="s">
        <v>2271</v>
      </c>
      <c r="E116" s="137" t="s">
        <v>1946</v>
      </c>
      <c r="F116" s="48"/>
      <c r="G116" s="48"/>
      <c r="H116" s="132" t="s">
        <v>3291</v>
      </c>
      <c r="I116" s="37" t="s">
        <v>1889</v>
      </c>
      <c r="J116" s="37" t="s">
        <v>97</v>
      </c>
      <c r="K116" s="37" t="s">
        <v>1879</v>
      </c>
      <c r="L116" s="37" t="s">
        <v>1880</v>
      </c>
      <c r="M116" s="37" t="s">
        <v>3289</v>
      </c>
      <c r="N116" s="37"/>
      <c r="O116" s="36">
        <f>COUNTIF(Table487[[#This Row],[CMMI Comprehensive Primary Care Plus (CPC+)
Version Date: CY 2021]:[CMS Medicare Hospital Compare
Version Date: January 2021]],"*yes*")</f>
        <v>0</v>
      </c>
      <c r="P116" s="150"/>
      <c r="Q116" s="150"/>
      <c r="R116" s="150"/>
      <c r="S116" s="150"/>
      <c r="T116" s="37"/>
      <c r="U116" s="150"/>
      <c r="V116" s="150"/>
      <c r="W116" s="150"/>
      <c r="X116" s="150"/>
      <c r="Y116" s="150"/>
      <c r="Z116" s="150"/>
      <c r="AA116" s="150"/>
      <c r="AB116" s="37"/>
      <c r="AC116" s="150"/>
      <c r="AD116" s="150"/>
      <c r="AE116" s="37"/>
      <c r="AF116" s="150"/>
      <c r="AG116" s="150"/>
      <c r="AH116" s="37"/>
      <c r="AI116" s="150" t="s">
        <v>1</v>
      </c>
      <c r="AJ116" s="150" t="s">
        <v>1827</v>
      </c>
      <c r="AK116" s="37" t="s">
        <v>1</v>
      </c>
    </row>
    <row r="117" spans="1:37" s="26" customFormat="1" ht="76.5" hidden="1" customHeight="1">
      <c r="A117" s="179" t="s">
        <v>511</v>
      </c>
      <c r="B117" s="45" t="s">
        <v>3064</v>
      </c>
      <c r="C117" s="45" t="s">
        <v>171</v>
      </c>
      <c r="D117" s="46" t="s">
        <v>2279</v>
      </c>
      <c r="E117" s="137" t="s">
        <v>1639</v>
      </c>
      <c r="F117" s="48"/>
      <c r="G117" s="48"/>
      <c r="H117" s="132" t="s">
        <v>1545</v>
      </c>
      <c r="I117" s="37" t="s">
        <v>1889</v>
      </c>
      <c r="J117" s="37" t="s">
        <v>1878</v>
      </c>
      <c r="K117" s="37" t="s">
        <v>1879</v>
      </c>
      <c r="L117" s="37" t="s">
        <v>1880</v>
      </c>
      <c r="M117" s="37" t="s">
        <v>1746</v>
      </c>
      <c r="N117" s="37" t="s">
        <v>1</v>
      </c>
      <c r="O117" s="36">
        <f>COUNTIF(Table487[[#This Row],[CMMI Comprehensive Primary Care Plus (CPC+)
Version Date: CY 2021]:[CMS Medicare Hospital Compare
Version Date: January 2021]],"*yes*")</f>
        <v>3</v>
      </c>
      <c r="P117" s="150"/>
      <c r="Q117" s="150"/>
      <c r="R117" s="150"/>
      <c r="S117" s="150"/>
      <c r="T117" s="37"/>
      <c r="U117" s="150"/>
      <c r="V117" s="150"/>
      <c r="W117" s="150"/>
      <c r="X117" s="150" t="s">
        <v>2272</v>
      </c>
      <c r="Y117" s="150" t="s">
        <v>1</v>
      </c>
      <c r="Z117" s="150" t="s">
        <v>1</v>
      </c>
      <c r="AA117" s="150"/>
      <c r="AB117" s="37"/>
      <c r="AC117" s="150"/>
      <c r="AD117" s="150"/>
      <c r="AE117" s="37"/>
      <c r="AF117" s="150"/>
      <c r="AG117" s="150"/>
      <c r="AH117" s="37"/>
      <c r="AI117" s="150"/>
      <c r="AJ117" s="150"/>
      <c r="AK117" s="37"/>
    </row>
    <row r="118" spans="1:37" s="159" customFormat="1" ht="76.5" hidden="1" customHeight="1">
      <c r="A118" s="111" t="s">
        <v>512</v>
      </c>
      <c r="B118" s="45" t="s">
        <v>3065</v>
      </c>
      <c r="C118" s="45" t="s">
        <v>170</v>
      </c>
      <c r="D118" s="47" t="s">
        <v>2279</v>
      </c>
      <c r="E118" s="137" t="s">
        <v>1639</v>
      </c>
      <c r="F118" s="48"/>
      <c r="G118" s="48"/>
      <c r="H118" s="132" t="s">
        <v>1546</v>
      </c>
      <c r="I118" s="37" t="s">
        <v>1889</v>
      </c>
      <c r="J118" s="37" t="s">
        <v>1878</v>
      </c>
      <c r="K118" s="37" t="s">
        <v>1879</v>
      </c>
      <c r="L118" s="37" t="s">
        <v>1880</v>
      </c>
      <c r="M118" s="37" t="s">
        <v>1746</v>
      </c>
      <c r="N118" s="37" t="s">
        <v>1</v>
      </c>
      <c r="O118" s="36">
        <f>COUNTIF(Table487[[#This Row],[CMMI Comprehensive Primary Care Plus (CPC+)
Version Date: CY 2021]:[CMS Medicare Hospital Compare
Version Date: January 2021]],"*yes*")</f>
        <v>3</v>
      </c>
      <c r="P118" s="150"/>
      <c r="Q118" s="150"/>
      <c r="R118" s="150"/>
      <c r="S118" s="150"/>
      <c r="T118" s="37"/>
      <c r="U118" s="150"/>
      <c r="V118" s="150"/>
      <c r="W118" s="150"/>
      <c r="X118" s="150" t="s">
        <v>2272</v>
      </c>
      <c r="Y118" s="150" t="s">
        <v>1</v>
      </c>
      <c r="Z118" s="150" t="s">
        <v>1</v>
      </c>
      <c r="AA118" s="150"/>
      <c r="AB118" s="37"/>
      <c r="AC118" s="150"/>
      <c r="AD118" s="150"/>
      <c r="AE118" s="37"/>
      <c r="AF118" s="150"/>
      <c r="AG118" s="150"/>
      <c r="AH118" s="37" t="s">
        <v>1</v>
      </c>
      <c r="AI118" s="150"/>
      <c r="AJ118" s="150"/>
      <c r="AK118" s="37"/>
    </row>
    <row r="119" spans="1:37" s="26" customFormat="1" ht="76.5" hidden="1" customHeight="1">
      <c r="A119" s="179" t="s">
        <v>513</v>
      </c>
      <c r="B119" s="45" t="s">
        <v>744</v>
      </c>
      <c r="C119" s="45" t="s">
        <v>1012</v>
      </c>
      <c r="D119" s="46" t="s">
        <v>2271</v>
      </c>
      <c r="E119" s="137" t="s">
        <v>1639</v>
      </c>
      <c r="F119" s="48" t="s">
        <v>2458</v>
      </c>
      <c r="G119" s="48"/>
      <c r="H119" s="132" t="s">
        <v>745</v>
      </c>
      <c r="I119" s="37" t="s">
        <v>1889</v>
      </c>
      <c r="J119" s="37" t="s">
        <v>1878</v>
      </c>
      <c r="K119" s="37" t="s">
        <v>1873</v>
      </c>
      <c r="L119" s="37" t="s">
        <v>1880</v>
      </c>
      <c r="M119" s="37" t="s">
        <v>314</v>
      </c>
      <c r="N119" s="37" t="s">
        <v>1</v>
      </c>
      <c r="O119" s="36">
        <f>COUNTIF(Table487[[#This Row],[CMMI Comprehensive Primary Care Plus (CPC+)
Version Date: CY 2021]:[CMS Medicare Hospital Compare
Version Date: January 2021]],"*yes*")</f>
        <v>1</v>
      </c>
      <c r="P119" s="150"/>
      <c r="Q119" s="150"/>
      <c r="R119" s="150"/>
      <c r="S119" s="150"/>
      <c r="T119" s="37"/>
      <c r="U119" s="150"/>
      <c r="V119" s="150"/>
      <c r="W119" s="150" t="s">
        <v>1</v>
      </c>
      <c r="X119" s="150"/>
      <c r="Y119" s="150"/>
      <c r="Z119" s="150"/>
      <c r="AA119" s="150"/>
      <c r="AB119" s="37"/>
      <c r="AC119" s="150"/>
      <c r="AD119" s="150"/>
      <c r="AE119" s="37"/>
      <c r="AF119" s="150"/>
      <c r="AG119" s="150"/>
      <c r="AH119" s="37"/>
      <c r="AI119" s="150"/>
      <c r="AJ119" s="150"/>
      <c r="AK119" s="37"/>
    </row>
    <row r="120" spans="1:37" s="26" customFormat="1" ht="76.5" hidden="1" customHeight="1">
      <c r="A120" s="133" t="s">
        <v>514</v>
      </c>
      <c r="B120" s="45" t="s">
        <v>746</v>
      </c>
      <c r="C120" s="45" t="s">
        <v>1013</v>
      </c>
      <c r="D120" s="47" t="s">
        <v>2271</v>
      </c>
      <c r="E120" s="137" t="s">
        <v>1944</v>
      </c>
      <c r="F120" s="52" t="s">
        <v>2453</v>
      </c>
      <c r="G120" s="52"/>
      <c r="H120" s="132" t="s">
        <v>747</v>
      </c>
      <c r="I120" s="37" t="s">
        <v>1889</v>
      </c>
      <c r="J120" s="37" t="s">
        <v>1890</v>
      </c>
      <c r="K120" s="37" t="s">
        <v>1873</v>
      </c>
      <c r="L120" s="37" t="s">
        <v>1880</v>
      </c>
      <c r="M120" s="37" t="s">
        <v>1746</v>
      </c>
      <c r="N120" s="37"/>
      <c r="O120" s="36">
        <f>COUNTIF(Table487[[#This Row],[CMMI Comprehensive Primary Care Plus (CPC+)
Version Date: CY 2021]:[CMS Medicare Hospital Compare
Version Date: January 2021]],"*yes*")</f>
        <v>1</v>
      </c>
      <c r="P120" s="150"/>
      <c r="Q120" s="150"/>
      <c r="R120" s="150"/>
      <c r="S120" s="150"/>
      <c r="T120" s="37"/>
      <c r="U120" s="150"/>
      <c r="V120" s="150"/>
      <c r="W120" s="150" t="s">
        <v>1</v>
      </c>
      <c r="X120" s="150"/>
      <c r="Y120" s="150"/>
      <c r="Z120" s="150"/>
      <c r="AA120" s="150"/>
      <c r="AB120" s="37"/>
      <c r="AC120" s="150"/>
      <c r="AD120" s="150"/>
      <c r="AE120" s="37"/>
      <c r="AF120" s="150"/>
      <c r="AG120" s="150"/>
      <c r="AH120" s="37"/>
      <c r="AI120" s="150"/>
      <c r="AJ120" s="150"/>
      <c r="AK120" s="37"/>
    </row>
    <row r="121" spans="1:37" s="26" customFormat="1" ht="76.5" hidden="1" customHeight="1">
      <c r="A121" s="111" t="s">
        <v>515</v>
      </c>
      <c r="B121" s="45" t="s">
        <v>748</v>
      </c>
      <c r="C121" s="45" t="s">
        <v>1014</v>
      </c>
      <c r="D121" s="47" t="s">
        <v>2271</v>
      </c>
      <c r="E121" s="137" t="s">
        <v>1934</v>
      </c>
      <c r="F121" s="52"/>
      <c r="G121" s="52"/>
      <c r="H121" s="132" t="s">
        <v>749</v>
      </c>
      <c r="I121" s="37" t="s">
        <v>1889</v>
      </c>
      <c r="J121" s="37" t="s">
        <v>1904</v>
      </c>
      <c r="K121" s="37" t="s">
        <v>1873</v>
      </c>
      <c r="L121" s="37" t="s">
        <v>1880</v>
      </c>
      <c r="M121" s="37" t="s">
        <v>1746</v>
      </c>
      <c r="N121" s="37" t="s">
        <v>1</v>
      </c>
      <c r="O121" s="36">
        <f>COUNTIF(Table487[[#This Row],[CMMI Comprehensive Primary Care Plus (CPC+)
Version Date: CY 2021]:[CMS Medicare Hospital Compare
Version Date: January 2021]],"*yes*")</f>
        <v>0</v>
      </c>
      <c r="P121" s="150"/>
      <c r="Q121" s="150"/>
      <c r="R121" s="150"/>
      <c r="S121" s="150"/>
      <c r="T121" s="37"/>
      <c r="U121" s="150"/>
      <c r="V121" s="150"/>
      <c r="W121" s="150"/>
      <c r="X121" s="150"/>
      <c r="Y121" s="150"/>
      <c r="Z121" s="150"/>
      <c r="AA121" s="150"/>
      <c r="AB121" s="37"/>
      <c r="AC121" s="150"/>
      <c r="AD121" s="150"/>
      <c r="AE121" s="37"/>
      <c r="AF121" s="150"/>
      <c r="AG121" s="150"/>
      <c r="AH121" s="37"/>
      <c r="AI121" s="150"/>
      <c r="AJ121" s="150"/>
      <c r="AK121" s="37"/>
    </row>
    <row r="122" spans="1:37" s="26" customFormat="1" ht="76.5" hidden="1" customHeight="1">
      <c r="A122" s="111" t="s">
        <v>516</v>
      </c>
      <c r="B122" s="45" t="s">
        <v>183</v>
      </c>
      <c r="C122" s="45" t="s">
        <v>177</v>
      </c>
      <c r="D122" s="47" t="s">
        <v>2279</v>
      </c>
      <c r="E122" s="137" t="s">
        <v>1639</v>
      </c>
      <c r="F122" s="52"/>
      <c r="G122" s="52"/>
      <c r="H122" s="132" t="s">
        <v>3292</v>
      </c>
      <c r="I122" s="37" t="s">
        <v>1875</v>
      </c>
      <c r="J122" s="37" t="s">
        <v>1894</v>
      </c>
      <c r="K122" s="37" t="s">
        <v>1877</v>
      </c>
      <c r="L122" s="37" t="s">
        <v>1880</v>
      </c>
      <c r="M122" s="37" t="s">
        <v>6</v>
      </c>
      <c r="N122" s="37" t="s">
        <v>1</v>
      </c>
      <c r="O122" s="36">
        <f>COUNTIF(Table487[[#This Row],[CMMI Comprehensive Primary Care Plus (CPC+)
Version Date: CY 2021]:[CMS Medicare Hospital Compare
Version Date: January 2021]],"*yes*")</f>
        <v>0</v>
      </c>
      <c r="P122" s="150"/>
      <c r="Q122" s="150"/>
      <c r="R122" s="150"/>
      <c r="S122" s="150"/>
      <c r="T122" s="37"/>
      <c r="U122" s="150"/>
      <c r="V122" s="150"/>
      <c r="W122" s="150"/>
      <c r="X122" s="150"/>
      <c r="Y122" s="150"/>
      <c r="Z122" s="150"/>
      <c r="AA122" s="150"/>
      <c r="AB122" s="37"/>
      <c r="AC122" s="150"/>
      <c r="AD122" s="150"/>
      <c r="AE122" s="37"/>
      <c r="AF122" s="150"/>
      <c r="AG122" s="150"/>
      <c r="AH122" s="37"/>
      <c r="AI122" s="150"/>
      <c r="AJ122" s="150"/>
      <c r="AK122" s="37"/>
    </row>
    <row r="123" spans="1:37" s="26" customFormat="1" ht="76.5" hidden="1" customHeight="1">
      <c r="A123" s="133" t="s">
        <v>517</v>
      </c>
      <c r="B123" s="45" t="s">
        <v>860</v>
      </c>
      <c r="C123" s="45" t="s">
        <v>3293</v>
      </c>
      <c r="D123" s="47" t="s">
        <v>2271</v>
      </c>
      <c r="E123" s="137" t="s">
        <v>1625</v>
      </c>
      <c r="F123" s="52"/>
      <c r="G123" s="52"/>
      <c r="H123" s="132" t="s">
        <v>861</v>
      </c>
      <c r="I123" s="37" t="s">
        <v>1875</v>
      </c>
      <c r="J123" s="37" t="s">
        <v>1894</v>
      </c>
      <c r="K123" s="37" t="s">
        <v>1873</v>
      </c>
      <c r="L123" s="37" t="s">
        <v>1880</v>
      </c>
      <c r="M123" s="37" t="s">
        <v>1746</v>
      </c>
      <c r="N123" s="37" t="s">
        <v>1</v>
      </c>
      <c r="O123" s="36">
        <f>COUNTIF(Table487[[#This Row],[CMMI Comprehensive Primary Care Plus (CPC+)
Version Date: CY 2021]:[CMS Medicare Hospital Compare
Version Date: January 2021]],"*yes*")</f>
        <v>0</v>
      </c>
      <c r="P123" s="150"/>
      <c r="Q123" s="150"/>
      <c r="R123" s="150"/>
      <c r="S123" s="150"/>
      <c r="T123" s="37"/>
      <c r="U123" s="150"/>
      <c r="V123" s="150"/>
      <c r="W123" s="150"/>
      <c r="X123" s="150"/>
      <c r="Y123" s="150"/>
      <c r="Z123" s="150"/>
      <c r="AA123" s="150"/>
      <c r="AB123" s="37"/>
      <c r="AC123" s="150"/>
      <c r="AD123" s="150"/>
      <c r="AE123" s="37"/>
      <c r="AF123" s="150"/>
      <c r="AG123" s="150"/>
      <c r="AH123" s="37"/>
      <c r="AI123" s="150"/>
      <c r="AJ123" s="150"/>
      <c r="AK123" s="37"/>
    </row>
    <row r="124" spans="1:37" s="26" customFormat="1" ht="76.5" hidden="1" customHeight="1">
      <c r="A124" s="111" t="s">
        <v>518</v>
      </c>
      <c r="B124" s="45" t="s">
        <v>2655</v>
      </c>
      <c r="C124" s="45" t="s">
        <v>1725</v>
      </c>
      <c r="D124" s="47" t="s">
        <v>2271</v>
      </c>
      <c r="E124" s="137" t="s">
        <v>1964</v>
      </c>
      <c r="F124" s="52"/>
      <c r="G124" s="52"/>
      <c r="H124" s="132" t="s">
        <v>1726</v>
      </c>
      <c r="I124" s="37" t="s">
        <v>1905</v>
      </c>
      <c r="J124" s="37" t="s">
        <v>1890</v>
      </c>
      <c r="K124" s="37" t="s">
        <v>1879</v>
      </c>
      <c r="L124" s="37" t="s">
        <v>1880</v>
      </c>
      <c r="M124" s="37" t="s">
        <v>314</v>
      </c>
      <c r="N124" s="37"/>
      <c r="O124" s="36">
        <f>COUNTIF(Table487[[#This Row],[CMMI Comprehensive Primary Care Plus (CPC+)
Version Date: CY 2021]:[CMS Medicare Hospital Compare
Version Date: January 2021]],"*yes*")</f>
        <v>0</v>
      </c>
      <c r="P124" s="150"/>
      <c r="Q124" s="150"/>
      <c r="R124" s="150"/>
      <c r="S124" s="150"/>
      <c r="T124" s="37"/>
      <c r="U124" s="150"/>
      <c r="V124" s="150"/>
      <c r="W124" s="150"/>
      <c r="X124" s="150"/>
      <c r="Y124" s="150"/>
      <c r="Z124" s="150"/>
      <c r="AA124" s="150"/>
      <c r="AB124" s="37"/>
      <c r="AC124" s="150"/>
      <c r="AD124" s="150"/>
      <c r="AE124" s="37"/>
      <c r="AF124" s="150"/>
      <c r="AG124" s="150"/>
      <c r="AH124" s="37"/>
      <c r="AI124" s="150"/>
      <c r="AJ124" s="150"/>
      <c r="AK124" s="37"/>
    </row>
    <row r="125" spans="1:37" s="26" customFormat="1" ht="76.5" hidden="1" customHeight="1">
      <c r="A125" s="133" t="s">
        <v>519</v>
      </c>
      <c r="B125" s="45" t="s">
        <v>2672</v>
      </c>
      <c r="C125" s="45" t="s">
        <v>1732</v>
      </c>
      <c r="D125" s="45" t="s">
        <v>2271</v>
      </c>
      <c r="E125" s="137" t="s">
        <v>1964</v>
      </c>
      <c r="F125" s="48"/>
      <c r="G125" s="48"/>
      <c r="H125" s="132" t="s">
        <v>1733</v>
      </c>
      <c r="I125" s="37" t="s">
        <v>1905</v>
      </c>
      <c r="J125" s="37" t="s">
        <v>1890</v>
      </c>
      <c r="K125" s="37" t="s">
        <v>1873</v>
      </c>
      <c r="L125" s="37" t="s">
        <v>1880</v>
      </c>
      <c r="M125" s="37" t="s">
        <v>314</v>
      </c>
      <c r="N125" s="37"/>
      <c r="O125" s="36">
        <f>COUNTIF(Table487[[#This Row],[CMMI Comprehensive Primary Care Plus (CPC+)
Version Date: CY 2021]:[CMS Medicare Hospital Compare
Version Date: January 2021]],"*yes*")</f>
        <v>0</v>
      </c>
      <c r="P125" s="150"/>
      <c r="Q125" s="150"/>
      <c r="R125" s="150"/>
      <c r="S125" s="150"/>
      <c r="T125" s="37"/>
      <c r="U125" s="150"/>
      <c r="V125" s="150"/>
      <c r="W125" s="150"/>
      <c r="X125" s="150"/>
      <c r="Y125" s="150"/>
      <c r="Z125" s="150"/>
      <c r="AA125" s="150"/>
      <c r="AB125" s="37"/>
      <c r="AC125" s="150"/>
      <c r="AD125" s="150"/>
      <c r="AE125" s="37"/>
      <c r="AF125" s="150"/>
      <c r="AG125" s="150"/>
      <c r="AH125" s="37"/>
      <c r="AI125" s="150"/>
      <c r="AJ125" s="150"/>
      <c r="AK125" s="37"/>
    </row>
    <row r="126" spans="1:37" s="26" customFormat="1" ht="76.5" hidden="1" customHeight="1">
      <c r="A126" s="111" t="s">
        <v>630</v>
      </c>
      <c r="B126" s="45" t="s">
        <v>2680</v>
      </c>
      <c r="C126" s="45" t="s">
        <v>1724</v>
      </c>
      <c r="D126" s="45" t="s">
        <v>2271</v>
      </c>
      <c r="E126" s="137" t="s">
        <v>1964</v>
      </c>
      <c r="F126" s="48"/>
      <c r="G126" s="48"/>
      <c r="H126" s="132" t="s">
        <v>1731</v>
      </c>
      <c r="I126" s="37" t="s">
        <v>1905</v>
      </c>
      <c r="J126" s="37" t="s">
        <v>1890</v>
      </c>
      <c r="K126" s="37" t="s">
        <v>1879</v>
      </c>
      <c r="L126" s="37" t="s">
        <v>1880</v>
      </c>
      <c r="M126" s="37" t="s">
        <v>314</v>
      </c>
      <c r="N126" s="37"/>
      <c r="O126" s="36">
        <f>COUNTIF(Table487[[#This Row],[CMMI Comprehensive Primary Care Plus (CPC+)
Version Date: CY 2021]:[CMS Medicare Hospital Compare
Version Date: January 2021]],"*yes*")</f>
        <v>0</v>
      </c>
      <c r="P126" s="150"/>
      <c r="Q126" s="150"/>
      <c r="R126" s="150"/>
      <c r="S126" s="150"/>
      <c r="T126" s="37"/>
      <c r="U126" s="150"/>
      <c r="V126" s="150"/>
      <c r="W126" s="150"/>
      <c r="X126" s="150"/>
      <c r="Y126" s="150"/>
      <c r="Z126" s="150"/>
      <c r="AA126" s="150"/>
      <c r="AB126" s="37"/>
      <c r="AC126" s="150"/>
      <c r="AD126" s="150"/>
      <c r="AE126" s="37"/>
      <c r="AF126" s="150"/>
      <c r="AG126" s="150"/>
      <c r="AH126" s="37"/>
      <c r="AI126" s="150"/>
      <c r="AJ126" s="150"/>
      <c r="AK126" s="37"/>
    </row>
    <row r="127" spans="1:37" s="26" customFormat="1" ht="76.5" hidden="1" customHeight="1">
      <c r="A127" s="133" t="s">
        <v>520</v>
      </c>
      <c r="B127" s="45" t="s">
        <v>2654</v>
      </c>
      <c r="C127" s="45" t="s">
        <v>1727</v>
      </c>
      <c r="D127" s="45" t="s">
        <v>2271</v>
      </c>
      <c r="E127" s="137" t="s">
        <v>1964</v>
      </c>
      <c r="F127" s="52"/>
      <c r="G127" s="52"/>
      <c r="H127" s="132" t="s">
        <v>1728</v>
      </c>
      <c r="I127" s="37" t="s">
        <v>1905</v>
      </c>
      <c r="J127" s="37" t="s">
        <v>1890</v>
      </c>
      <c r="K127" s="37" t="s">
        <v>1879</v>
      </c>
      <c r="L127" s="37" t="s">
        <v>1880</v>
      </c>
      <c r="M127" s="37" t="s">
        <v>314</v>
      </c>
      <c r="N127" s="37"/>
      <c r="O127" s="36">
        <f>COUNTIF(Table487[[#This Row],[CMMI Comprehensive Primary Care Plus (CPC+)
Version Date: CY 2021]:[CMS Medicare Hospital Compare
Version Date: January 2021]],"*yes*")</f>
        <v>0</v>
      </c>
      <c r="P127" s="150"/>
      <c r="Q127" s="150"/>
      <c r="R127" s="150"/>
      <c r="S127" s="150"/>
      <c r="T127" s="37"/>
      <c r="U127" s="150"/>
      <c r="V127" s="150"/>
      <c r="W127" s="150"/>
      <c r="X127" s="150"/>
      <c r="Y127" s="150"/>
      <c r="Z127" s="150"/>
      <c r="AA127" s="150"/>
      <c r="AB127" s="37"/>
      <c r="AC127" s="150"/>
      <c r="AD127" s="150"/>
      <c r="AE127" s="37"/>
      <c r="AF127" s="150"/>
      <c r="AG127" s="150"/>
      <c r="AH127" s="37"/>
      <c r="AI127" s="150"/>
      <c r="AJ127" s="150"/>
      <c r="AK127" s="37"/>
    </row>
    <row r="128" spans="1:37" s="26" customFormat="1" ht="76.5" hidden="1" customHeight="1">
      <c r="A128" s="111" t="s">
        <v>521</v>
      </c>
      <c r="B128" s="45" t="s">
        <v>2653</v>
      </c>
      <c r="C128" s="45" t="s">
        <v>1729</v>
      </c>
      <c r="D128" s="45" t="s">
        <v>2271</v>
      </c>
      <c r="E128" s="137" t="s">
        <v>1964</v>
      </c>
      <c r="F128" s="48"/>
      <c r="G128" s="48"/>
      <c r="H128" s="132" t="s">
        <v>1730</v>
      </c>
      <c r="I128" s="37" t="s">
        <v>1905</v>
      </c>
      <c r="J128" s="37" t="s">
        <v>1890</v>
      </c>
      <c r="K128" s="37" t="s">
        <v>1879</v>
      </c>
      <c r="L128" s="37" t="s">
        <v>1880</v>
      </c>
      <c r="M128" s="37" t="s">
        <v>314</v>
      </c>
      <c r="N128" s="37"/>
      <c r="O128" s="36">
        <f>COUNTIF(Table487[[#This Row],[CMMI Comprehensive Primary Care Plus (CPC+)
Version Date: CY 2021]:[CMS Medicare Hospital Compare
Version Date: January 2021]],"*yes*")</f>
        <v>0</v>
      </c>
      <c r="P128" s="150"/>
      <c r="Q128" s="150"/>
      <c r="R128" s="150"/>
      <c r="S128" s="150"/>
      <c r="T128" s="37"/>
      <c r="U128" s="150"/>
      <c r="V128" s="150"/>
      <c r="W128" s="150"/>
      <c r="X128" s="150"/>
      <c r="Y128" s="150"/>
      <c r="Z128" s="150"/>
      <c r="AA128" s="150"/>
      <c r="AB128" s="37"/>
      <c r="AC128" s="150"/>
      <c r="AD128" s="150"/>
      <c r="AE128" s="37"/>
      <c r="AF128" s="150"/>
      <c r="AG128" s="150"/>
      <c r="AH128" s="37"/>
      <c r="AI128" s="150"/>
      <c r="AJ128" s="150" t="s">
        <v>1827</v>
      </c>
      <c r="AK128" s="37"/>
    </row>
    <row r="129" spans="1:37" s="26" customFormat="1" ht="76.5" hidden="1" customHeight="1">
      <c r="A129" s="133" t="s">
        <v>522</v>
      </c>
      <c r="B129" s="45" t="s">
        <v>3066</v>
      </c>
      <c r="C129" s="45" t="s">
        <v>235</v>
      </c>
      <c r="D129" s="45" t="s">
        <v>2279</v>
      </c>
      <c r="E129" s="137" t="s">
        <v>1639</v>
      </c>
      <c r="F129" s="48" t="s">
        <v>3067</v>
      </c>
      <c r="G129" s="48"/>
      <c r="H129" s="132" t="s">
        <v>1547</v>
      </c>
      <c r="I129" s="37" t="s">
        <v>1909</v>
      </c>
      <c r="J129" s="37" t="s">
        <v>1890</v>
      </c>
      <c r="K129" s="37" t="s">
        <v>1873</v>
      </c>
      <c r="L129" s="37" t="s">
        <v>1880</v>
      </c>
      <c r="M129" s="37" t="s">
        <v>5</v>
      </c>
      <c r="N129" s="37"/>
      <c r="O129" s="36">
        <f>COUNTIF(Table487[[#This Row],[CMMI Comprehensive Primary Care Plus (CPC+)
Version Date: CY 2021]:[CMS Medicare Hospital Compare
Version Date: January 2021]],"*yes*")</f>
        <v>1</v>
      </c>
      <c r="P129" s="150"/>
      <c r="Q129" s="150"/>
      <c r="R129" s="150"/>
      <c r="S129" s="150"/>
      <c r="T129" s="37"/>
      <c r="U129" s="150"/>
      <c r="V129" s="150"/>
      <c r="W129" s="150" t="s">
        <v>1</v>
      </c>
      <c r="X129" s="150"/>
      <c r="Y129" s="150"/>
      <c r="Z129" s="150"/>
      <c r="AA129" s="150"/>
      <c r="AB129" s="37"/>
      <c r="AC129" s="150"/>
      <c r="AD129" s="150"/>
      <c r="AE129" s="37"/>
      <c r="AF129" s="150"/>
      <c r="AG129" s="150"/>
      <c r="AH129" s="37"/>
      <c r="AI129" s="150"/>
      <c r="AJ129" s="150" t="s">
        <v>1827</v>
      </c>
      <c r="AK129" s="37" t="s">
        <v>1</v>
      </c>
    </row>
    <row r="130" spans="1:37" s="26" customFormat="1" ht="76.5" hidden="1" customHeight="1">
      <c r="A130" s="111" t="s">
        <v>523</v>
      </c>
      <c r="B130" s="45" t="s">
        <v>3068</v>
      </c>
      <c r="C130" s="45" t="s">
        <v>304</v>
      </c>
      <c r="D130" s="45" t="s">
        <v>2271</v>
      </c>
      <c r="E130" s="137" t="s">
        <v>1944</v>
      </c>
      <c r="F130" s="48"/>
      <c r="G130" s="48"/>
      <c r="H130" s="132" t="s">
        <v>1549</v>
      </c>
      <c r="I130" s="37" t="s">
        <v>1909</v>
      </c>
      <c r="J130" s="37" t="s">
        <v>1890</v>
      </c>
      <c r="K130" s="37" t="s">
        <v>1873</v>
      </c>
      <c r="L130" s="37" t="s">
        <v>1880</v>
      </c>
      <c r="M130" s="37" t="s">
        <v>1746</v>
      </c>
      <c r="N130" s="37"/>
      <c r="O130" s="36">
        <f>COUNTIF(Table487[[#This Row],[CMMI Comprehensive Primary Care Plus (CPC+)
Version Date: CY 2021]:[CMS Medicare Hospital Compare
Version Date: January 2021]],"*yes*")</f>
        <v>0</v>
      </c>
      <c r="P130" s="150"/>
      <c r="Q130" s="150"/>
      <c r="R130" s="150"/>
      <c r="S130" s="150"/>
      <c r="T130" s="37"/>
      <c r="U130" s="150"/>
      <c r="V130" s="150"/>
      <c r="W130" s="150"/>
      <c r="X130" s="150"/>
      <c r="Y130" s="150"/>
      <c r="Z130" s="150"/>
      <c r="AA130" s="150"/>
      <c r="AB130" s="37"/>
      <c r="AC130" s="150"/>
      <c r="AD130" s="150"/>
      <c r="AE130" s="37"/>
      <c r="AF130" s="150"/>
      <c r="AG130" s="150"/>
      <c r="AH130" s="37"/>
      <c r="AI130" s="150"/>
      <c r="AJ130" s="150" t="s">
        <v>1827</v>
      </c>
      <c r="AK130" s="37" t="s">
        <v>1</v>
      </c>
    </row>
    <row r="131" spans="1:37" s="26" customFormat="1" ht="76.5" hidden="1" customHeight="1">
      <c r="A131" s="133" t="s">
        <v>524</v>
      </c>
      <c r="B131" s="45" t="s">
        <v>750</v>
      </c>
      <c r="C131" s="45" t="s">
        <v>1015</v>
      </c>
      <c r="D131" s="47" t="s">
        <v>2279</v>
      </c>
      <c r="E131" s="137" t="s">
        <v>1944</v>
      </c>
      <c r="F131" s="48"/>
      <c r="G131" s="48"/>
      <c r="H131" s="132" t="s">
        <v>751</v>
      </c>
      <c r="I131" s="37" t="s">
        <v>1889</v>
      </c>
      <c r="J131" s="37" t="s">
        <v>1890</v>
      </c>
      <c r="K131" s="37" t="s">
        <v>1873</v>
      </c>
      <c r="L131" s="37" t="s">
        <v>1880</v>
      </c>
      <c r="M131" s="37" t="s">
        <v>5</v>
      </c>
      <c r="N131" s="37"/>
      <c r="O131" s="36">
        <f>COUNTIF(Table487[[#This Row],[CMMI Comprehensive Primary Care Plus (CPC+)
Version Date: CY 2021]:[CMS Medicare Hospital Compare
Version Date: January 2021]],"*yes*")</f>
        <v>0</v>
      </c>
      <c r="P131" s="150"/>
      <c r="Q131" s="150"/>
      <c r="R131" s="150"/>
      <c r="S131" s="150"/>
      <c r="T131" s="37"/>
      <c r="U131" s="150"/>
      <c r="V131" s="150"/>
      <c r="W131" s="150"/>
      <c r="X131" s="150"/>
      <c r="Y131" s="150"/>
      <c r="Z131" s="150"/>
      <c r="AA131" s="150"/>
      <c r="AB131" s="37"/>
      <c r="AC131" s="150"/>
      <c r="AD131" s="150"/>
      <c r="AE131" s="37"/>
      <c r="AF131" s="150"/>
      <c r="AG131" s="150"/>
      <c r="AH131" s="37"/>
      <c r="AI131" s="150"/>
      <c r="AJ131" s="150"/>
      <c r="AK131" s="37"/>
    </row>
    <row r="132" spans="1:37" s="26" customFormat="1" ht="76.5" hidden="1" customHeight="1">
      <c r="A132" s="111" t="s">
        <v>525</v>
      </c>
      <c r="B132" s="45" t="s">
        <v>100</v>
      </c>
      <c r="C132" s="45" t="s">
        <v>101</v>
      </c>
      <c r="D132" s="45" t="s">
        <v>2279</v>
      </c>
      <c r="E132" s="137" t="s">
        <v>574</v>
      </c>
      <c r="F132" s="48"/>
      <c r="G132" s="48"/>
      <c r="H132" s="132" t="s">
        <v>3069</v>
      </c>
      <c r="I132" s="37" t="s">
        <v>1906</v>
      </c>
      <c r="J132" s="37" t="s">
        <v>1890</v>
      </c>
      <c r="K132" s="37" t="s">
        <v>1879</v>
      </c>
      <c r="L132" s="37" t="s">
        <v>1880</v>
      </c>
      <c r="M132" s="37" t="s">
        <v>5</v>
      </c>
      <c r="N132" s="37" t="s">
        <v>1</v>
      </c>
      <c r="O132" s="36">
        <f>COUNTIF(Table487[[#This Row],[CMMI Comprehensive Primary Care Plus (CPC+)
Version Date: CY 2021]:[CMS Medicare Hospital Compare
Version Date: January 2021]],"*yes*")</f>
        <v>1</v>
      </c>
      <c r="P132" s="150"/>
      <c r="Q132" s="150"/>
      <c r="R132" s="150" t="s">
        <v>1</v>
      </c>
      <c r="S132" s="150"/>
      <c r="T132" s="37"/>
      <c r="U132" s="150"/>
      <c r="V132" s="150"/>
      <c r="W132" s="150"/>
      <c r="X132" s="150"/>
      <c r="Y132" s="150"/>
      <c r="Z132" s="150"/>
      <c r="AA132" s="150"/>
      <c r="AB132" s="37"/>
      <c r="AC132" s="150"/>
      <c r="AD132" s="150"/>
      <c r="AE132" s="37"/>
      <c r="AF132" s="150"/>
      <c r="AG132" s="150"/>
      <c r="AH132" s="37"/>
      <c r="AI132" s="150"/>
      <c r="AJ132" s="150" t="s">
        <v>1827</v>
      </c>
      <c r="AK132" s="37"/>
    </row>
    <row r="133" spans="1:37" s="26" customFormat="1" ht="76.5" hidden="1" customHeight="1">
      <c r="A133" s="133" t="s">
        <v>526</v>
      </c>
      <c r="B133" s="45" t="s">
        <v>1862</v>
      </c>
      <c r="C133" s="45" t="s">
        <v>55</v>
      </c>
      <c r="D133" s="45" t="s">
        <v>2279</v>
      </c>
      <c r="E133" s="137" t="s">
        <v>574</v>
      </c>
      <c r="F133" s="48"/>
      <c r="G133" s="48"/>
      <c r="H133" s="132" t="s">
        <v>3070</v>
      </c>
      <c r="I133" s="37" t="s">
        <v>1906</v>
      </c>
      <c r="J133" s="37" t="s">
        <v>1890</v>
      </c>
      <c r="K133" s="37" t="s">
        <v>1879</v>
      </c>
      <c r="L133" s="37" t="s">
        <v>1880</v>
      </c>
      <c r="M133" s="37" t="s">
        <v>5</v>
      </c>
      <c r="N133" s="37" t="s">
        <v>1</v>
      </c>
      <c r="O133" s="36">
        <f>COUNTIF(Table487[[#This Row],[CMMI Comprehensive Primary Care Plus (CPC+)
Version Date: CY 2021]:[CMS Medicare Hospital Compare
Version Date: January 2021]],"*yes*")</f>
        <v>0</v>
      </c>
      <c r="P133" s="150"/>
      <c r="Q133" s="150"/>
      <c r="R133" s="150"/>
      <c r="S133" s="150"/>
      <c r="T133" s="37"/>
      <c r="U133" s="150"/>
      <c r="V133" s="150"/>
      <c r="W133" s="150"/>
      <c r="X133" s="150"/>
      <c r="Y133" s="150"/>
      <c r="Z133" s="150"/>
      <c r="AA133" s="150"/>
      <c r="AB133" s="37"/>
      <c r="AC133" s="150"/>
      <c r="AD133" s="150"/>
      <c r="AE133" s="37"/>
      <c r="AF133" s="150"/>
      <c r="AG133" s="150"/>
      <c r="AH133" s="37"/>
      <c r="AI133" s="150"/>
      <c r="AJ133" s="150"/>
      <c r="AK133" s="37"/>
    </row>
    <row r="134" spans="1:37" s="26" customFormat="1" ht="76.5" hidden="1" customHeight="1">
      <c r="A134" s="111" t="s">
        <v>527</v>
      </c>
      <c r="B134" s="45" t="s">
        <v>1863</v>
      </c>
      <c r="C134" s="45" t="s">
        <v>52</v>
      </c>
      <c r="D134" s="45" t="s">
        <v>2279</v>
      </c>
      <c r="E134" s="137" t="s">
        <v>574</v>
      </c>
      <c r="F134" s="48"/>
      <c r="G134" s="48"/>
      <c r="H134" s="132" t="s">
        <v>3071</v>
      </c>
      <c r="I134" s="37" t="s">
        <v>1906</v>
      </c>
      <c r="J134" s="37" t="s">
        <v>1890</v>
      </c>
      <c r="K134" s="37" t="s">
        <v>1879</v>
      </c>
      <c r="L134" s="37" t="s">
        <v>1880</v>
      </c>
      <c r="M134" s="37" t="s">
        <v>5</v>
      </c>
      <c r="N134" s="37"/>
      <c r="O134" s="36">
        <f>COUNTIF(Table487[[#This Row],[CMMI Comprehensive Primary Care Plus (CPC+)
Version Date: CY 2021]:[CMS Medicare Hospital Compare
Version Date: January 2021]],"*yes*")</f>
        <v>1</v>
      </c>
      <c r="P134" s="150"/>
      <c r="Q134" s="150"/>
      <c r="R134" s="150" t="s">
        <v>1</v>
      </c>
      <c r="S134" s="150"/>
      <c r="T134" s="37"/>
      <c r="U134" s="150"/>
      <c r="V134" s="150"/>
      <c r="W134" s="150"/>
      <c r="X134" s="150"/>
      <c r="Y134" s="150"/>
      <c r="Z134" s="150"/>
      <c r="AA134" s="150"/>
      <c r="AB134" s="37"/>
      <c r="AC134" s="150"/>
      <c r="AD134" s="150"/>
      <c r="AE134" s="37"/>
      <c r="AF134" s="150"/>
      <c r="AG134" s="150"/>
      <c r="AH134" s="37" t="s">
        <v>1</v>
      </c>
      <c r="AI134" s="150"/>
      <c r="AJ134" s="150"/>
      <c r="AK134" s="37"/>
    </row>
    <row r="135" spans="1:37" s="26" customFormat="1" ht="76.5" hidden="1" customHeight="1">
      <c r="A135" s="133" t="s">
        <v>528</v>
      </c>
      <c r="B135" s="45" t="s">
        <v>1864</v>
      </c>
      <c r="C135" s="45" t="s">
        <v>53</v>
      </c>
      <c r="D135" s="45" t="s">
        <v>2279</v>
      </c>
      <c r="E135" s="137" t="s">
        <v>574</v>
      </c>
      <c r="F135" s="48"/>
      <c r="G135" s="48"/>
      <c r="H135" s="132" t="s">
        <v>3072</v>
      </c>
      <c r="I135" s="37" t="s">
        <v>1906</v>
      </c>
      <c r="J135" s="37" t="s">
        <v>1890</v>
      </c>
      <c r="K135" s="37" t="s">
        <v>1879</v>
      </c>
      <c r="L135" s="37" t="s">
        <v>1880</v>
      </c>
      <c r="M135" s="37" t="s">
        <v>5</v>
      </c>
      <c r="N135" s="37" t="s">
        <v>1</v>
      </c>
      <c r="O135" s="36">
        <f>COUNTIF(Table487[[#This Row],[CMMI Comprehensive Primary Care Plus (CPC+)
Version Date: CY 2021]:[CMS Medicare Hospital Compare
Version Date: January 2021]],"*yes*")</f>
        <v>1</v>
      </c>
      <c r="P135" s="150"/>
      <c r="Q135" s="150"/>
      <c r="R135" s="150" t="s">
        <v>1</v>
      </c>
      <c r="S135" s="150"/>
      <c r="T135" s="37"/>
      <c r="U135" s="150"/>
      <c r="V135" s="150"/>
      <c r="W135" s="150"/>
      <c r="X135" s="150"/>
      <c r="Y135" s="150"/>
      <c r="Z135" s="150"/>
      <c r="AA135" s="150"/>
      <c r="AB135" s="37"/>
      <c r="AC135" s="150"/>
      <c r="AD135" s="150"/>
      <c r="AE135" s="37"/>
      <c r="AF135" s="150"/>
      <c r="AG135" s="150"/>
      <c r="AH135" s="37"/>
      <c r="AI135" s="150"/>
      <c r="AJ135" s="150"/>
      <c r="AK135" s="37"/>
    </row>
    <row r="136" spans="1:37" s="26" customFormat="1" ht="76.5" hidden="1" customHeight="1">
      <c r="A136" s="111" t="s">
        <v>529</v>
      </c>
      <c r="B136" s="45" t="s">
        <v>1865</v>
      </c>
      <c r="C136" s="45" t="s">
        <v>49</v>
      </c>
      <c r="D136" s="45" t="s">
        <v>2279</v>
      </c>
      <c r="E136" s="137" t="s">
        <v>574</v>
      </c>
      <c r="F136" s="48"/>
      <c r="G136" s="48"/>
      <c r="H136" s="132" t="s">
        <v>3073</v>
      </c>
      <c r="I136" s="37" t="s">
        <v>1906</v>
      </c>
      <c r="J136" s="37" t="s">
        <v>1890</v>
      </c>
      <c r="K136" s="37" t="s">
        <v>1879</v>
      </c>
      <c r="L136" s="37" t="s">
        <v>1880</v>
      </c>
      <c r="M136" s="37" t="s">
        <v>5</v>
      </c>
      <c r="N136" s="37"/>
      <c r="O136" s="36">
        <f>COUNTIF(Table487[[#This Row],[CMMI Comprehensive Primary Care Plus (CPC+)
Version Date: CY 2021]:[CMS Medicare Hospital Compare
Version Date: January 2021]],"*yes*")</f>
        <v>0</v>
      </c>
      <c r="P136" s="150"/>
      <c r="Q136" s="150"/>
      <c r="R136" s="150"/>
      <c r="S136" s="150"/>
      <c r="T136" s="37"/>
      <c r="U136" s="150"/>
      <c r="V136" s="150"/>
      <c r="W136" s="150"/>
      <c r="X136" s="150"/>
      <c r="Y136" s="150"/>
      <c r="Z136" s="150"/>
      <c r="AA136" s="150"/>
      <c r="AB136" s="37"/>
      <c r="AC136" s="150"/>
      <c r="AD136" s="150"/>
      <c r="AE136" s="37"/>
      <c r="AF136" s="150"/>
      <c r="AG136" s="150"/>
      <c r="AH136" s="37"/>
      <c r="AI136" s="150"/>
      <c r="AJ136" s="150"/>
      <c r="AK136" s="37"/>
    </row>
    <row r="137" spans="1:37" s="26" customFormat="1" ht="76.5" hidden="1" customHeight="1">
      <c r="A137" s="133" t="s">
        <v>337</v>
      </c>
      <c r="B137" s="45" t="s">
        <v>1866</v>
      </c>
      <c r="C137" s="45" t="s">
        <v>75</v>
      </c>
      <c r="D137" s="45" t="s">
        <v>2279</v>
      </c>
      <c r="E137" s="137" t="s">
        <v>574</v>
      </c>
      <c r="F137" s="48"/>
      <c r="G137" s="48"/>
      <c r="H137" s="132" t="s">
        <v>3074</v>
      </c>
      <c r="I137" s="37" t="s">
        <v>1906</v>
      </c>
      <c r="J137" s="37" t="s">
        <v>1890</v>
      </c>
      <c r="K137" s="37" t="s">
        <v>1879</v>
      </c>
      <c r="L137" s="37" t="s">
        <v>1880</v>
      </c>
      <c r="M137" s="37" t="s">
        <v>5</v>
      </c>
      <c r="N137" s="37" t="s">
        <v>1</v>
      </c>
      <c r="O137" s="36">
        <f>COUNTIF(Table487[[#This Row],[CMMI Comprehensive Primary Care Plus (CPC+)
Version Date: CY 2021]:[CMS Medicare Hospital Compare
Version Date: January 2021]],"*yes*")</f>
        <v>0</v>
      </c>
      <c r="P137" s="150"/>
      <c r="Q137" s="150"/>
      <c r="R137" s="150"/>
      <c r="S137" s="150"/>
      <c r="T137" s="37"/>
      <c r="U137" s="150"/>
      <c r="V137" s="150"/>
      <c r="W137" s="150"/>
      <c r="X137" s="150"/>
      <c r="Y137" s="150"/>
      <c r="Z137" s="150"/>
      <c r="AA137" s="150"/>
      <c r="AB137" s="37"/>
      <c r="AC137" s="150"/>
      <c r="AD137" s="150"/>
      <c r="AE137" s="37"/>
      <c r="AF137" s="150"/>
      <c r="AG137" s="150"/>
      <c r="AH137" s="37"/>
      <c r="AI137" s="150"/>
      <c r="AJ137" s="150"/>
      <c r="AK137" s="37"/>
    </row>
    <row r="138" spans="1:37" s="26" customFormat="1" ht="76.5" hidden="1" customHeight="1">
      <c r="A138" s="111" t="s">
        <v>530</v>
      </c>
      <c r="B138" s="45" t="s">
        <v>1867</v>
      </c>
      <c r="C138" s="45" t="s">
        <v>46</v>
      </c>
      <c r="D138" s="45" t="s">
        <v>2279</v>
      </c>
      <c r="E138" s="137" t="s">
        <v>574</v>
      </c>
      <c r="F138" s="48"/>
      <c r="G138" s="48"/>
      <c r="H138" s="132" t="s">
        <v>3075</v>
      </c>
      <c r="I138" s="37" t="s">
        <v>1906</v>
      </c>
      <c r="J138" s="37" t="s">
        <v>1890</v>
      </c>
      <c r="K138" s="37" t="s">
        <v>1879</v>
      </c>
      <c r="L138" s="37" t="s">
        <v>1880</v>
      </c>
      <c r="M138" s="37" t="s">
        <v>5</v>
      </c>
      <c r="N138" s="37"/>
      <c r="O138" s="36">
        <f>COUNTIF(Table487[[#This Row],[CMMI Comprehensive Primary Care Plus (CPC+)
Version Date: CY 2021]:[CMS Medicare Hospital Compare
Version Date: January 2021]],"*yes*")</f>
        <v>1</v>
      </c>
      <c r="P138" s="150"/>
      <c r="Q138" s="150"/>
      <c r="R138" s="150" t="s">
        <v>1</v>
      </c>
      <c r="S138" s="150"/>
      <c r="T138" s="37"/>
      <c r="U138" s="150"/>
      <c r="V138" s="150"/>
      <c r="W138" s="150"/>
      <c r="X138" s="150"/>
      <c r="Y138" s="150"/>
      <c r="Z138" s="150"/>
      <c r="AA138" s="150"/>
      <c r="AB138" s="37"/>
      <c r="AC138" s="150"/>
      <c r="AD138" s="150"/>
      <c r="AE138" s="37"/>
      <c r="AF138" s="150"/>
      <c r="AG138" s="150"/>
      <c r="AH138" s="37"/>
      <c r="AI138" s="150"/>
      <c r="AJ138" s="150"/>
      <c r="AK138" s="37" t="s">
        <v>1</v>
      </c>
    </row>
    <row r="139" spans="1:37" s="26" customFormat="1" ht="76.5" hidden="1" customHeight="1">
      <c r="A139" s="133" t="s">
        <v>531</v>
      </c>
      <c r="B139" s="45" t="s">
        <v>3076</v>
      </c>
      <c r="C139" s="45" t="s">
        <v>236</v>
      </c>
      <c r="D139" s="45" t="s">
        <v>2271</v>
      </c>
      <c r="E139" s="137" t="s">
        <v>1639</v>
      </c>
      <c r="F139" s="48"/>
      <c r="G139" s="48"/>
      <c r="H139" s="132" t="s">
        <v>1550</v>
      </c>
      <c r="I139" s="37" t="s">
        <v>1889</v>
      </c>
      <c r="J139" s="37" t="s">
        <v>1878</v>
      </c>
      <c r="K139" s="37" t="s">
        <v>1873</v>
      </c>
      <c r="L139" s="37" t="s">
        <v>1880</v>
      </c>
      <c r="M139" s="37" t="s">
        <v>1746</v>
      </c>
      <c r="N139" s="37" t="s">
        <v>1</v>
      </c>
      <c r="O139" s="36">
        <f>COUNTIF(Table487[[#This Row],[CMMI Comprehensive Primary Care Plus (CPC+)
Version Date: CY 2021]:[CMS Medicare Hospital Compare
Version Date: January 2021]],"*yes*")</f>
        <v>0</v>
      </c>
      <c r="P139" s="150"/>
      <c r="Q139" s="150"/>
      <c r="R139" s="150"/>
      <c r="S139" s="150"/>
      <c r="T139" s="37"/>
      <c r="U139" s="150"/>
      <c r="V139" s="150"/>
      <c r="W139" s="150"/>
      <c r="X139" s="150"/>
      <c r="Y139" s="150"/>
      <c r="Z139" s="150"/>
      <c r="AA139" s="150"/>
      <c r="AB139" s="37"/>
      <c r="AC139" s="150"/>
      <c r="AD139" s="150"/>
      <c r="AE139" s="37"/>
      <c r="AF139" s="150"/>
      <c r="AG139" s="150"/>
      <c r="AH139" s="37"/>
      <c r="AI139" s="150"/>
      <c r="AJ139" s="150"/>
      <c r="AK139" s="37"/>
    </row>
    <row r="140" spans="1:37" s="26" customFormat="1" ht="76.5" hidden="1" customHeight="1">
      <c r="A140" s="111" t="s">
        <v>532</v>
      </c>
      <c r="B140" s="45" t="s">
        <v>3077</v>
      </c>
      <c r="C140" s="45" t="s">
        <v>573</v>
      </c>
      <c r="D140" s="45" t="s">
        <v>2279</v>
      </c>
      <c r="E140" s="137" t="s">
        <v>574</v>
      </c>
      <c r="F140" s="52"/>
      <c r="G140" s="52"/>
      <c r="H140" s="132" t="s">
        <v>3078</v>
      </c>
      <c r="I140" s="37" t="s">
        <v>1906</v>
      </c>
      <c r="J140" s="37" t="s">
        <v>1890</v>
      </c>
      <c r="K140" s="37" t="s">
        <v>1879</v>
      </c>
      <c r="L140" s="37" t="s">
        <v>1880</v>
      </c>
      <c r="M140" s="37" t="s">
        <v>5</v>
      </c>
      <c r="N140" s="37" t="s">
        <v>1</v>
      </c>
      <c r="O140" s="36">
        <f>COUNTIF(Table487[[#This Row],[CMMI Comprehensive Primary Care Plus (CPC+)
Version Date: CY 2021]:[CMS Medicare Hospital Compare
Version Date: January 2021]],"*yes*")</f>
        <v>0</v>
      </c>
      <c r="P140" s="150"/>
      <c r="Q140" s="150"/>
      <c r="R140" s="150"/>
      <c r="S140" s="150"/>
      <c r="T140" s="37"/>
      <c r="U140" s="150"/>
      <c r="V140" s="150"/>
      <c r="W140" s="150"/>
      <c r="X140" s="150"/>
      <c r="Y140" s="150"/>
      <c r="Z140" s="150"/>
      <c r="AA140" s="150"/>
      <c r="AB140" s="37"/>
      <c r="AC140" s="150"/>
      <c r="AD140" s="150"/>
      <c r="AE140" s="37"/>
      <c r="AF140" s="150"/>
      <c r="AG140" s="150"/>
      <c r="AH140" s="37"/>
      <c r="AI140" s="150"/>
      <c r="AJ140" s="150"/>
      <c r="AK140" s="37"/>
    </row>
    <row r="141" spans="1:37" s="26" customFormat="1" ht="76.5" hidden="1" customHeight="1">
      <c r="A141" s="111" t="s">
        <v>533</v>
      </c>
      <c r="B141" s="45" t="s">
        <v>3080</v>
      </c>
      <c r="C141" s="45" t="s">
        <v>237</v>
      </c>
      <c r="D141" s="45" t="s">
        <v>2271</v>
      </c>
      <c r="E141" s="137" t="s">
        <v>1639</v>
      </c>
      <c r="F141" s="48"/>
      <c r="G141" s="48"/>
      <c r="H141" s="132" t="s">
        <v>1552</v>
      </c>
      <c r="I141" s="37" t="s">
        <v>1889</v>
      </c>
      <c r="J141" s="37" t="s">
        <v>1893</v>
      </c>
      <c r="K141" s="37" t="s">
        <v>1873</v>
      </c>
      <c r="L141" s="37" t="s">
        <v>1880</v>
      </c>
      <c r="M141" s="37" t="s">
        <v>1746</v>
      </c>
      <c r="N141" s="37" t="s">
        <v>1</v>
      </c>
      <c r="O141" s="160">
        <f>COUNTIF(Table487[[#This Row],[CMMI Comprehensive Primary Care Plus (CPC+)
Version Date: CY 2021]:[CMS Medicare Hospital Compare
Version Date: January 2021]],"*yes*")</f>
        <v>0</v>
      </c>
      <c r="P141" s="150"/>
      <c r="Q141" s="150"/>
      <c r="R141" s="150"/>
      <c r="S141" s="150"/>
      <c r="T141" s="37"/>
      <c r="U141" s="150"/>
      <c r="V141" s="150"/>
      <c r="W141" s="150"/>
      <c r="X141" s="150"/>
      <c r="Y141" s="150"/>
      <c r="Z141" s="150"/>
      <c r="AA141" s="150"/>
      <c r="AB141" s="37"/>
      <c r="AC141" s="150"/>
      <c r="AD141" s="150"/>
      <c r="AE141" s="37"/>
      <c r="AF141" s="150"/>
      <c r="AG141" s="150"/>
      <c r="AH141" s="37"/>
      <c r="AI141" s="150"/>
      <c r="AJ141" s="150"/>
      <c r="AK141" s="37"/>
    </row>
    <row r="142" spans="1:37" s="26" customFormat="1" ht="76.5" hidden="1" customHeight="1">
      <c r="A142" s="111" t="s">
        <v>534</v>
      </c>
      <c r="B142" s="45" t="s">
        <v>2660</v>
      </c>
      <c r="C142" s="45" t="s">
        <v>1857</v>
      </c>
      <c r="D142" s="45" t="s">
        <v>2271</v>
      </c>
      <c r="E142" s="137" t="s">
        <v>1639</v>
      </c>
      <c r="F142" s="48"/>
      <c r="G142" s="48"/>
      <c r="H142" s="132" t="s">
        <v>1856</v>
      </c>
      <c r="I142" s="37" t="s">
        <v>1889</v>
      </c>
      <c r="J142" s="37" t="s">
        <v>1893</v>
      </c>
      <c r="K142" s="37" t="s">
        <v>1873</v>
      </c>
      <c r="L142" s="37" t="s">
        <v>1880</v>
      </c>
      <c r="M142" s="37" t="s">
        <v>1746</v>
      </c>
      <c r="N142" s="37" t="s">
        <v>1</v>
      </c>
      <c r="O142" s="36">
        <f>COUNTIF(Table487[[#This Row],[CMMI Comprehensive Primary Care Plus (CPC+)
Version Date: CY 2021]:[CMS Medicare Hospital Compare
Version Date: January 2021]],"*yes*")</f>
        <v>0</v>
      </c>
      <c r="P142" s="150"/>
      <c r="Q142" s="150"/>
      <c r="R142" s="150"/>
      <c r="S142" s="150"/>
      <c r="T142" s="37"/>
      <c r="U142" s="150"/>
      <c r="V142" s="150"/>
      <c r="W142" s="150"/>
      <c r="X142" s="150"/>
      <c r="Y142" s="150"/>
      <c r="Z142" s="150"/>
      <c r="AA142" s="150"/>
      <c r="AB142" s="37"/>
      <c r="AC142" s="150"/>
      <c r="AD142" s="150"/>
      <c r="AE142" s="37"/>
      <c r="AF142" s="150"/>
      <c r="AG142" s="150"/>
      <c r="AH142" s="37"/>
      <c r="AI142" s="150"/>
      <c r="AJ142" s="150"/>
      <c r="AK142" s="37"/>
    </row>
    <row r="143" spans="1:37" s="26" customFormat="1" ht="76.5" hidden="1" customHeight="1">
      <c r="A143" s="111" t="s">
        <v>535</v>
      </c>
      <c r="B143" s="45" t="s">
        <v>3081</v>
      </c>
      <c r="C143" s="45" t="s">
        <v>57</v>
      </c>
      <c r="D143" s="45" t="s">
        <v>2271</v>
      </c>
      <c r="E143" s="137" t="s">
        <v>1639</v>
      </c>
      <c r="F143" s="48"/>
      <c r="G143" s="48"/>
      <c r="H143" s="132" t="s">
        <v>1553</v>
      </c>
      <c r="I143" s="37" t="s">
        <v>1889</v>
      </c>
      <c r="J143" s="37" t="s">
        <v>1893</v>
      </c>
      <c r="K143" s="37" t="s">
        <v>1873</v>
      </c>
      <c r="L143" s="37" t="s">
        <v>1880</v>
      </c>
      <c r="M143" s="37" t="s">
        <v>1746</v>
      </c>
      <c r="N143" s="37" t="s">
        <v>1</v>
      </c>
      <c r="O143" s="36">
        <f>COUNTIF(Table487[[#This Row],[CMMI Comprehensive Primary Care Plus (CPC+)
Version Date: CY 2021]:[CMS Medicare Hospital Compare
Version Date: January 2021]],"*yes*")</f>
        <v>1</v>
      </c>
      <c r="P143" s="150"/>
      <c r="Q143" s="150"/>
      <c r="R143" s="150"/>
      <c r="S143" s="150"/>
      <c r="T143" s="37"/>
      <c r="U143" s="150"/>
      <c r="V143" s="150"/>
      <c r="W143" s="150"/>
      <c r="X143" s="150"/>
      <c r="Y143" s="150"/>
      <c r="Z143" s="150" t="s">
        <v>1</v>
      </c>
      <c r="AA143" s="150"/>
      <c r="AB143" s="37"/>
      <c r="AC143" s="150"/>
      <c r="AD143" s="150"/>
      <c r="AE143" s="37"/>
      <c r="AF143" s="150"/>
      <c r="AG143" s="150"/>
      <c r="AH143" s="37"/>
      <c r="AI143" s="150"/>
      <c r="AJ143" s="150"/>
      <c r="AK143" s="37"/>
    </row>
    <row r="144" spans="1:37" s="26" customFormat="1" ht="76.5" hidden="1" customHeight="1">
      <c r="A144" s="111" t="s">
        <v>536</v>
      </c>
      <c r="B144" s="45" t="s">
        <v>3082</v>
      </c>
      <c r="C144" s="45" t="s">
        <v>238</v>
      </c>
      <c r="D144" s="45" t="s">
        <v>2271</v>
      </c>
      <c r="E144" s="137" t="s">
        <v>1639</v>
      </c>
      <c r="F144" s="48"/>
      <c r="G144" s="48"/>
      <c r="H144" s="132" t="s">
        <v>1554</v>
      </c>
      <c r="I144" s="37" t="s">
        <v>1889</v>
      </c>
      <c r="J144" s="37" t="s">
        <v>1893</v>
      </c>
      <c r="K144" s="37" t="s">
        <v>1873</v>
      </c>
      <c r="L144" s="37" t="s">
        <v>1880</v>
      </c>
      <c r="M144" s="37" t="s">
        <v>1746</v>
      </c>
      <c r="N144" s="37" t="s">
        <v>1</v>
      </c>
      <c r="O144" s="36">
        <f>COUNTIF(Table487[[#This Row],[CMMI Comprehensive Primary Care Plus (CPC+)
Version Date: CY 2021]:[CMS Medicare Hospital Compare
Version Date: January 2021]],"*yes*")</f>
        <v>0</v>
      </c>
      <c r="P144" s="150"/>
      <c r="Q144" s="150"/>
      <c r="R144" s="150"/>
      <c r="S144" s="150"/>
      <c r="T144" s="37"/>
      <c r="U144" s="150"/>
      <c r="V144" s="150"/>
      <c r="W144" s="150"/>
      <c r="X144" s="150"/>
      <c r="Y144" s="150"/>
      <c r="Z144" s="150"/>
      <c r="AA144" s="150"/>
      <c r="AB144" s="37"/>
      <c r="AC144" s="150"/>
      <c r="AD144" s="150"/>
      <c r="AE144" s="37"/>
      <c r="AF144" s="150"/>
      <c r="AG144" s="150"/>
      <c r="AH144" s="37"/>
      <c r="AI144" s="150"/>
      <c r="AJ144" s="150"/>
      <c r="AK144" s="37"/>
    </row>
    <row r="145" spans="1:37" s="26" customFormat="1" ht="76.5" hidden="1" customHeight="1">
      <c r="A145" s="133" t="s">
        <v>537</v>
      </c>
      <c r="B145" s="45" t="s">
        <v>3294</v>
      </c>
      <c r="C145" s="45" t="s">
        <v>63</v>
      </c>
      <c r="D145" s="45" t="s">
        <v>2279</v>
      </c>
      <c r="E145" s="137" t="s">
        <v>1639</v>
      </c>
      <c r="F145" s="48"/>
      <c r="G145" s="48"/>
      <c r="H145" s="132" t="s">
        <v>1555</v>
      </c>
      <c r="I145" s="141" t="s">
        <v>1889</v>
      </c>
      <c r="J145" s="37" t="s">
        <v>1893</v>
      </c>
      <c r="K145" s="37" t="s">
        <v>1873</v>
      </c>
      <c r="L145" s="37" t="s">
        <v>1880</v>
      </c>
      <c r="M145" s="37" t="s">
        <v>1746</v>
      </c>
      <c r="N145" s="37" t="s">
        <v>1</v>
      </c>
      <c r="O145" s="36">
        <f>COUNTIF(Table487[[#This Row],[CMMI Comprehensive Primary Care Plus (CPC+)
Version Date: CY 2021]:[CMS Medicare Hospital Compare
Version Date: January 2021]],"*yes*")</f>
        <v>1</v>
      </c>
      <c r="P145" s="150"/>
      <c r="Q145" s="150"/>
      <c r="R145" s="150"/>
      <c r="S145" s="150"/>
      <c r="T145" s="37"/>
      <c r="U145" s="150"/>
      <c r="V145" s="150"/>
      <c r="W145" s="150"/>
      <c r="X145" s="150"/>
      <c r="Y145" s="150"/>
      <c r="Z145" s="150" t="s">
        <v>3895</v>
      </c>
      <c r="AA145" s="150"/>
      <c r="AB145" s="37"/>
      <c r="AC145" s="150"/>
      <c r="AD145" s="150"/>
      <c r="AE145" s="37"/>
      <c r="AF145" s="150"/>
      <c r="AG145" s="150"/>
      <c r="AH145" s="37"/>
      <c r="AI145" s="150"/>
      <c r="AJ145" s="150"/>
      <c r="AK145" s="37"/>
    </row>
    <row r="146" spans="1:37" s="26" customFormat="1" ht="76.5" hidden="1" customHeight="1">
      <c r="A146" s="111" t="s">
        <v>538</v>
      </c>
      <c r="B146" s="45" t="s">
        <v>716</v>
      </c>
      <c r="C146" s="45" t="s">
        <v>717</v>
      </c>
      <c r="D146" s="45" t="s">
        <v>2271</v>
      </c>
      <c r="E146" s="137" t="s">
        <v>1962</v>
      </c>
      <c r="F146" s="48"/>
      <c r="G146" s="48"/>
      <c r="H146" s="132" t="s">
        <v>1496</v>
      </c>
      <c r="I146" s="37" t="s">
        <v>1889</v>
      </c>
      <c r="J146" s="37" t="s">
        <v>1893</v>
      </c>
      <c r="K146" s="37" t="s">
        <v>1873</v>
      </c>
      <c r="L146" s="37" t="s">
        <v>1916</v>
      </c>
      <c r="M146" s="37" t="s">
        <v>1746</v>
      </c>
      <c r="N146" s="37"/>
      <c r="O146" s="36">
        <f>COUNTIF(Table487[[#This Row],[CMMI Comprehensive Primary Care Plus (CPC+)
Version Date: CY 2021]:[CMS Medicare Hospital Compare
Version Date: January 2021]],"*yes*")</f>
        <v>0</v>
      </c>
      <c r="P146" s="150"/>
      <c r="Q146" s="150"/>
      <c r="R146" s="150"/>
      <c r="S146" s="150"/>
      <c r="T146" s="37"/>
      <c r="U146" s="150"/>
      <c r="V146" s="150"/>
      <c r="W146" s="150"/>
      <c r="X146" s="150"/>
      <c r="Y146" s="150"/>
      <c r="Z146" s="150"/>
      <c r="AA146" s="150"/>
      <c r="AB146" s="37"/>
      <c r="AC146" s="150"/>
      <c r="AD146" s="150"/>
      <c r="AE146" s="37"/>
      <c r="AF146" s="150"/>
      <c r="AG146" s="150"/>
      <c r="AH146" s="37"/>
      <c r="AI146" s="150" t="s">
        <v>1</v>
      </c>
      <c r="AJ146" s="150" t="s">
        <v>1827</v>
      </c>
      <c r="AK146" s="37"/>
    </row>
    <row r="147" spans="1:37" s="26" customFormat="1" ht="76.5" hidden="1" customHeight="1">
      <c r="A147" s="133" t="s">
        <v>539</v>
      </c>
      <c r="B147" s="45" t="s">
        <v>3083</v>
      </c>
      <c r="C147" s="45" t="s">
        <v>239</v>
      </c>
      <c r="D147" s="45" t="s">
        <v>2271</v>
      </c>
      <c r="E147" s="137" t="s">
        <v>1639</v>
      </c>
      <c r="F147" s="37"/>
      <c r="G147" s="37"/>
      <c r="H147" s="132" t="s">
        <v>1556</v>
      </c>
      <c r="I147" s="37" t="s">
        <v>1889</v>
      </c>
      <c r="J147" s="37" t="s">
        <v>1878</v>
      </c>
      <c r="K147" s="37" t="s">
        <v>1873</v>
      </c>
      <c r="L147" s="37" t="s">
        <v>1880</v>
      </c>
      <c r="M147" s="37" t="s">
        <v>1746</v>
      </c>
      <c r="N147" s="37" t="s">
        <v>1</v>
      </c>
      <c r="O147" s="36">
        <f>COUNTIF(Table487[[#This Row],[CMMI Comprehensive Primary Care Plus (CPC+)
Version Date: CY 2021]:[CMS Medicare Hospital Compare
Version Date: January 2021]],"*yes*")</f>
        <v>0</v>
      </c>
      <c r="P147" s="150"/>
      <c r="Q147" s="150"/>
      <c r="R147" s="150"/>
      <c r="S147" s="150"/>
      <c r="T147" s="37"/>
      <c r="U147" s="150"/>
      <c r="V147" s="150"/>
      <c r="W147" s="150"/>
      <c r="X147" s="150"/>
      <c r="Y147" s="150"/>
      <c r="Z147" s="150"/>
      <c r="AA147" s="150"/>
      <c r="AB147" s="37"/>
      <c r="AC147" s="150"/>
      <c r="AD147" s="150"/>
      <c r="AE147" s="37"/>
      <c r="AF147" s="150"/>
      <c r="AG147" s="150"/>
      <c r="AH147" s="37"/>
      <c r="AI147" s="150"/>
      <c r="AJ147" s="150"/>
      <c r="AK147" s="37" t="s">
        <v>1</v>
      </c>
    </row>
    <row r="148" spans="1:37" s="26" customFormat="1" ht="76.5" hidden="1" customHeight="1">
      <c r="A148" s="111" t="s">
        <v>338</v>
      </c>
      <c r="B148" s="45" t="s">
        <v>3084</v>
      </c>
      <c r="C148" s="45" t="s">
        <v>240</v>
      </c>
      <c r="D148" s="47" t="s">
        <v>2271</v>
      </c>
      <c r="E148" s="137" t="s">
        <v>1639</v>
      </c>
      <c r="F148" s="48"/>
      <c r="G148" s="48"/>
      <c r="H148" s="132" t="s">
        <v>1557</v>
      </c>
      <c r="I148" s="37" t="s">
        <v>1889</v>
      </c>
      <c r="J148" s="138" t="s">
        <v>1878</v>
      </c>
      <c r="K148" s="37" t="s">
        <v>1873</v>
      </c>
      <c r="L148" s="37" t="s">
        <v>1880</v>
      </c>
      <c r="M148" s="37" t="s">
        <v>1746</v>
      </c>
      <c r="N148" s="37"/>
      <c r="O148" s="36">
        <f>COUNTIF(Table487[[#This Row],[CMMI Comprehensive Primary Care Plus (CPC+)
Version Date: CY 2021]:[CMS Medicare Hospital Compare
Version Date: January 2021]],"*yes*")</f>
        <v>0</v>
      </c>
      <c r="P148" s="150"/>
      <c r="Q148" s="150"/>
      <c r="R148" s="150"/>
      <c r="S148" s="150"/>
      <c r="T148" s="37"/>
      <c r="U148" s="150"/>
      <c r="V148" s="150"/>
      <c r="W148" s="150"/>
      <c r="X148" s="150"/>
      <c r="Y148" s="150"/>
      <c r="Z148" s="150"/>
      <c r="AA148" s="150"/>
      <c r="AB148" s="37"/>
      <c r="AC148" s="150"/>
      <c r="AD148" s="150"/>
      <c r="AE148" s="37"/>
      <c r="AF148" s="150"/>
      <c r="AG148" s="150"/>
      <c r="AH148" s="37"/>
      <c r="AI148" s="150"/>
      <c r="AJ148" s="150" t="s">
        <v>1824</v>
      </c>
      <c r="AK148" s="37" t="s">
        <v>1</v>
      </c>
    </row>
    <row r="149" spans="1:37" s="26" customFormat="1" ht="76.5" hidden="1" customHeight="1">
      <c r="A149" s="133" t="s">
        <v>540</v>
      </c>
      <c r="B149" s="45" t="s">
        <v>752</v>
      </c>
      <c r="C149" s="45" t="s">
        <v>1016</v>
      </c>
      <c r="D149" s="45" t="s">
        <v>2279</v>
      </c>
      <c r="E149" s="137" t="s">
        <v>1657</v>
      </c>
      <c r="F149" s="52"/>
      <c r="G149" s="52"/>
      <c r="H149" s="132" t="s">
        <v>753</v>
      </c>
      <c r="I149" s="37" t="s">
        <v>1875</v>
      </c>
      <c r="J149" s="37" t="s">
        <v>1894</v>
      </c>
      <c r="K149" s="37" t="s">
        <v>1879</v>
      </c>
      <c r="L149" s="37" t="s">
        <v>1880</v>
      </c>
      <c r="M149" s="37" t="s">
        <v>1746</v>
      </c>
      <c r="N149" s="37" t="s">
        <v>1</v>
      </c>
      <c r="O149" s="36">
        <f>COUNTIF(Table487[[#This Row],[CMMI Comprehensive Primary Care Plus (CPC+)
Version Date: CY 2021]:[CMS Medicare Hospital Compare
Version Date: January 2021]],"*yes*")</f>
        <v>0</v>
      </c>
      <c r="P149" s="150"/>
      <c r="Q149" s="150"/>
      <c r="R149" s="150"/>
      <c r="S149" s="150"/>
      <c r="T149" s="37"/>
      <c r="U149" s="150"/>
      <c r="V149" s="150"/>
      <c r="W149" s="150"/>
      <c r="X149" s="150"/>
      <c r="Y149" s="150"/>
      <c r="Z149" s="150"/>
      <c r="AA149" s="150"/>
      <c r="AB149" s="37"/>
      <c r="AC149" s="150"/>
      <c r="AD149" s="150"/>
      <c r="AE149" s="37"/>
      <c r="AF149" s="150"/>
      <c r="AG149" s="150"/>
      <c r="AH149" s="37"/>
      <c r="AI149" s="150"/>
      <c r="AJ149" s="150"/>
      <c r="AK149" s="37"/>
    </row>
    <row r="150" spans="1:37" s="26" customFormat="1" ht="76.5" hidden="1" customHeight="1">
      <c r="A150" s="133" t="s">
        <v>541</v>
      </c>
      <c r="B150" s="45" t="s">
        <v>754</v>
      </c>
      <c r="C150" s="45" t="s">
        <v>1017</v>
      </c>
      <c r="D150" s="45" t="s">
        <v>2279</v>
      </c>
      <c r="E150" s="137" t="s">
        <v>1657</v>
      </c>
      <c r="F150" s="48"/>
      <c r="G150" s="48"/>
      <c r="H150" s="132" t="s">
        <v>755</v>
      </c>
      <c r="I150" s="37" t="s">
        <v>1875</v>
      </c>
      <c r="J150" s="37" t="s">
        <v>1894</v>
      </c>
      <c r="K150" s="37" t="s">
        <v>1879</v>
      </c>
      <c r="L150" s="37" t="s">
        <v>1880</v>
      </c>
      <c r="M150" s="37" t="s">
        <v>1746</v>
      </c>
      <c r="N150" s="37" t="s">
        <v>1</v>
      </c>
      <c r="O150" s="36">
        <f>COUNTIF(Table487[[#This Row],[CMMI Comprehensive Primary Care Plus (CPC+)
Version Date: CY 2021]:[CMS Medicare Hospital Compare
Version Date: January 2021]],"*yes*")</f>
        <v>0</v>
      </c>
      <c r="P150" s="150"/>
      <c r="Q150" s="150"/>
      <c r="R150" s="150"/>
      <c r="S150" s="150"/>
      <c r="T150" s="161"/>
      <c r="U150" s="150"/>
      <c r="V150" s="150"/>
      <c r="W150" s="150"/>
      <c r="X150" s="150"/>
      <c r="Y150" s="150"/>
      <c r="Z150" s="150"/>
      <c r="AA150" s="150"/>
      <c r="AB150" s="161"/>
      <c r="AC150" s="150"/>
      <c r="AD150" s="150"/>
      <c r="AE150" s="161"/>
      <c r="AF150" s="150"/>
      <c r="AG150" s="150"/>
      <c r="AH150" s="37"/>
      <c r="AI150" s="150" t="s">
        <v>1</v>
      </c>
      <c r="AJ150" s="150"/>
      <c r="AK150" s="37"/>
    </row>
    <row r="151" spans="1:37" s="26" customFormat="1" ht="76.5" hidden="1" customHeight="1">
      <c r="A151" s="111" t="s">
        <v>542</v>
      </c>
      <c r="B151" s="45" t="s">
        <v>756</v>
      </c>
      <c r="C151" s="45" t="s">
        <v>1018</v>
      </c>
      <c r="D151" s="45" t="s">
        <v>2271</v>
      </c>
      <c r="E151" s="137" t="s">
        <v>1934</v>
      </c>
      <c r="F151" s="37" t="s">
        <v>2455</v>
      </c>
      <c r="G151" s="37"/>
      <c r="H151" s="132" t="s">
        <v>757</v>
      </c>
      <c r="I151" s="37" t="s">
        <v>1889</v>
      </c>
      <c r="J151" s="37" t="s">
        <v>1904</v>
      </c>
      <c r="K151" s="37" t="s">
        <v>1873</v>
      </c>
      <c r="L151" s="37" t="s">
        <v>1880</v>
      </c>
      <c r="M151" s="37" t="s">
        <v>1746</v>
      </c>
      <c r="N151" s="37" t="s">
        <v>1</v>
      </c>
      <c r="O151" s="36">
        <f>COUNTIF(Table487[[#This Row],[CMMI Comprehensive Primary Care Plus (CPC+)
Version Date: CY 2021]:[CMS Medicare Hospital Compare
Version Date: January 2021]],"*yes*")</f>
        <v>0</v>
      </c>
      <c r="P151" s="150"/>
      <c r="Q151" s="150"/>
      <c r="R151" s="150"/>
      <c r="S151" s="150"/>
      <c r="T151" s="150"/>
      <c r="U151" s="150"/>
      <c r="V151" s="150"/>
      <c r="W151" s="150"/>
      <c r="X151" s="150"/>
      <c r="Y151" s="150"/>
      <c r="Z151" s="150"/>
      <c r="AA151" s="150"/>
      <c r="AB151" s="150"/>
      <c r="AC151" s="150"/>
      <c r="AD151" s="150"/>
      <c r="AE151" s="150"/>
      <c r="AF151" s="150"/>
      <c r="AG151" s="150"/>
      <c r="AH151" s="150"/>
      <c r="AI151" s="150" t="s">
        <v>1</v>
      </c>
      <c r="AJ151" s="150"/>
      <c r="AK151" s="37"/>
    </row>
    <row r="152" spans="1:37" s="26" customFormat="1" ht="76.5" hidden="1" customHeight="1">
      <c r="A152" s="133" t="s">
        <v>543</v>
      </c>
      <c r="B152" s="45" t="s">
        <v>1321</v>
      </c>
      <c r="C152" s="45" t="s">
        <v>1019</v>
      </c>
      <c r="D152" s="45" t="s">
        <v>2279</v>
      </c>
      <c r="E152" s="137" t="s">
        <v>1960</v>
      </c>
      <c r="F152" s="48" t="s">
        <v>2459</v>
      </c>
      <c r="G152" s="48"/>
      <c r="H152" s="132" t="s">
        <v>1600</v>
      </c>
      <c r="I152" s="37" t="s">
        <v>1917</v>
      </c>
      <c r="J152" s="37" t="s">
        <v>1890</v>
      </c>
      <c r="K152" s="37" t="s">
        <v>1873</v>
      </c>
      <c r="L152" s="37" t="s">
        <v>1885</v>
      </c>
      <c r="M152" s="37" t="s">
        <v>1746</v>
      </c>
      <c r="N152" s="37"/>
      <c r="O152" s="36">
        <f>COUNTIF(Table487[[#This Row],[CMMI Comprehensive Primary Care Plus (CPC+)
Version Date: CY 2021]:[CMS Medicare Hospital Compare
Version Date: January 2021]],"*yes*")</f>
        <v>1</v>
      </c>
      <c r="P152" s="150"/>
      <c r="Q152" s="150"/>
      <c r="R152" s="150"/>
      <c r="S152" s="150"/>
      <c r="T152" s="150"/>
      <c r="U152" s="150"/>
      <c r="V152" s="150"/>
      <c r="W152" s="150" t="s">
        <v>1</v>
      </c>
      <c r="X152" s="150"/>
      <c r="Y152" s="150"/>
      <c r="Z152" s="150"/>
      <c r="AA152" s="150"/>
      <c r="AB152" s="150"/>
      <c r="AC152" s="150"/>
      <c r="AD152" s="150"/>
      <c r="AE152" s="150"/>
      <c r="AF152" s="150"/>
      <c r="AG152" s="150" t="s">
        <v>3896</v>
      </c>
      <c r="AH152" s="150"/>
      <c r="AI152" s="150" t="s">
        <v>1994</v>
      </c>
      <c r="AJ152" s="150"/>
      <c r="AK152" s="150" t="s">
        <v>1993</v>
      </c>
    </row>
    <row r="153" spans="1:37" s="26" customFormat="1" ht="76.5" hidden="1" customHeight="1">
      <c r="A153" s="133" t="s">
        <v>544</v>
      </c>
      <c r="B153" s="45" t="s">
        <v>2913</v>
      </c>
      <c r="C153" s="45" t="s">
        <v>2914</v>
      </c>
      <c r="D153" s="45" t="s">
        <v>2271</v>
      </c>
      <c r="E153" s="137" t="s">
        <v>2915</v>
      </c>
      <c r="F153" s="48"/>
      <c r="G153" s="48"/>
      <c r="H153" s="132" t="s">
        <v>2916</v>
      </c>
      <c r="I153" s="37" t="s">
        <v>1889</v>
      </c>
      <c r="J153" s="37" t="s">
        <v>1890</v>
      </c>
      <c r="K153" s="37" t="s">
        <v>1879</v>
      </c>
      <c r="L153" s="37" t="s">
        <v>1880</v>
      </c>
      <c r="M153" s="37" t="s">
        <v>5</v>
      </c>
      <c r="N153" s="37"/>
      <c r="O153" s="36">
        <f>COUNTIF(Table487[[#This Row],[CMMI Comprehensive Primary Care Plus (CPC+)
Version Date: CY 2021]:[CMS Medicare Hospital Compare
Version Date: January 2021]],"*yes*")</f>
        <v>0</v>
      </c>
      <c r="P153" s="150"/>
      <c r="Q153" s="150"/>
      <c r="R153" s="150"/>
      <c r="S153" s="150"/>
      <c r="T153" s="150"/>
      <c r="U153" s="150"/>
      <c r="V153" s="150"/>
      <c r="W153" s="150"/>
      <c r="X153" s="150"/>
      <c r="Y153" s="150"/>
      <c r="Z153" s="150"/>
      <c r="AA153" s="150"/>
      <c r="AB153" s="150"/>
      <c r="AC153" s="150"/>
      <c r="AD153" s="150"/>
      <c r="AE153" s="150"/>
      <c r="AF153" s="150"/>
      <c r="AG153" s="150"/>
      <c r="AH153" s="150"/>
      <c r="AI153" s="150"/>
      <c r="AJ153" s="150"/>
      <c r="AK153" s="150"/>
    </row>
    <row r="154" spans="1:37" s="26" customFormat="1" ht="76.5" hidden="1" customHeight="1">
      <c r="A154" s="111" t="s">
        <v>545</v>
      </c>
      <c r="B154" s="45" t="s">
        <v>3085</v>
      </c>
      <c r="C154" s="45" t="s">
        <v>241</v>
      </c>
      <c r="D154" s="45" t="s">
        <v>2279</v>
      </c>
      <c r="E154" s="137" t="s">
        <v>1639</v>
      </c>
      <c r="F154" s="48"/>
      <c r="G154" s="48"/>
      <c r="H154" s="132" t="s">
        <v>1558</v>
      </c>
      <c r="I154" s="37" t="s">
        <v>1889</v>
      </c>
      <c r="J154" s="37" t="s">
        <v>1878</v>
      </c>
      <c r="K154" s="37" t="s">
        <v>1879</v>
      </c>
      <c r="L154" s="37" t="s">
        <v>1880</v>
      </c>
      <c r="M154" s="37" t="s">
        <v>5</v>
      </c>
      <c r="N154" s="37" t="s">
        <v>1</v>
      </c>
      <c r="O154" s="36">
        <f>COUNTIF(Table487[[#This Row],[CMMI Comprehensive Primary Care Plus (CPC+)
Version Date: CY 2021]:[CMS Medicare Hospital Compare
Version Date: January 2021]],"*yes*")</f>
        <v>2</v>
      </c>
      <c r="P154" s="150"/>
      <c r="Q154" s="150"/>
      <c r="R154" s="150"/>
      <c r="S154" s="150"/>
      <c r="T154" s="150"/>
      <c r="U154" s="150"/>
      <c r="V154" s="150"/>
      <c r="W154" s="150"/>
      <c r="X154" s="150" t="s">
        <v>2272</v>
      </c>
      <c r="Y154" s="150"/>
      <c r="Z154" s="150" t="s">
        <v>3897</v>
      </c>
      <c r="AA154" s="150"/>
      <c r="AB154" s="150"/>
      <c r="AC154" s="150"/>
      <c r="AD154" s="150"/>
      <c r="AE154" s="150"/>
      <c r="AF154" s="150"/>
      <c r="AG154" s="150"/>
      <c r="AH154" s="150"/>
      <c r="AI154" s="150"/>
      <c r="AJ154" s="150"/>
      <c r="AK154" s="150"/>
    </row>
    <row r="155" spans="1:37" s="26" customFormat="1" ht="76.5" hidden="1" customHeight="1">
      <c r="A155" s="133" t="s">
        <v>546</v>
      </c>
      <c r="B155" s="45" t="s">
        <v>3086</v>
      </c>
      <c r="C155" s="45" t="s">
        <v>242</v>
      </c>
      <c r="D155" s="45" t="s">
        <v>2271</v>
      </c>
      <c r="E155" s="137" t="s">
        <v>229</v>
      </c>
      <c r="F155" s="48"/>
      <c r="G155" s="48"/>
      <c r="H155" s="132" t="s">
        <v>1559</v>
      </c>
      <c r="I155" s="141" t="s">
        <v>1889</v>
      </c>
      <c r="J155" s="37" t="s">
        <v>1884</v>
      </c>
      <c r="K155" s="37" t="s">
        <v>1873</v>
      </c>
      <c r="L155" s="37" t="s">
        <v>1874</v>
      </c>
      <c r="M155" s="37" t="s">
        <v>314</v>
      </c>
      <c r="N155" s="37"/>
      <c r="O155" s="36">
        <f>COUNTIF(Table487[[#This Row],[CMMI Comprehensive Primary Care Plus (CPC+)
Version Date: CY 2021]:[CMS Medicare Hospital Compare
Version Date: January 2021]],"*yes*")</f>
        <v>0</v>
      </c>
      <c r="P155" s="150"/>
      <c r="Q155" s="150"/>
      <c r="R155" s="150"/>
      <c r="S155" s="150"/>
      <c r="T155" s="150"/>
      <c r="U155" s="150"/>
      <c r="V155" s="150"/>
      <c r="W155" s="150"/>
      <c r="X155" s="150"/>
      <c r="Y155" s="150"/>
      <c r="Z155" s="150"/>
      <c r="AA155" s="150"/>
      <c r="AB155" s="150"/>
      <c r="AC155" s="150"/>
      <c r="AD155" s="150"/>
      <c r="AE155" s="150"/>
      <c r="AF155" s="150"/>
      <c r="AG155" s="150"/>
      <c r="AH155" s="150"/>
      <c r="AI155" s="150" t="s">
        <v>1694</v>
      </c>
      <c r="AJ155" s="150"/>
      <c r="AK155" s="150"/>
    </row>
    <row r="156" spans="1:37" s="26" customFormat="1" ht="76.5" hidden="1" customHeight="1">
      <c r="A156" s="111" t="s">
        <v>547</v>
      </c>
      <c r="B156" s="45" t="s">
        <v>3087</v>
      </c>
      <c r="C156" s="45" t="s">
        <v>243</v>
      </c>
      <c r="D156" s="45" t="s">
        <v>2279</v>
      </c>
      <c r="E156" s="137" t="s">
        <v>574</v>
      </c>
      <c r="F156" s="48"/>
      <c r="G156" s="48"/>
      <c r="H156" s="132" t="s">
        <v>3088</v>
      </c>
      <c r="I156" s="141" t="s">
        <v>1906</v>
      </c>
      <c r="J156" s="37" t="s">
        <v>1890</v>
      </c>
      <c r="K156" s="37" t="s">
        <v>1879</v>
      </c>
      <c r="L156" s="37" t="s">
        <v>1880</v>
      </c>
      <c r="M156" s="37" t="s">
        <v>5</v>
      </c>
      <c r="N156" s="37"/>
      <c r="O156" s="36">
        <f>COUNTIF(Table487[[#This Row],[CMMI Comprehensive Primary Care Plus (CPC+)
Version Date: CY 2021]:[CMS Medicare Hospital Compare
Version Date: January 2021]],"*yes*")</f>
        <v>1</v>
      </c>
      <c r="P156" s="150"/>
      <c r="Q156" s="150"/>
      <c r="R156" s="150"/>
      <c r="S156" s="150"/>
      <c r="T156" s="150"/>
      <c r="U156" s="150"/>
      <c r="V156" s="150"/>
      <c r="W156" s="150"/>
      <c r="X156" s="150"/>
      <c r="Y156" s="150"/>
      <c r="Z156" s="150" t="s">
        <v>1</v>
      </c>
      <c r="AA156" s="150"/>
      <c r="AB156" s="150"/>
      <c r="AC156" s="150"/>
      <c r="AD156" s="150"/>
      <c r="AE156" s="150"/>
      <c r="AF156" s="150"/>
      <c r="AG156" s="150"/>
      <c r="AH156" s="150"/>
      <c r="AI156" s="150"/>
      <c r="AJ156" s="150"/>
      <c r="AK156" s="150"/>
    </row>
    <row r="157" spans="1:37" s="26" customFormat="1" ht="76.5" hidden="1" customHeight="1">
      <c r="A157" s="111" t="s">
        <v>548</v>
      </c>
      <c r="B157" s="45" t="s">
        <v>3089</v>
      </c>
      <c r="C157" s="45" t="s">
        <v>244</v>
      </c>
      <c r="D157" s="45" t="s">
        <v>2279</v>
      </c>
      <c r="E157" s="137" t="s">
        <v>574</v>
      </c>
      <c r="F157" s="48"/>
      <c r="G157" s="48"/>
      <c r="H157" s="132" t="s">
        <v>3090</v>
      </c>
      <c r="I157" s="37" t="s">
        <v>1906</v>
      </c>
      <c r="J157" s="37" t="s">
        <v>1890</v>
      </c>
      <c r="K157" s="37" t="s">
        <v>1879</v>
      </c>
      <c r="L157" s="37" t="s">
        <v>1880</v>
      </c>
      <c r="M157" s="37" t="s">
        <v>5</v>
      </c>
      <c r="N157" s="37"/>
      <c r="O157" s="36">
        <f>COUNTIF(Table487[[#This Row],[CMMI Comprehensive Primary Care Plus (CPC+)
Version Date: CY 2021]:[CMS Medicare Hospital Compare
Version Date: January 2021]],"*yes*")</f>
        <v>1</v>
      </c>
      <c r="P157" s="150"/>
      <c r="Q157" s="150"/>
      <c r="R157" s="150"/>
      <c r="S157" s="150"/>
      <c r="T157" s="150"/>
      <c r="U157" s="150"/>
      <c r="V157" s="150"/>
      <c r="W157" s="150"/>
      <c r="X157" s="150"/>
      <c r="Y157" s="150"/>
      <c r="Z157" s="150" t="s">
        <v>1</v>
      </c>
      <c r="AA157" s="150"/>
      <c r="AB157" s="150"/>
      <c r="AC157" s="150"/>
      <c r="AD157" s="150"/>
      <c r="AE157" s="150"/>
      <c r="AF157" s="150"/>
      <c r="AG157" s="150"/>
      <c r="AH157" s="150"/>
      <c r="AI157" s="150" t="s">
        <v>1</v>
      </c>
      <c r="AJ157" s="150"/>
      <c r="AK157" s="150" t="s">
        <v>1</v>
      </c>
    </row>
    <row r="158" spans="1:37" s="26" customFormat="1" ht="76.5" hidden="1" customHeight="1">
      <c r="A158" s="133" t="s">
        <v>549</v>
      </c>
      <c r="B158" s="45" t="s">
        <v>2273</v>
      </c>
      <c r="C158" s="45" t="s">
        <v>245</v>
      </c>
      <c r="D158" s="45" t="s">
        <v>2271</v>
      </c>
      <c r="E158" s="137" t="s">
        <v>574</v>
      </c>
      <c r="F158" s="37"/>
      <c r="G158" s="37"/>
      <c r="H158" s="132" t="s">
        <v>2274</v>
      </c>
      <c r="I158" s="37" t="s">
        <v>1906</v>
      </c>
      <c r="J158" s="37" t="s">
        <v>1890</v>
      </c>
      <c r="K158" s="37" t="s">
        <v>1879</v>
      </c>
      <c r="L158" s="37" t="s">
        <v>1880</v>
      </c>
      <c r="M158" s="37" t="s">
        <v>5</v>
      </c>
      <c r="N158" s="37"/>
      <c r="O158" s="36">
        <f>COUNTIF(Table487[[#This Row],[CMMI Comprehensive Primary Care Plus (CPC+)
Version Date: CY 2021]:[CMS Medicare Hospital Compare
Version Date: January 2021]],"*yes*")</f>
        <v>1</v>
      </c>
      <c r="P158" s="150"/>
      <c r="Q158" s="150"/>
      <c r="R158" s="150"/>
      <c r="S158" s="150"/>
      <c r="T158" s="150"/>
      <c r="U158" s="150"/>
      <c r="V158" s="150"/>
      <c r="W158" s="150"/>
      <c r="X158" s="150"/>
      <c r="Y158" s="150"/>
      <c r="Z158" s="150" t="s">
        <v>1</v>
      </c>
      <c r="AA158" s="150"/>
      <c r="AB158" s="150"/>
      <c r="AC158" s="150"/>
      <c r="AD158" s="150"/>
      <c r="AE158" s="150"/>
      <c r="AF158" s="150"/>
      <c r="AG158" s="150"/>
      <c r="AH158" s="150"/>
      <c r="AI158" s="150"/>
      <c r="AJ158" s="150"/>
      <c r="AK158" s="150"/>
    </row>
    <row r="159" spans="1:37" s="26" customFormat="1" ht="76.5" hidden="1" customHeight="1">
      <c r="A159" s="111" t="s">
        <v>339</v>
      </c>
      <c r="B159" s="45" t="s">
        <v>2275</v>
      </c>
      <c r="C159" s="45" t="s">
        <v>246</v>
      </c>
      <c r="D159" s="45" t="s">
        <v>2271</v>
      </c>
      <c r="E159" s="137" t="s">
        <v>1639</v>
      </c>
      <c r="F159" s="48"/>
      <c r="G159" s="48"/>
      <c r="H159" s="132" t="s">
        <v>2019</v>
      </c>
      <c r="I159" s="37" t="s">
        <v>1889</v>
      </c>
      <c r="J159" s="37" t="s">
        <v>1884</v>
      </c>
      <c r="K159" s="37" t="s">
        <v>1873</v>
      </c>
      <c r="L159" s="37" t="s">
        <v>1880</v>
      </c>
      <c r="M159" s="37" t="s">
        <v>1746</v>
      </c>
      <c r="N159" s="37"/>
      <c r="O159" s="36">
        <f>COUNTIF(Table487[[#This Row],[CMMI Comprehensive Primary Care Plus (CPC+)
Version Date: CY 2021]:[CMS Medicare Hospital Compare
Version Date: January 2021]],"*yes*")</f>
        <v>0</v>
      </c>
      <c r="P159" s="150"/>
      <c r="Q159" s="150"/>
      <c r="R159" s="150"/>
      <c r="S159" s="150"/>
      <c r="T159" s="150"/>
      <c r="U159" s="150"/>
      <c r="V159" s="150"/>
      <c r="W159" s="150"/>
      <c r="X159" s="150"/>
      <c r="Y159" s="150"/>
      <c r="Z159" s="150"/>
      <c r="AA159" s="150"/>
      <c r="AB159" s="150"/>
      <c r="AC159" s="150"/>
      <c r="AD159" s="150"/>
      <c r="AE159" s="150"/>
      <c r="AF159" s="150"/>
      <c r="AG159" s="150"/>
      <c r="AH159" s="150"/>
      <c r="AI159" s="150"/>
      <c r="AJ159" s="150"/>
      <c r="AK159" s="150"/>
    </row>
    <row r="160" spans="1:37" s="26" customFormat="1" ht="76.5" hidden="1" customHeight="1">
      <c r="A160" s="133" t="s">
        <v>550</v>
      </c>
      <c r="B160" s="45" t="s">
        <v>2276</v>
      </c>
      <c r="C160" s="45" t="s">
        <v>305</v>
      </c>
      <c r="D160" s="45" t="s">
        <v>2271</v>
      </c>
      <c r="E160" s="137" t="s">
        <v>574</v>
      </c>
      <c r="F160" s="48"/>
      <c r="G160" s="48"/>
      <c r="H160" s="132" t="s">
        <v>2277</v>
      </c>
      <c r="I160" s="37" t="s">
        <v>1906</v>
      </c>
      <c r="J160" s="37" t="s">
        <v>1890</v>
      </c>
      <c r="K160" s="37" t="s">
        <v>1879</v>
      </c>
      <c r="L160" s="37" t="s">
        <v>1880</v>
      </c>
      <c r="M160" s="37" t="s">
        <v>5</v>
      </c>
      <c r="N160" s="37"/>
      <c r="O160" s="36">
        <f>COUNTIF(Table487[[#This Row],[CMMI Comprehensive Primary Care Plus (CPC+)
Version Date: CY 2021]:[CMS Medicare Hospital Compare
Version Date: January 2021]],"*yes*")</f>
        <v>1</v>
      </c>
      <c r="P160" s="150"/>
      <c r="Q160" s="150"/>
      <c r="R160" s="150"/>
      <c r="S160" s="150"/>
      <c r="T160" s="150"/>
      <c r="U160" s="150"/>
      <c r="V160" s="150"/>
      <c r="W160" s="150"/>
      <c r="X160" s="150"/>
      <c r="Y160" s="150"/>
      <c r="Z160" s="150" t="s">
        <v>1</v>
      </c>
      <c r="AA160" s="150"/>
      <c r="AB160" s="150"/>
      <c r="AC160" s="150"/>
      <c r="AD160" s="150"/>
      <c r="AE160" s="150"/>
      <c r="AF160" s="150"/>
      <c r="AG160" s="150"/>
      <c r="AH160" s="150"/>
      <c r="AI160" s="150"/>
      <c r="AJ160" s="150"/>
      <c r="AK160" s="150"/>
    </row>
    <row r="161" spans="1:37" s="26" customFormat="1" ht="76.5" hidden="1" customHeight="1">
      <c r="A161" s="111" t="s">
        <v>551</v>
      </c>
      <c r="B161" s="45" t="s">
        <v>2278</v>
      </c>
      <c r="C161" s="45" t="s">
        <v>247</v>
      </c>
      <c r="D161" s="45" t="s">
        <v>2271</v>
      </c>
      <c r="E161" s="137" t="s">
        <v>229</v>
      </c>
      <c r="F161" s="48"/>
      <c r="G161" s="48"/>
      <c r="H161" s="132" t="s">
        <v>1747</v>
      </c>
      <c r="I161" s="37" t="s">
        <v>1889</v>
      </c>
      <c r="J161" s="37" t="s">
        <v>1890</v>
      </c>
      <c r="K161" s="37" t="s">
        <v>1873</v>
      </c>
      <c r="L161" s="37" t="s">
        <v>1880</v>
      </c>
      <c r="M161" s="37" t="s">
        <v>314</v>
      </c>
      <c r="N161" s="37"/>
      <c r="O161" s="36">
        <f>COUNTIF(Table487[[#This Row],[CMMI Comprehensive Primary Care Plus (CPC+)
Version Date: CY 2021]:[CMS Medicare Hospital Compare
Version Date: January 2021]],"*yes*")</f>
        <v>0</v>
      </c>
      <c r="P161" s="150"/>
      <c r="Q161" s="150"/>
      <c r="R161" s="150"/>
      <c r="S161" s="150"/>
      <c r="T161" s="150"/>
      <c r="U161" s="150"/>
      <c r="V161" s="150"/>
      <c r="W161" s="150"/>
      <c r="X161" s="150"/>
      <c r="Y161" s="150"/>
      <c r="Z161" s="150"/>
      <c r="AA161" s="150" t="s">
        <v>1980</v>
      </c>
      <c r="AB161" s="150"/>
      <c r="AC161" s="150"/>
      <c r="AD161" s="150"/>
      <c r="AE161" s="150"/>
      <c r="AF161" s="150"/>
      <c r="AG161" s="150"/>
      <c r="AH161" s="150"/>
      <c r="AI161" s="150"/>
      <c r="AJ161" s="150"/>
      <c r="AK161" s="150"/>
    </row>
    <row r="162" spans="1:37" s="26" customFormat="1" ht="76.5" hidden="1" customHeight="1">
      <c r="A162" s="179" t="s">
        <v>552</v>
      </c>
      <c r="B162" s="45" t="s">
        <v>2280</v>
      </c>
      <c r="C162" s="45" t="s">
        <v>248</v>
      </c>
      <c r="D162" s="45" t="s">
        <v>2271</v>
      </c>
      <c r="E162" s="137" t="s">
        <v>229</v>
      </c>
      <c r="F162" s="48"/>
      <c r="G162" s="48"/>
      <c r="H162" s="132" t="s">
        <v>1391</v>
      </c>
      <c r="I162" s="37" t="s">
        <v>1889</v>
      </c>
      <c r="J162" s="37" t="s">
        <v>1890</v>
      </c>
      <c r="K162" s="37" t="s">
        <v>1873</v>
      </c>
      <c r="L162" s="37" t="s">
        <v>1880</v>
      </c>
      <c r="M162" s="37" t="s">
        <v>314</v>
      </c>
      <c r="N162" s="37"/>
      <c r="O162" s="36">
        <f>COUNTIF(Table487[[#This Row],[CMMI Comprehensive Primary Care Plus (CPC+)
Version Date: CY 2021]:[CMS Medicare Hospital Compare
Version Date: January 2021]],"*yes*")</f>
        <v>0</v>
      </c>
      <c r="P162" s="150"/>
      <c r="Q162" s="150"/>
      <c r="R162" s="150"/>
      <c r="S162" s="150"/>
      <c r="T162" s="150"/>
      <c r="U162" s="150"/>
      <c r="V162" s="150"/>
      <c r="W162" s="150"/>
      <c r="X162" s="150"/>
      <c r="Y162" s="150"/>
      <c r="Z162" s="150"/>
      <c r="AA162" s="150" t="s">
        <v>1981</v>
      </c>
      <c r="AB162" s="150"/>
      <c r="AC162" s="150"/>
      <c r="AD162" s="150"/>
      <c r="AE162" s="150"/>
      <c r="AF162" s="150"/>
      <c r="AG162" s="150"/>
      <c r="AH162" s="150"/>
      <c r="AI162" s="150"/>
      <c r="AJ162" s="150"/>
      <c r="AK162" s="150"/>
    </row>
    <row r="163" spans="1:37" s="26" customFormat="1" ht="76.5" hidden="1" customHeight="1">
      <c r="A163" s="133" t="s">
        <v>553</v>
      </c>
      <c r="B163" s="45" t="s">
        <v>2281</v>
      </c>
      <c r="C163" s="45" t="s">
        <v>249</v>
      </c>
      <c r="D163" s="45" t="s">
        <v>2271</v>
      </c>
      <c r="E163" s="137" t="s">
        <v>229</v>
      </c>
      <c r="F163" s="48"/>
      <c r="G163" s="48"/>
      <c r="H163" s="132" t="s">
        <v>1392</v>
      </c>
      <c r="I163" s="37" t="s">
        <v>1889</v>
      </c>
      <c r="J163" s="37" t="s">
        <v>1890</v>
      </c>
      <c r="K163" s="37" t="s">
        <v>1873</v>
      </c>
      <c r="L163" s="37" t="s">
        <v>1880</v>
      </c>
      <c r="M163" s="37" t="s">
        <v>314</v>
      </c>
      <c r="N163" s="37"/>
      <c r="O163" s="36">
        <f>COUNTIF(Table487[[#This Row],[CMMI Comprehensive Primary Care Plus (CPC+)
Version Date: CY 2021]:[CMS Medicare Hospital Compare
Version Date: January 2021]],"*yes*")</f>
        <v>0</v>
      </c>
      <c r="P163" s="150"/>
      <c r="Q163" s="150"/>
      <c r="R163" s="150"/>
      <c r="S163" s="150"/>
      <c r="T163" s="150"/>
      <c r="U163" s="150"/>
      <c r="V163" s="150"/>
      <c r="W163" s="150"/>
      <c r="X163" s="150"/>
      <c r="Y163" s="150"/>
      <c r="Z163" s="150"/>
      <c r="AA163" s="150"/>
      <c r="AB163" s="150"/>
      <c r="AC163" s="150"/>
      <c r="AD163" s="150"/>
      <c r="AE163" s="150"/>
      <c r="AF163" s="150"/>
      <c r="AG163" s="150"/>
      <c r="AH163" s="150"/>
      <c r="AI163" s="150"/>
      <c r="AJ163" s="150"/>
      <c r="AK163" s="150"/>
    </row>
    <row r="164" spans="1:37" s="26" customFormat="1" ht="76.5" hidden="1" customHeight="1">
      <c r="A164" s="111" t="s">
        <v>554</v>
      </c>
      <c r="B164" s="45" t="s">
        <v>2282</v>
      </c>
      <c r="C164" s="45" t="s">
        <v>306</v>
      </c>
      <c r="D164" s="45" t="s">
        <v>2271</v>
      </c>
      <c r="E164" s="137" t="s">
        <v>229</v>
      </c>
      <c r="F164" s="48"/>
      <c r="G164" s="48"/>
      <c r="H164" s="132" t="s">
        <v>1393</v>
      </c>
      <c r="I164" s="37" t="s">
        <v>1889</v>
      </c>
      <c r="J164" s="37" t="s">
        <v>1890</v>
      </c>
      <c r="K164" s="37" t="s">
        <v>1873</v>
      </c>
      <c r="L164" s="37" t="s">
        <v>1880</v>
      </c>
      <c r="M164" s="37" t="s">
        <v>1746</v>
      </c>
      <c r="N164" s="37"/>
      <c r="O164" s="36">
        <f>COUNTIF(Table487[[#This Row],[CMMI Comprehensive Primary Care Plus (CPC+)
Version Date: CY 2021]:[CMS Medicare Hospital Compare
Version Date: January 2021]],"*yes*")</f>
        <v>0</v>
      </c>
      <c r="P164" s="150"/>
      <c r="Q164" s="150"/>
      <c r="R164" s="150"/>
      <c r="S164" s="150"/>
      <c r="T164" s="150"/>
      <c r="U164" s="150"/>
      <c r="V164" s="150"/>
      <c r="W164" s="150"/>
      <c r="X164" s="150"/>
      <c r="Y164" s="150"/>
      <c r="Z164" s="150"/>
      <c r="AA164" s="150"/>
      <c r="AB164" s="150"/>
      <c r="AC164" s="150"/>
      <c r="AD164" s="150"/>
      <c r="AE164" s="150"/>
      <c r="AF164" s="150"/>
      <c r="AG164" s="150"/>
      <c r="AH164" s="150"/>
      <c r="AI164" s="150"/>
      <c r="AJ164" s="150"/>
      <c r="AK164" s="150"/>
    </row>
    <row r="165" spans="1:37" s="26" customFormat="1" ht="76.5" hidden="1" customHeight="1">
      <c r="A165" s="133" t="s">
        <v>555</v>
      </c>
      <c r="B165" s="45" t="s">
        <v>2283</v>
      </c>
      <c r="C165" s="45" t="s">
        <v>307</v>
      </c>
      <c r="D165" s="45" t="s">
        <v>2271</v>
      </c>
      <c r="E165" s="137" t="s">
        <v>229</v>
      </c>
      <c r="F165" s="52"/>
      <c r="G165" s="52"/>
      <c r="H165" s="132" t="s">
        <v>1394</v>
      </c>
      <c r="I165" s="37" t="s">
        <v>1889</v>
      </c>
      <c r="J165" s="37" t="s">
        <v>1890</v>
      </c>
      <c r="K165" s="37" t="s">
        <v>1873</v>
      </c>
      <c r="L165" s="37" t="s">
        <v>1880</v>
      </c>
      <c r="M165" s="37" t="s">
        <v>1746</v>
      </c>
      <c r="N165" s="37"/>
      <c r="O165" s="36">
        <f>COUNTIF(Table487[[#This Row],[CMMI Comprehensive Primary Care Plus (CPC+)
Version Date: CY 2021]:[CMS Medicare Hospital Compare
Version Date: January 2021]],"*yes*")</f>
        <v>0</v>
      </c>
      <c r="P165" s="150"/>
      <c r="Q165" s="150"/>
      <c r="R165" s="150"/>
      <c r="S165" s="150"/>
      <c r="T165" s="150"/>
      <c r="U165" s="150"/>
      <c r="V165" s="150"/>
      <c r="W165" s="150"/>
      <c r="X165" s="150"/>
      <c r="Y165" s="150"/>
      <c r="Z165" s="150"/>
      <c r="AA165" s="150"/>
      <c r="AB165" s="150"/>
      <c r="AC165" s="150"/>
      <c r="AD165" s="150"/>
      <c r="AE165" s="150"/>
      <c r="AF165" s="150"/>
      <c r="AG165" s="150"/>
      <c r="AH165" s="150"/>
      <c r="AI165" s="150"/>
      <c r="AJ165" s="150"/>
      <c r="AK165" s="150"/>
    </row>
    <row r="166" spans="1:37" s="26" customFormat="1" ht="76.5" hidden="1" customHeight="1">
      <c r="A166" s="133" t="s">
        <v>556</v>
      </c>
      <c r="B166" s="45" t="s">
        <v>2284</v>
      </c>
      <c r="C166" s="45" t="s">
        <v>308</v>
      </c>
      <c r="D166" s="45" t="s">
        <v>2271</v>
      </c>
      <c r="E166" s="137" t="s">
        <v>229</v>
      </c>
      <c r="F166" s="48"/>
      <c r="G166" s="48"/>
      <c r="H166" s="132" t="s">
        <v>1395</v>
      </c>
      <c r="I166" s="37" t="s">
        <v>1889</v>
      </c>
      <c r="J166" s="37" t="s">
        <v>1890</v>
      </c>
      <c r="K166" s="37" t="s">
        <v>1879</v>
      </c>
      <c r="L166" s="37" t="s">
        <v>1880</v>
      </c>
      <c r="M166" s="37" t="s">
        <v>1746</v>
      </c>
      <c r="N166" s="37"/>
      <c r="O166" s="36">
        <f>COUNTIF(Table487[[#This Row],[CMMI Comprehensive Primary Care Plus (CPC+)
Version Date: CY 2021]:[CMS Medicare Hospital Compare
Version Date: January 2021]],"*yes*")</f>
        <v>1</v>
      </c>
      <c r="P166" s="150"/>
      <c r="Q166" s="150"/>
      <c r="R166" s="150"/>
      <c r="S166" s="150"/>
      <c r="T166" s="150"/>
      <c r="U166" s="150"/>
      <c r="V166" s="150"/>
      <c r="W166" s="150"/>
      <c r="X166" s="150"/>
      <c r="Y166" s="150"/>
      <c r="Z166" s="150" t="s">
        <v>1</v>
      </c>
      <c r="AA166" s="150" t="s">
        <v>3898</v>
      </c>
      <c r="AB166" s="150"/>
      <c r="AC166" s="150"/>
      <c r="AD166" s="150"/>
      <c r="AE166" s="150"/>
      <c r="AF166" s="150"/>
      <c r="AG166" s="150"/>
      <c r="AH166" s="150"/>
      <c r="AI166" s="150" t="s">
        <v>1</v>
      </c>
      <c r="AJ166" s="150"/>
      <c r="AK166" s="150"/>
    </row>
    <row r="167" spans="1:37" s="26" customFormat="1" ht="76.5" hidden="1" customHeight="1">
      <c r="A167" s="111" t="s">
        <v>557</v>
      </c>
      <c r="B167" s="45" t="s">
        <v>758</v>
      </c>
      <c r="C167" s="45" t="s">
        <v>1020</v>
      </c>
      <c r="D167" s="45" t="s">
        <v>2271</v>
      </c>
      <c r="E167" s="137" t="s">
        <v>1944</v>
      </c>
      <c r="F167" s="48" t="s">
        <v>2463</v>
      </c>
      <c r="G167" s="48"/>
      <c r="H167" s="132" t="s">
        <v>759</v>
      </c>
      <c r="I167" s="37" t="s">
        <v>1875</v>
      </c>
      <c r="J167" s="37" t="s">
        <v>1883</v>
      </c>
      <c r="K167" s="37" t="s">
        <v>1873</v>
      </c>
      <c r="L167" s="37" t="s">
        <v>1880</v>
      </c>
      <c r="M167" s="37" t="s">
        <v>314</v>
      </c>
      <c r="N167" s="37" t="s">
        <v>1</v>
      </c>
      <c r="O167" s="36">
        <f>COUNTIF(Table487[[#This Row],[CMMI Comprehensive Primary Care Plus (CPC+)
Version Date: CY 2021]:[CMS Medicare Hospital Compare
Version Date: January 2021]],"*yes*")</f>
        <v>1</v>
      </c>
      <c r="P167" s="150"/>
      <c r="Q167" s="150"/>
      <c r="R167" s="150"/>
      <c r="S167" s="150"/>
      <c r="T167" s="150"/>
      <c r="U167" s="150"/>
      <c r="V167" s="150"/>
      <c r="W167" s="150" t="s">
        <v>1</v>
      </c>
      <c r="X167" s="150"/>
      <c r="Y167" s="150"/>
      <c r="Z167" s="150"/>
      <c r="AA167" s="150"/>
      <c r="AB167" s="150"/>
      <c r="AC167" s="150"/>
      <c r="AD167" s="150"/>
      <c r="AE167" s="150"/>
      <c r="AF167" s="150"/>
      <c r="AG167" s="150"/>
      <c r="AH167" s="150"/>
      <c r="AI167" s="150"/>
      <c r="AJ167" s="150"/>
      <c r="AK167" s="150"/>
    </row>
    <row r="168" spans="1:37" s="26" customFormat="1" ht="76.5" hidden="1" customHeight="1">
      <c r="A168" s="133" t="s">
        <v>558</v>
      </c>
      <c r="B168" s="45" t="s">
        <v>760</v>
      </c>
      <c r="C168" s="45" t="s">
        <v>1021</v>
      </c>
      <c r="D168" s="45" t="s">
        <v>2271</v>
      </c>
      <c r="E168" s="137" t="s">
        <v>1944</v>
      </c>
      <c r="F168" s="48" t="s">
        <v>2464</v>
      </c>
      <c r="G168" s="48"/>
      <c r="H168" s="132" t="s">
        <v>761</v>
      </c>
      <c r="I168" s="37" t="s">
        <v>1875</v>
      </c>
      <c r="J168" s="37" t="s">
        <v>1883</v>
      </c>
      <c r="K168" s="37" t="s">
        <v>1873</v>
      </c>
      <c r="L168" s="37" t="s">
        <v>1880</v>
      </c>
      <c r="M168" s="37" t="s">
        <v>314</v>
      </c>
      <c r="N168" s="37" t="s">
        <v>1</v>
      </c>
      <c r="O168" s="36">
        <f>COUNTIF(Table487[[#This Row],[CMMI Comprehensive Primary Care Plus (CPC+)
Version Date: CY 2021]:[CMS Medicare Hospital Compare
Version Date: January 2021]],"*yes*")</f>
        <v>0</v>
      </c>
      <c r="P168" s="150"/>
      <c r="Q168" s="150"/>
      <c r="R168" s="150"/>
      <c r="S168" s="150"/>
      <c r="T168" s="150"/>
      <c r="U168" s="150"/>
      <c r="V168" s="150"/>
      <c r="W168" s="150"/>
      <c r="X168" s="150"/>
      <c r="Y168" s="150"/>
      <c r="Z168" s="150"/>
      <c r="AA168" s="150"/>
      <c r="AB168" s="150"/>
      <c r="AC168" s="150"/>
      <c r="AD168" s="150"/>
      <c r="AE168" s="150"/>
      <c r="AF168" s="150"/>
      <c r="AG168" s="150"/>
      <c r="AH168" s="150"/>
      <c r="AI168" s="150"/>
      <c r="AJ168" s="150"/>
      <c r="AK168" s="150"/>
    </row>
    <row r="169" spans="1:37" s="26" customFormat="1" ht="76.5" hidden="1" customHeight="1">
      <c r="A169" s="111" t="s">
        <v>559</v>
      </c>
      <c r="B169" s="45" t="s">
        <v>762</v>
      </c>
      <c r="C169" s="45" t="s">
        <v>1022</v>
      </c>
      <c r="D169" s="45" t="s">
        <v>2271</v>
      </c>
      <c r="E169" s="137" t="s">
        <v>1944</v>
      </c>
      <c r="F169" s="48" t="s">
        <v>2466</v>
      </c>
      <c r="G169" s="48"/>
      <c r="H169" s="132" t="s">
        <v>763</v>
      </c>
      <c r="I169" s="37" t="s">
        <v>1875</v>
      </c>
      <c r="J169" s="37" t="s">
        <v>1883</v>
      </c>
      <c r="K169" s="37" t="s">
        <v>1873</v>
      </c>
      <c r="L169" s="37" t="s">
        <v>1880</v>
      </c>
      <c r="M169" s="50" t="s">
        <v>1746</v>
      </c>
      <c r="N169" s="50" t="s">
        <v>1</v>
      </c>
      <c r="O169" s="36">
        <f>COUNTIF(Table487[[#This Row],[CMMI Comprehensive Primary Care Plus (CPC+)
Version Date: CY 2021]:[CMS Medicare Hospital Compare
Version Date: January 2021]],"*yes*")</f>
        <v>1</v>
      </c>
      <c r="P169" s="150"/>
      <c r="Q169" s="150"/>
      <c r="R169" s="150"/>
      <c r="S169" s="150"/>
      <c r="T169" s="150"/>
      <c r="U169" s="150"/>
      <c r="V169" s="150"/>
      <c r="W169" s="150" t="s">
        <v>1</v>
      </c>
      <c r="X169" s="150"/>
      <c r="Y169" s="150"/>
      <c r="Z169" s="150"/>
      <c r="AA169" s="150"/>
      <c r="AB169" s="150"/>
      <c r="AC169" s="150"/>
      <c r="AD169" s="150"/>
      <c r="AE169" s="150"/>
      <c r="AF169" s="150"/>
      <c r="AG169" s="150"/>
      <c r="AH169" s="150"/>
      <c r="AI169" s="150"/>
      <c r="AJ169" s="150"/>
      <c r="AK169" s="150"/>
    </row>
    <row r="170" spans="1:37" s="26" customFormat="1" ht="76.5" hidden="1" customHeight="1">
      <c r="A170" s="133" t="s">
        <v>340</v>
      </c>
      <c r="B170" s="45" t="s">
        <v>764</v>
      </c>
      <c r="C170" s="45" t="s">
        <v>1023</v>
      </c>
      <c r="D170" s="47" t="s">
        <v>2271</v>
      </c>
      <c r="E170" s="137" t="s">
        <v>1944</v>
      </c>
      <c r="F170" s="48" t="s">
        <v>2465</v>
      </c>
      <c r="G170" s="48"/>
      <c r="H170" s="132" t="s">
        <v>765</v>
      </c>
      <c r="I170" s="37" t="s">
        <v>1875</v>
      </c>
      <c r="J170" s="37" t="s">
        <v>1883</v>
      </c>
      <c r="K170" s="37" t="s">
        <v>1873</v>
      </c>
      <c r="L170" s="37" t="s">
        <v>1880</v>
      </c>
      <c r="M170" s="37" t="s">
        <v>1746</v>
      </c>
      <c r="N170" s="37" t="s">
        <v>1</v>
      </c>
      <c r="O170" s="36">
        <f>COUNTIF(Table487[[#This Row],[CMMI Comprehensive Primary Care Plus (CPC+)
Version Date: CY 2021]:[CMS Medicare Hospital Compare
Version Date: January 2021]],"*yes*")</f>
        <v>0</v>
      </c>
      <c r="P170" s="150"/>
      <c r="Q170" s="150"/>
      <c r="R170" s="150"/>
      <c r="S170" s="150"/>
      <c r="T170" s="150"/>
      <c r="U170" s="150"/>
      <c r="V170" s="150"/>
      <c r="W170" s="150"/>
      <c r="X170" s="150"/>
      <c r="Y170" s="150"/>
      <c r="Z170" s="150"/>
      <c r="AA170" s="150"/>
      <c r="AB170" s="150"/>
      <c r="AC170" s="150"/>
      <c r="AD170" s="150"/>
      <c r="AE170" s="150"/>
      <c r="AF170" s="150"/>
      <c r="AG170" s="150"/>
      <c r="AH170" s="150"/>
      <c r="AI170" s="150"/>
      <c r="AJ170" s="150"/>
      <c r="AK170" s="150"/>
    </row>
    <row r="171" spans="1:37" s="26" customFormat="1" ht="76.5" hidden="1" customHeight="1">
      <c r="A171" s="111" t="s">
        <v>560</v>
      </c>
      <c r="B171" s="45" t="s">
        <v>2487</v>
      </c>
      <c r="C171" s="45" t="s">
        <v>1024</v>
      </c>
      <c r="D171" s="46" t="s">
        <v>2271</v>
      </c>
      <c r="E171" s="137" t="s">
        <v>1966</v>
      </c>
      <c r="F171" s="48" t="s">
        <v>2488</v>
      </c>
      <c r="G171" s="48"/>
      <c r="H171" s="132" t="s">
        <v>1241</v>
      </c>
      <c r="I171" s="37" t="s">
        <v>1875</v>
      </c>
      <c r="J171" s="37" t="s">
        <v>1883</v>
      </c>
      <c r="K171" s="37" t="s">
        <v>1873</v>
      </c>
      <c r="L171" s="37" t="s">
        <v>1916</v>
      </c>
      <c r="M171" s="37" t="s">
        <v>1746</v>
      </c>
      <c r="N171" s="37" t="s">
        <v>1</v>
      </c>
      <c r="O171" s="36">
        <f>COUNTIF(Table487[[#This Row],[CMMI Comprehensive Primary Care Plus (CPC+)
Version Date: CY 2021]:[CMS Medicare Hospital Compare
Version Date: January 2021]],"*yes*")</f>
        <v>0</v>
      </c>
      <c r="P171" s="150"/>
      <c r="Q171" s="150"/>
      <c r="R171" s="150"/>
      <c r="S171" s="150"/>
      <c r="T171" s="150"/>
      <c r="U171" s="150"/>
      <c r="V171" s="150"/>
      <c r="W171" s="150"/>
      <c r="X171" s="150"/>
      <c r="Y171" s="150"/>
      <c r="Z171" s="150"/>
      <c r="AA171" s="150"/>
      <c r="AB171" s="150"/>
      <c r="AC171" s="150"/>
      <c r="AD171" s="150"/>
      <c r="AE171" s="150"/>
      <c r="AF171" s="150"/>
      <c r="AG171" s="150"/>
      <c r="AH171" s="150"/>
      <c r="AI171" s="150"/>
      <c r="AJ171" s="150" t="s">
        <v>1827</v>
      </c>
      <c r="AK171" s="150" t="s">
        <v>1</v>
      </c>
    </row>
    <row r="172" spans="1:37" s="26" customFormat="1" ht="76.5" hidden="1" customHeight="1">
      <c r="A172" s="133" t="s">
        <v>561</v>
      </c>
      <c r="B172" s="45" t="s">
        <v>3295</v>
      </c>
      <c r="C172" s="45" t="s">
        <v>1025</v>
      </c>
      <c r="D172" s="46" t="s">
        <v>2279</v>
      </c>
      <c r="E172" s="137" t="s">
        <v>1944</v>
      </c>
      <c r="F172" s="48" t="s">
        <v>2483</v>
      </c>
      <c r="G172" s="48"/>
      <c r="H172" s="132" t="s">
        <v>1240</v>
      </c>
      <c r="I172" s="37" t="s">
        <v>1875</v>
      </c>
      <c r="J172" s="37" t="s">
        <v>1883</v>
      </c>
      <c r="K172" s="37" t="s">
        <v>1873</v>
      </c>
      <c r="L172" s="37" t="s">
        <v>1916</v>
      </c>
      <c r="M172" s="37" t="s">
        <v>1746</v>
      </c>
      <c r="N172" s="37" t="s">
        <v>1</v>
      </c>
      <c r="O172" s="36">
        <f>COUNTIF(Table487[[#This Row],[CMMI Comprehensive Primary Care Plus (CPC+)
Version Date: CY 2021]:[CMS Medicare Hospital Compare
Version Date: January 2021]],"*yes*")</f>
        <v>2</v>
      </c>
      <c r="P172" s="150"/>
      <c r="Q172" s="150"/>
      <c r="R172" s="150"/>
      <c r="S172" s="150"/>
      <c r="T172" s="150"/>
      <c r="U172" s="150"/>
      <c r="V172" s="150"/>
      <c r="W172" s="150" t="s">
        <v>1</v>
      </c>
      <c r="X172" s="150"/>
      <c r="Y172" s="150"/>
      <c r="Z172" s="150" t="s">
        <v>1</v>
      </c>
      <c r="AA172" s="150"/>
      <c r="AB172" s="150"/>
      <c r="AC172" s="150"/>
      <c r="AD172" s="150"/>
      <c r="AE172" s="150"/>
      <c r="AF172" s="150"/>
      <c r="AG172" s="150"/>
      <c r="AH172" s="150"/>
      <c r="AI172" s="150"/>
      <c r="AJ172" s="150"/>
      <c r="AK172" s="150"/>
    </row>
    <row r="173" spans="1:37" s="26" customFormat="1" ht="76.5" hidden="1" customHeight="1">
      <c r="A173" s="111" t="s">
        <v>562</v>
      </c>
      <c r="B173" s="45" t="s">
        <v>2285</v>
      </c>
      <c r="C173" s="45" t="s">
        <v>611</v>
      </c>
      <c r="D173" s="45" t="s">
        <v>2279</v>
      </c>
      <c r="E173" s="137" t="s">
        <v>1944</v>
      </c>
      <c r="F173" s="48" t="s">
        <v>2286</v>
      </c>
      <c r="G173" s="48" t="s">
        <v>3296</v>
      </c>
      <c r="H173" s="132" t="s">
        <v>1396</v>
      </c>
      <c r="I173" s="37" t="s">
        <v>1875</v>
      </c>
      <c r="J173" s="37" t="s">
        <v>1883</v>
      </c>
      <c r="K173" s="37" t="s">
        <v>1873</v>
      </c>
      <c r="L173" s="37" t="s">
        <v>1916</v>
      </c>
      <c r="M173" s="37" t="s">
        <v>1746</v>
      </c>
      <c r="N173" s="37" t="s">
        <v>1</v>
      </c>
      <c r="O173" s="36">
        <f>COUNTIF(Table487[[#This Row],[CMMI Comprehensive Primary Care Plus (CPC+)
Version Date: CY 2021]:[CMS Medicare Hospital Compare
Version Date: January 2021]],"*yes*")</f>
        <v>3</v>
      </c>
      <c r="P173" s="150"/>
      <c r="Q173" s="150"/>
      <c r="R173" s="150"/>
      <c r="S173" s="150" t="s">
        <v>3899</v>
      </c>
      <c r="T173" s="150"/>
      <c r="U173" s="150"/>
      <c r="V173" s="150"/>
      <c r="W173" s="150" t="s">
        <v>1</v>
      </c>
      <c r="X173" s="150" t="s">
        <v>3900</v>
      </c>
      <c r="Y173" s="150"/>
      <c r="Z173" s="150"/>
      <c r="AA173" s="150"/>
      <c r="AB173" s="150"/>
      <c r="AC173" s="150"/>
      <c r="AD173" s="150"/>
      <c r="AE173" s="150"/>
      <c r="AF173" s="150"/>
      <c r="AG173" s="150"/>
      <c r="AH173" s="150"/>
      <c r="AI173" s="150"/>
      <c r="AJ173" s="150"/>
      <c r="AK173" s="150"/>
    </row>
    <row r="174" spans="1:37" s="26" customFormat="1" ht="76.5" hidden="1" customHeight="1">
      <c r="A174" s="111" t="s">
        <v>563</v>
      </c>
      <c r="B174" s="45" t="s">
        <v>1975</v>
      </c>
      <c r="C174" s="45" t="s">
        <v>92</v>
      </c>
      <c r="D174" s="45" t="s">
        <v>2271</v>
      </c>
      <c r="E174" s="137" t="s">
        <v>1944</v>
      </c>
      <c r="F174" s="52"/>
      <c r="G174" s="52"/>
      <c r="H174" s="132" t="s">
        <v>1397</v>
      </c>
      <c r="I174" s="37" t="s">
        <v>1875</v>
      </c>
      <c r="J174" s="37" t="s">
        <v>1883</v>
      </c>
      <c r="K174" s="37" t="s">
        <v>1873</v>
      </c>
      <c r="L174" s="37" t="s">
        <v>1880</v>
      </c>
      <c r="M174" s="37" t="s">
        <v>1746</v>
      </c>
      <c r="N174" s="37" t="s">
        <v>1</v>
      </c>
      <c r="O174" s="36">
        <f>COUNTIF(Table487[[#This Row],[CMMI Comprehensive Primary Care Plus (CPC+)
Version Date: CY 2021]:[CMS Medicare Hospital Compare
Version Date: January 2021]],"*yes*")</f>
        <v>0</v>
      </c>
      <c r="P174" s="150"/>
      <c r="Q174" s="150"/>
      <c r="R174" s="150"/>
      <c r="S174" s="150"/>
      <c r="T174" s="150"/>
      <c r="U174" s="150"/>
      <c r="V174" s="150"/>
      <c r="W174" s="150"/>
      <c r="X174" s="150"/>
      <c r="Y174" s="150"/>
      <c r="Z174" s="150"/>
      <c r="AA174" s="150"/>
      <c r="AB174" s="150"/>
      <c r="AC174" s="150"/>
      <c r="AD174" s="150"/>
      <c r="AE174" s="150"/>
      <c r="AF174" s="150"/>
      <c r="AG174" s="150"/>
      <c r="AH174" s="150"/>
      <c r="AI174" s="150"/>
      <c r="AJ174" s="150"/>
      <c r="AK174" s="150"/>
    </row>
    <row r="175" spans="1:37" s="26" customFormat="1" ht="76.5" hidden="1" customHeight="1">
      <c r="A175" s="133" t="s">
        <v>564</v>
      </c>
      <c r="B175" s="45" t="s">
        <v>766</v>
      </c>
      <c r="C175" s="45" t="s">
        <v>1026</v>
      </c>
      <c r="D175" s="45" t="s">
        <v>2271</v>
      </c>
      <c r="E175" s="137" t="s">
        <v>1944</v>
      </c>
      <c r="F175" s="48"/>
      <c r="G175" s="48"/>
      <c r="H175" s="132" t="s">
        <v>767</v>
      </c>
      <c r="I175" s="37" t="s">
        <v>1875</v>
      </c>
      <c r="J175" s="37" t="s">
        <v>1883</v>
      </c>
      <c r="K175" s="37" t="s">
        <v>1873</v>
      </c>
      <c r="L175" s="37" t="s">
        <v>1916</v>
      </c>
      <c r="M175" s="37" t="s">
        <v>1746</v>
      </c>
      <c r="N175" s="37" t="s">
        <v>1</v>
      </c>
      <c r="O175" s="36">
        <f>COUNTIF(Table487[[#This Row],[CMMI Comprehensive Primary Care Plus (CPC+)
Version Date: CY 2021]:[CMS Medicare Hospital Compare
Version Date: January 2021]],"*yes*")</f>
        <v>0</v>
      </c>
      <c r="P175" s="150"/>
      <c r="Q175" s="150"/>
      <c r="R175" s="150"/>
      <c r="S175" s="150"/>
      <c r="T175" s="150"/>
      <c r="U175" s="150"/>
      <c r="V175" s="150"/>
      <c r="W175" s="150"/>
      <c r="X175" s="150"/>
      <c r="Y175" s="150"/>
      <c r="Z175" s="150"/>
      <c r="AA175" s="150"/>
      <c r="AB175" s="150" t="s">
        <v>1</v>
      </c>
      <c r="AC175" s="150"/>
      <c r="AD175" s="150"/>
      <c r="AE175" s="150"/>
      <c r="AF175" s="150"/>
      <c r="AG175" s="150"/>
      <c r="AH175" s="150"/>
      <c r="AI175" s="150"/>
      <c r="AJ175" s="150"/>
      <c r="AK175" s="150"/>
    </row>
    <row r="176" spans="1:37" s="26" customFormat="1" ht="76.5" hidden="1" customHeight="1">
      <c r="A176" s="111" t="s">
        <v>565</v>
      </c>
      <c r="B176" s="45" t="s">
        <v>2056</v>
      </c>
      <c r="C176" s="45" t="s">
        <v>91</v>
      </c>
      <c r="D176" s="45" t="s">
        <v>2271</v>
      </c>
      <c r="E176" s="137" t="s">
        <v>1944</v>
      </c>
      <c r="F176" s="52"/>
      <c r="G176" s="52"/>
      <c r="H176" s="132" t="s">
        <v>1398</v>
      </c>
      <c r="I176" s="37" t="s">
        <v>1875</v>
      </c>
      <c r="J176" s="37" t="s">
        <v>1883</v>
      </c>
      <c r="K176" s="37" t="s">
        <v>1873</v>
      </c>
      <c r="L176" s="37" t="s">
        <v>1880</v>
      </c>
      <c r="M176" s="37" t="s">
        <v>1746</v>
      </c>
      <c r="N176" s="37" t="s">
        <v>1</v>
      </c>
      <c r="O176" s="36">
        <f>COUNTIF(Table487[[#This Row],[CMMI Comprehensive Primary Care Plus (CPC+)
Version Date: CY 2021]:[CMS Medicare Hospital Compare
Version Date: January 2021]],"*yes*")</f>
        <v>0</v>
      </c>
      <c r="P176" s="150"/>
      <c r="Q176" s="150"/>
      <c r="R176" s="150"/>
      <c r="S176" s="150"/>
      <c r="T176" s="150"/>
      <c r="U176" s="150"/>
      <c r="V176" s="150"/>
      <c r="W176" s="150"/>
      <c r="X176" s="150"/>
      <c r="Y176" s="150"/>
      <c r="Z176" s="150"/>
      <c r="AA176" s="150"/>
      <c r="AB176" s="150"/>
      <c r="AC176" s="150"/>
      <c r="AD176" s="150"/>
      <c r="AE176" s="150"/>
      <c r="AF176" s="150"/>
      <c r="AG176" s="150"/>
      <c r="AH176" s="150"/>
      <c r="AI176" s="150"/>
      <c r="AJ176" s="150"/>
      <c r="AK176" s="150"/>
    </row>
    <row r="177" spans="1:37" s="26" customFormat="1" ht="76.5" hidden="1" customHeight="1">
      <c r="A177" s="133" t="s">
        <v>566</v>
      </c>
      <c r="B177" s="45" t="s">
        <v>2291</v>
      </c>
      <c r="C177" s="45" t="s">
        <v>87</v>
      </c>
      <c r="D177" s="45" t="s">
        <v>2279</v>
      </c>
      <c r="E177" s="137" t="s">
        <v>1944</v>
      </c>
      <c r="F177" s="52" t="s">
        <v>2292</v>
      </c>
      <c r="G177" s="52" t="s">
        <v>3297</v>
      </c>
      <c r="H177" s="132" t="s">
        <v>1399</v>
      </c>
      <c r="I177" s="37" t="s">
        <v>1871</v>
      </c>
      <c r="J177" s="37" t="s">
        <v>1883</v>
      </c>
      <c r="K177" s="37" t="s">
        <v>1873</v>
      </c>
      <c r="L177" s="37" t="s">
        <v>1916</v>
      </c>
      <c r="M177" s="37" t="s">
        <v>314</v>
      </c>
      <c r="N177" s="37" t="s">
        <v>1</v>
      </c>
      <c r="O177" s="36">
        <f>COUNTIF(Table487[[#This Row],[CMMI Comprehensive Primary Care Plus (CPC+)
Version Date: CY 2021]:[CMS Medicare Hospital Compare
Version Date: January 2021]],"*yes*")</f>
        <v>3</v>
      </c>
      <c r="P177" s="150"/>
      <c r="Q177" s="150"/>
      <c r="R177" s="150"/>
      <c r="S177" s="150" t="s">
        <v>3901</v>
      </c>
      <c r="T177" s="150"/>
      <c r="U177" s="150"/>
      <c r="V177" s="150"/>
      <c r="W177" s="150" t="s">
        <v>1</v>
      </c>
      <c r="X177" s="150" t="s">
        <v>3902</v>
      </c>
      <c r="Y177" s="150"/>
      <c r="Z177" s="150"/>
      <c r="AA177" s="150"/>
      <c r="AB177" s="150"/>
      <c r="AC177" s="150"/>
      <c r="AD177" s="150"/>
      <c r="AE177" s="150"/>
      <c r="AF177" s="150"/>
      <c r="AG177" s="150"/>
      <c r="AH177" s="150"/>
      <c r="AI177" s="150"/>
      <c r="AJ177" s="150"/>
      <c r="AK177" s="150"/>
    </row>
    <row r="178" spans="1:37" s="26" customFormat="1" ht="76.5" hidden="1" customHeight="1">
      <c r="A178" s="111" t="s">
        <v>567</v>
      </c>
      <c r="B178" s="45" t="s">
        <v>3298</v>
      </c>
      <c r="C178" s="45" t="s">
        <v>1027</v>
      </c>
      <c r="D178" s="45" t="s">
        <v>2279</v>
      </c>
      <c r="E178" s="137" t="s">
        <v>1944</v>
      </c>
      <c r="F178" s="37" t="s">
        <v>2473</v>
      </c>
      <c r="G178" s="37"/>
      <c r="H178" s="132" t="s">
        <v>1239</v>
      </c>
      <c r="I178" s="37" t="s">
        <v>1875</v>
      </c>
      <c r="J178" s="37" t="s">
        <v>1883</v>
      </c>
      <c r="K178" s="37" t="s">
        <v>1873</v>
      </c>
      <c r="L178" s="37" t="s">
        <v>1916</v>
      </c>
      <c r="M178" s="37" t="s">
        <v>314</v>
      </c>
      <c r="N178" s="37" t="s">
        <v>1</v>
      </c>
      <c r="O178" s="36">
        <f>COUNTIF(Table487[[#This Row],[CMMI Comprehensive Primary Care Plus (CPC+)
Version Date: CY 2021]:[CMS Medicare Hospital Compare
Version Date: January 2021]],"*yes*")</f>
        <v>1</v>
      </c>
      <c r="P178" s="150"/>
      <c r="Q178" s="150"/>
      <c r="R178" s="150"/>
      <c r="S178" s="150"/>
      <c r="T178" s="150"/>
      <c r="U178" s="150"/>
      <c r="V178" s="150"/>
      <c r="W178" s="150" t="s">
        <v>1</v>
      </c>
      <c r="X178" s="150"/>
      <c r="Y178" s="150"/>
      <c r="Z178" s="150"/>
      <c r="AA178" s="150"/>
      <c r="AB178" s="150"/>
      <c r="AC178" s="150"/>
      <c r="AD178" s="150"/>
      <c r="AE178" s="150"/>
      <c r="AF178" s="150"/>
      <c r="AG178" s="150"/>
      <c r="AH178" s="150"/>
      <c r="AI178" s="150"/>
      <c r="AJ178" s="150"/>
      <c r="AK178" s="150"/>
    </row>
    <row r="179" spans="1:37" s="26" customFormat="1" ht="76.5" hidden="1" customHeight="1">
      <c r="A179" s="133" t="s">
        <v>568</v>
      </c>
      <c r="B179" s="45" t="s">
        <v>768</v>
      </c>
      <c r="C179" s="45" t="s">
        <v>1028</v>
      </c>
      <c r="D179" s="45" t="s">
        <v>2271</v>
      </c>
      <c r="E179" s="137" t="s">
        <v>1949</v>
      </c>
      <c r="F179" s="48" t="s">
        <v>2471</v>
      </c>
      <c r="G179" s="48"/>
      <c r="H179" s="132" t="s">
        <v>769</v>
      </c>
      <c r="I179" s="37" t="s">
        <v>1875</v>
      </c>
      <c r="J179" s="37" t="s">
        <v>1883</v>
      </c>
      <c r="K179" s="37" t="s">
        <v>1873</v>
      </c>
      <c r="L179" s="37" t="s">
        <v>1880</v>
      </c>
      <c r="M179" s="37" t="s">
        <v>314</v>
      </c>
      <c r="N179" s="37" t="s">
        <v>1</v>
      </c>
      <c r="O179" s="36">
        <f>COUNTIF(Table487[[#This Row],[CMMI Comprehensive Primary Care Plus (CPC+)
Version Date: CY 2021]:[CMS Medicare Hospital Compare
Version Date: January 2021]],"*yes*")</f>
        <v>0</v>
      </c>
      <c r="P179" s="150"/>
      <c r="Q179" s="150"/>
      <c r="R179" s="150"/>
      <c r="S179" s="150"/>
      <c r="T179" s="150"/>
      <c r="U179" s="150"/>
      <c r="V179" s="150"/>
      <c r="W179" s="150"/>
      <c r="X179" s="150"/>
      <c r="Y179" s="150"/>
      <c r="Z179" s="150"/>
      <c r="AA179" s="150"/>
      <c r="AB179" s="150"/>
      <c r="AC179" s="150"/>
      <c r="AD179" s="150"/>
      <c r="AE179" s="150"/>
      <c r="AF179" s="150"/>
      <c r="AG179" s="150"/>
      <c r="AH179" s="150"/>
      <c r="AI179" s="150"/>
      <c r="AJ179" s="150" t="s">
        <v>1827</v>
      </c>
      <c r="AK179" s="150"/>
    </row>
    <row r="180" spans="1:37" s="26" customFormat="1" ht="76.5" hidden="1" customHeight="1">
      <c r="A180" s="111" t="s">
        <v>569</v>
      </c>
      <c r="B180" s="45" t="s">
        <v>770</v>
      </c>
      <c r="C180" s="45" t="s">
        <v>1029</v>
      </c>
      <c r="D180" s="47" t="s">
        <v>2271</v>
      </c>
      <c r="E180" s="137" t="s">
        <v>1949</v>
      </c>
      <c r="F180" s="52" t="s">
        <v>2472</v>
      </c>
      <c r="G180" s="52"/>
      <c r="H180" s="132" t="s">
        <v>771</v>
      </c>
      <c r="I180" s="37" t="s">
        <v>1875</v>
      </c>
      <c r="J180" s="37" t="s">
        <v>1883</v>
      </c>
      <c r="K180" s="37" t="s">
        <v>1873</v>
      </c>
      <c r="L180" s="37" t="s">
        <v>1880</v>
      </c>
      <c r="M180" s="37" t="s">
        <v>314</v>
      </c>
      <c r="N180" s="37" t="s">
        <v>1</v>
      </c>
      <c r="O180" s="36">
        <f>COUNTIF(Table487[[#This Row],[CMMI Comprehensive Primary Care Plus (CPC+)
Version Date: CY 2021]:[CMS Medicare Hospital Compare
Version Date: January 2021]],"*yes*")</f>
        <v>0</v>
      </c>
      <c r="P180" s="150"/>
      <c r="Q180" s="150"/>
      <c r="R180" s="150"/>
      <c r="S180" s="150"/>
      <c r="T180" s="150"/>
      <c r="U180" s="150"/>
      <c r="V180" s="150"/>
      <c r="W180" s="150"/>
      <c r="X180" s="150"/>
      <c r="Y180" s="150"/>
      <c r="Z180" s="150"/>
      <c r="AA180" s="150"/>
      <c r="AB180" s="150"/>
      <c r="AC180" s="150"/>
      <c r="AD180" s="150"/>
      <c r="AE180" s="150"/>
      <c r="AF180" s="150"/>
      <c r="AG180" s="150"/>
      <c r="AH180" s="150"/>
      <c r="AI180" s="150"/>
      <c r="AJ180" s="150" t="s">
        <v>1827</v>
      </c>
      <c r="AK180" s="150"/>
    </row>
    <row r="181" spans="1:37" s="26" customFormat="1" ht="76.5" hidden="1" customHeight="1">
      <c r="A181" s="111" t="s">
        <v>341</v>
      </c>
      <c r="B181" s="45" t="s">
        <v>772</v>
      </c>
      <c r="C181" s="45" t="s">
        <v>1030</v>
      </c>
      <c r="D181" s="47" t="s">
        <v>2271</v>
      </c>
      <c r="E181" s="137" t="s">
        <v>1640</v>
      </c>
      <c r="F181" s="49"/>
      <c r="G181" s="49"/>
      <c r="H181" s="132" t="s">
        <v>773</v>
      </c>
      <c r="I181" s="37" t="s">
        <v>1875</v>
      </c>
      <c r="J181" s="37" t="s">
        <v>1872</v>
      </c>
      <c r="K181" s="37" t="s">
        <v>1873</v>
      </c>
      <c r="L181" s="37" t="s">
        <v>1880</v>
      </c>
      <c r="M181" s="37" t="s">
        <v>314</v>
      </c>
      <c r="N181" s="37"/>
      <c r="O181" s="36">
        <f>COUNTIF(Table487[[#This Row],[CMMI Comprehensive Primary Care Plus (CPC+)
Version Date: CY 2021]:[CMS Medicare Hospital Compare
Version Date: January 2021]],"*yes*")</f>
        <v>0</v>
      </c>
      <c r="P181" s="150"/>
      <c r="Q181" s="150"/>
      <c r="R181" s="150"/>
      <c r="S181" s="150"/>
      <c r="T181" s="150"/>
      <c r="U181" s="150"/>
      <c r="V181" s="150"/>
      <c r="W181" s="150"/>
      <c r="X181" s="150"/>
      <c r="Y181" s="150"/>
      <c r="Z181" s="150"/>
      <c r="AA181" s="150"/>
      <c r="AB181" s="150"/>
      <c r="AC181" s="150"/>
      <c r="AD181" s="150"/>
      <c r="AE181" s="150"/>
      <c r="AF181" s="150"/>
      <c r="AG181" s="150"/>
      <c r="AH181" s="150"/>
      <c r="AI181" s="150"/>
      <c r="AJ181" s="150" t="s">
        <v>1827</v>
      </c>
      <c r="AK181" s="150"/>
    </row>
    <row r="182" spans="1:37" s="26" customFormat="1" ht="76.5" hidden="1" customHeight="1">
      <c r="A182" s="133" t="s">
        <v>570</v>
      </c>
      <c r="B182" s="45" t="s">
        <v>774</v>
      </c>
      <c r="C182" s="45" t="s">
        <v>1031</v>
      </c>
      <c r="D182" s="45" t="s">
        <v>2271</v>
      </c>
      <c r="E182" s="137" t="s">
        <v>1640</v>
      </c>
      <c r="F182" s="48"/>
      <c r="G182" s="48"/>
      <c r="H182" s="132" t="s">
        <v>775</v>
      </c>
      <c r="I182" s="37" t="s">
        <v>1875</v>
      </c>
      <c r="J182" s="37" t="s">
        <v>1872</v>
      </c>
      <c r="K182" s="37" t="s">
        <v>1873</v>
      </c>
      <c r="L182" s="37" t="s">
        <v>1880</v>
      </c>
      <c r="M182" s="37" t="s">
        <v>314</v>
      </c>
      <c r="N182" s="37"/>
      <c r="O182" s="36">
        <f>COUNTIF(Table487[[#This Row],[CMMI Comprehensive Primary Care Plus (CPC+)
Version Date: CY 2021]:[CMS Medicare Hospital Compare
Version Date: January 2021]],"*yes*")</f>
        <v>0</v>
      </c>
      <c r="P182" s="150"/>
      <c r="Q182" s="150"/>
      <c r="R182" s="150"/>
      <c r="S182" s="150"/>
      <c r="T182" s="150"/>
      <c r="U182" s="150"/>
      <c r="V182" s="150"/>
      <c r="W182" s="150"/>
      <c r="X182" s="150"/>
      <c r="Y182" s="150"/>
      <c r="Z182" s="150"/>
      <c r="AA182" s="150"/>
      <c r="AB182" s="150"/>
      <c r="AC182" s="150"/>
      <c r="AD182" s="150"/>
      <c r="AE182" s="150"/>
      <c r="AF182" s="150"/>
      <c r="AG182" s="150"/>
      <c r="AH182" s="150"/>
      <c r="AI182" s="150"/>
      <c r="AJ182" s="150"/>
      <c r="AK182" s="150"/>
    </row>
    <row r="183" spans="1:37" s="26" customFormat="1" ht="76.5" hidden="1" customHeight="1">
      <c r="A183" s="179" t="s">
        <v>572</v>
      </c>
      <c r="B183" s="45" t="s">
        <v>776</v>
      </c>
      <c r="C183" s="45" t="s">
        <v>1032</v>
      </c>
      <c r="D183" s="45" t="s">
        <v>2271</v>
      </c>
      <c r="E183" s="137" t="s">
        <v>1640</v>
      </c>
      <c r="F183" s="52"/>
      <c r="G183" s="52"/>
      <c r="H183" s="132" t="s">
        <v>777</v>
      </c>
      <c r="I183" s="37" t="s">
        <v>1875</v>
      </c>
      <c r="J183" s="37" t="s">
        <v>1872</v>
      </c>
      <c r="K183" s="37" t="s">
        <v>1873</v>
      </c>
      <c r="L183" s="37" t="s">
        <v>1880</v>
      </c>
      <c r="M183" s="37" t="s">
        <v>314</v>
      </c>
      <c r="N183" s="37"/>
      <c r="O183" s="36">
        <f>COUNTIF(Table487[[#This Row],[CMMI Comprehensive Primary Care Plus (CPC+)
Version Date: CY 2021]:[CMS Medicare Hospital Compare
Version Date: January 2021]],"*yes*")</f>
        <v>0</v>
      </c>
      <c r="P183" s="150"/>
      <c r="Q183" s="150"/>
      <c r="R183" s="150"/>
      <c r="S183" s="150"/>
      <c r="T183" s="150"/>
      <c r="U183" s="150"/>
      <c r="V183" s="150"/>
      <c r="W183" s="150"/>
      <c r="X183" s="150"/>
      <c r="Y183" s="150"/>
      <c r="Z183" s="150"/>
      <c r="AA183" s="150"/>
      <c r="AB183" s="150"/>
      <c r="AC183" s="150"/>
      <c r="AD183" s="150"/>
      <c r="AE183" s="150"/>
      <c r="AF183" s="150"/>
      <c r="AG183" s="150"/>
      <c r="AH183" s="150"/>
      <c r="AI183" s="150"/>
      <c r="AJ183" s="150"/>
      <c r="AK183" s="150"/>
    </row>
    <row r="184" spans="1:37" s="26" customFormat="1" ht="76.5" hidden="1" customHeight="1">
      <c r="A184" s="179" t="s">
        <v>575</v>
      </c>
      <c r="B184" s="45" t="s">
        <v>778</v>
      </c>
      <c r="C184" s="45" t="s">
        <v>1033</v>
      </c>
      <c r="D184" s="45" t="s">
        <v>2271</v>
      </c>
      <c r="E184" s="137" t="s">
        <v>1640</v>
      </c>
      <c r="F184" s="52"/>
      <c r="G184" s="52"/>
      <c r="H184" s="132" t="s">
        <v>779</v>
      </c>
      <c r="I184" s="37" t="s">
        <v>1875</v>
      </c>
      <c r="J184" s="37" t="s">
        <v>1872</v>
      </c>
      <c r="K184" s="37" t="s">
        <v>1873</v>
      </c>
      <c r="L184" s="37" t="s">
        <v>1880</v>
      </c>
      <c r="M184" s="37" t="s">
        <v>314</v>
      </c>
      <c r="N184" s="37"/>
      <c r="O184" s="36">
        <f>COUNTIF(Table487[[#This Row],[CMMI Comprehensive Primary Care Plus (CPC+)
Version Date: CY 2021]:[CMS Medicare Hospital Compare
Version Date: January 2021]],"*yes*")</f>
        <v>0</v>
      </c>
      <c r="P184" s="150"/>
      <c r="Q184" s="150"/>
      <c r="R184" s="150"/>
      <c r="S184" s="150"/>
      <c r="T184" s="150"/>
      <c r="U184" s="150"/>
      <c r="V184" s="150"/>
      <c r="W184" s="150"/>
      <c r="X184" s="150"/>
      <c r="Y184" s="150"/>
      <c r="Z184" s="150"/>
      <c r="AA184" s="150"/>
      <c r="AB184" s="150"/>
      <c r="AC184" s="150"/>
      <c r="AD184" s="150"/>
      <c r="AE184" s="150"/>
      <c r="AF184" s="150"/>
      <c r="AG184" s="150"/>
      <c r="AH184" s="150"/>
      <c r="AI184" s="150"/>
      <c r="AJ184" s="150"/>
      <c r="AK184" s="150"/>
    </row>
    <row r="185" spans="1:37" s="26" customFormat="1" ht="76.5" hidden="1" customHeight="1">
      <c r="A185" s="111" t="s">
        <v>576</v>
      </c>
      <c r="B185" s="45" t="s">
        <v>612</v>
      </c>
      <c r="C185" s="45" t="s">
        <v>1784</v>
      </c>
      <c r="D185" s="45" t="s">
        <v>2271</v>
      </c>
      <c r="E185" s="137" t="s">
        <v>1960</v>
      </c>
      <c r="F185" s="48"/>
      <c r="G185" s="48"/>
      <c r="H185" s="132" t="s">
        <v>1474</v>
      </c>
      <c r="I185" s="37" t="s">
        <v>1875</v>
      </c>
      <c r="J185" s="37" t="s">
        <v>1872</v>
      </c>
      <c r="K185" s="37" t="s">
        <v>1873</v>
      </c>
      <c r="L185" s="37" t="s">
        <v>1916</v>
      </c>
      <c r="M185" s="37" t="s">
        <v>1746</v>
      </c>
      <c r="N185" s="37"/>
      <c r="O185" s="36">
        <f>COUNTIF(Table487[[#This Row],[CMMI Comprehensive Primary Care Plus (CPC+)
Version Date: CY 2021]:[CMS Medicare Hospital Compare
Version Date: January 2021]],"*yes*")</f>
        <v>0</v>
      </c>
      <c r="P185" s="150"/>
      <c r="Q185" s="150"/>
      <c r="R185" s="150"/>
      <c r="S185" s="150"/>
      <c r="T185" s="150"/>
      <c r="U185" s="150"/>
      <c r="V185" s="150"/>
      <c r="W185" s="150"/>
      <c r="X185" s="150"/>
      <c r="Y185" s="150"/>
      <c r="Z185" s="150"/>
      <c r="AA185" s="150"/>
      <c r="AB185" s="150"/>
      <c r="AC185" s="150"/>
      <c r="AD185" s="150"/>
      <c r="AE185" s="150"/>
      <c r="AF185" s="150"/>
      <c r="AG185" s="150"/>
      <c r="AH185" s="150"/>
      <c r="AI185" s="150"/>
      <c r="AJ185" s="150"/>
      <c r="AK185" s="150"/>
    </row>
    <row r="186" spans="1:37" s="26" customFormat="1" ht="76.5" hidden="1" customHeight="1">
      <c r="A186" s="179" t="s">
        <v>578</v>
      </c>
      <c r="B186" s="45" t="s">
        <v>2293</v>
      </c>
      <c r="C186" s="45" t="s">
        <v>613</v>
      </c>
      <c r="D186" s="45" t="s">
        <v>2279</v>
      </c>
      <c r="E186" s="137" t="s">
        <v>1960</v>
      </c>
      <c r="F186" s="48" t="s">
        <v>2294</v>
      </c>
      <c r="G186" s="149" t="s">
        <v>3299</v>
      </c>
      <c r="H186" s="132" t="s">
        <v>1400</v>
      </c>
      <c r="I186" s="37" t="s">
        <v>1875</v>
      </c>
      <c r="J186" s="37" t="s">
        <v>1872</v>
      </c>
      <c r="K186" s="37" t="s">
        <v>1873</v>
      </c>
      <c r="L186" s="37" t="s">
        <v>1916</v>
      </c>
      <c r="M186" s="37" t="s">
        <v>314</v>
      </c>
      <c r="N186" s="37" t="s">
        <v>1</v>
      </c>
      <c r="O186" s="36">
        <f>COUNTIF(Table487[[#This Row],[CMMI Comprehensive Primary Care Plus (CPC+)
Version Date: CY 2021]:[CMS Medicare Hospital Compare
Version Date: January 2021]],"*yes*")</f>
        <v>1</v>
      </c>
      <c r="P186" s="150"/>
      <c r="Q186" s="150"/>
      <c r="R186" s="150"/>
      <c r="S186" s="150"/>
      <c r="T186" s="150"/>
      <c r="U186" s="150"/>
      <c r="V186" s="150"/>
      <c r="W186" s="150"/>
      <c r="X186" s="150" t="s">
        <v>2295</v>
      </c>
      <c r="Y186" s="150"/>
      <c r="Z186" s="150"/>
      <c r="AA186" s="150"/>
      <c r="AB186" s="150"/>
      <c r="AC186" s="150"/>
      <c r="AD186" s="150"/>
      <c r="AE186" s="150"/>
      <c r="AF186" s="150"/>
      <c r="AG186" s="150"/>
      <c r="AH186" s="150"/>
      <c r="AI186" s="150"/>
      <c r="AJ186" s="150"/>
      <c r="AK186" s="150"/>
    </row>
    <row r="187" spans="1:37" s="26" customFormat="1" ht="76.5" hidden="1" customHeight="1">
      <c r="A187" s="133" t="s">
        <v>635</v>
      </c>
      <c r="B187" s="45" t="s">
        <v>614</v>
      </c>
      <c r="C187" s="45" t="s">
        <v>1785</v>
      </c>
      <c r="D187" s="45" t="s">
        <v>2271</v>
      </c>
      <c r="E187" s="137" t="s">
        <v>1639</v>
      </c>
      <c r="F187" s="52"/>
      <c r="G187" s="52"/>
      <c r="H187" s="132" t="s">
        <v>1791</v>
      </c>
      <c r="I187" s="37" t="s">
        <v>1875</v>
      </c>
      <c r="J187" s="37" t="s">
        <v>1872</v>
      </c>
      <c r="K187" s="37" t="s">
        <v>1879</v>
      </c>
      <c r="L187" s="37" t="s">
        <v>2252</v>
      </c>
      <c r="M187" s="37" t="s">
        <v>1746</v>
      </c>
      <c r="N187" s="37"/>
      <c r="O187" s="36">
        <f>COUNTIF(Table487[[#This Row],[CMMI Comprehensive Primary Care Plus (CPC+)
Version Date: CY 2021]:[CMS Medicare Hospital Compare
Version Date: January 2021]],"*yes*")</f>
        <v>0</v>
      </c>
      <c r="P187" s="150"/>
      <c r="Q187" s="150"/>
      <c r="R187" s="150"/>
      <c r="S187" s="150"/>
      <c r="T187" s="150"/>
      <c r="U187" s="150"/>
      <c r="V187" s="150"/>
      <c r="W187" s="150"/>
      <c r="X187" s="150"/>
      <c r="Y187" s="150"/>
      <c r="Z187" s="150"/>
      <c r="AA187" s="150"/>
      <c r="AB187" s="150"/>
      <c r="AC187" s="150"/>
      <c r="AD187" s="150"/>
      <c r="AE187" s="150"/>
      <c r="AF187" s="150"/>
      <c r="AG187" s="150"/>
      <c r="AH187" s="150"/>
      <c r="AI187" s="150"/>
      <c r="AJ187" s="150"/>
      <c r="AK187" s="150"/>
    </row>
    <row r="188" spans="1:37" s="26" customFormat="1" ht="76.5" hidden="1" customHeight="1">
      <c r="A188" s="133" t="s">
        <v>636</v>
      </c>
      <c r="B188" s="45" t="s">
        <v>780</v>
      </c>
      <c r="C188" s="45" t="s">
        <v>1034</v>
      </c>
      <c r="D188" s="45" t="s">
        <v>2279</v>
      </c>
      <c r="E188" s="137" t="s">
        <v>1960</v>
      </c>
      <c r="F188" s="52" t="s">
        <v>2508</v>
      </c>
      <c r="G188" s="52"/>
      <c r="H188" s="132" t="s">
        <v>3300</v>
      </c>
      <c r="I188" s="37" t="s">
        <v>1875</v>
      </c>
      <c r="J188" s="37" t="s">
        <v>1872</v>
      </c>
      <c r="K188" s="37" t="s">
        <v>1873</v>
      </c>
      <c r="L188" s="37" t="s">
        <v>2252</v>
      </c>
      <c r="M188" s="37" t="s">
        <v>314</v>
      </c>
      <c r="N188" s="37"/>
      <c r="O188" s="36">
        <f>COUNTIF(Table487[[#This Row],[CMMI Comprehensive Primary Care Plus (CPC+)
Version Date: CY 2021]:[CMS Medicare Hospital Compare
Version Date: January 2021]],"*yes*")</f>
        <v>2</v>
      </c>
      <c r="P188" s="150"/>
      <c r="Q188" s="150"/>
      <c r="R188" s="150"/>
      <c r="S188" s="150"/>
      <c r="T188" s="150"/>
      <c r="U188" s="150"/>
      <c r="V188" s="150"/>
      <c r="W188" s="150" t="s">
        <v>1</v>
      </c>
      <c r="X188" s="150" t="s">
        <v>2295</v>
      </c>
      <c r="Y188" s="150"/>
      <c r="Z188" s="150"/>
      <c r="AA188" s="150"/>
      <c r="AB188" s="150"/>
      <c r="AC188" s="150"/>
      <c r="AD188" s="150"/>
      <c r="AE188" s="150"/>
      <c r="AF188" s="150"/>
      <c r="AG188" s="150"/>
      <c r="AH188" s="150"/>
      <c r="AI188" s="150"/>
      <c r="AJ188" s="150"/>
      <c r="AK188" s="150"/>
    </row>
    <row r="189" spans="1:37" s="26" customFormat="1" ht="76.5" hidden="1" customHeight="1">
      <c r="A189" s="133" t="s">
        <v>637</v>
      </c>
      <c r="B189" s="45" t="s">
        <v>854</v>
      </c>
      <c r="C189" s="45" t="s">
        <v>1650</v>
      </c>
      <c r="D189" s="45" t="s">
        <v>2279</v>
      </c>
      <c r="E189" s="137" t="s">
        <v>1956</v>
      </c>
      <c r="F189" s="52" t="s">
        <v>2477</v>
      </c>
      <c r="G189" s="52"/>
      <c r="H189" s="132" t="s">
        <v>855</v>
      </c>
      <c r="I189" s="37" t="s">
        <v>1875</v>
      </c>
      <c r="J189" s="37" t="s">
        <v>1887</v>
      </c>
      <c r="K189" s="37" t="s">
        <v>1873</v>
      </c>
      <c r="L189" s="37" t="s">
        <v>1880</v>
      </c>
      <c r="M189" s="37" t="s">
        <v>1746</v>
      </c>
      <c r="N189" s="37" t="s">
        <v>1</v>
      </c>
      <c r="O189" s="36">
        <f>COUNTIF(Table487[[#This Row],[CMMI Comprehensive Primary Care Plus (CPC+)
Version Date: CY 2021]:[CMS Medicare Hospital Compare
Version Date: January 2021]],"*yes*")</f>
        <v>1</v>
      </c>
      <c r="P189" s="150"/>
      <c r="Q189" s="150"/>
      <c r="R189" s="150"/>
      <c r="S189" s="150"/>
      <c r="T189" s="150"/>
      <c r="U189" s="150"/>
      <c r="V189" s="150"/>
      <c r="W189" s="150" t="s">
        <v>1</v>
      </c>
      <c r="X189" s="150"/>
      <c r="Y189" s="150"/>
      <c r="Z189" s="150"/>
      <c r="AA189" s="150"/>
      <c r="AB189" s="150"/>
      <c r="AC189" s="150"/>
      <c r="AD189" s="150"/>
      <c r="AE189" s="150"/>
      <c r="AF189" s="150"/>
      <c r="AG189" s="150"/>
      <c r="AH189" s="150"/>
      <c r="AI189" s="150"/>
      <c r="AJ189" s="150"/>
      <c r="AK189" s="150"/>
    </row>
    <row r="190" spans="1:37" s="26" customFormat="1" ht="76.5" hidden="1" customHeight="1">
      <c r="A190" s="111" t="s">
        <v>638</v>
      </c>
      <c r="B190" s="45" t="s">
        <v>1589</v>
      </c>
      <c r="C190" s="45" t="s">
        <v>1649</v>
      </c>
      <c r="D190" s="45" t="s">
        <v>2279</v>
      </c>
      <c r="E190" s="137" t="s">
        <v>1956</v>
      </c>
      <c r="F190" s="52" t="s">
        <v>2476</v>
      </c>
      <c r="G190" s="52"/>
      <c r="H190" s="132" t="s">
        <v>853</v>
      </c>
      <c r="I190" s="37" t="s">
        <v>1875</v>
      </c>
      <c r="J190" s="37" t="s">
        <v>1887</v>
      </c>
      <c r="K190" s="37" t="s">
        <v>1873</v>
      </c>
      <c r="L190" s="37" t="s">
        <v>1880</v>
      </c>
      <c r="M190" s="37" t="s">
        <v>1746</v>
      </c>
      <c r="N190" s="37" t="s">
        <v>1</v>
      </c>
      <c r="O190" s="36">
        <f>COUNTIF(Table487[[#This Row],[CMMI Comprehensive Primary Care Plus (CPC+)
Version Date: CY 2021]:[CMS Medicare Hospital Compare
Version Date: January 2021]],"*yes*")</f>
        <v>1</v>
      </c>
      <c r="P190" s="150"/>
      <c r="Q190" s="150"/>
      <c r="R190" s="150"/>
      <c r="S190" s="150"/>
      <c r="T190" s="150"/>
      <c r="U190" s="150"/>
      <c r="V190" s="150"/>
      <c r="W190" s="150" t="s">
        <v>1</v>
      </c>
      <c r="X190" s="150"/>
      <c r="Y190" s="150"/>
      <c r="Z190" s="150"/>
      <c r="AA190" s="150"/>
      <c r="AB190" s="150"/>
      <c r="AC190" s="150"/>
      <c r="AD190" s="150"/>
      <c r="AE190" s="150"/>
      <c r="AF190" s="150"/>
      <c r="AG190" s="150"/>
      <c r="AH190" s="150"/>
      <c r="AI190" s="150"/>
      <c r="AJ190" s="150"/>
      <c r="AK190" s="150"/>
    </row>
    <row r="191" spans="1:37" s="26" customFormat="1" ht="76.5" hidden="1" customHeight="1">
      <c r="A191" s="133" t="s">
        <v>639</v>
      </c>
      <c r="B191" s="45" t="s">
        <v>2784</v>
      </c>
      <c r="C191" s="45" t="s">
        <v>97</v>
      </c>
      <c r="D191" s="45" t="s">
        <v>97</v>
      </c>
      <c r="E191" s="137" t="s">
        <v>1960</v>
      </c>
      <c r="F191" s="48"/>
      <c r="G191" s="48"/>
      <c r="H191" s="132" t="s">
        <v>2785</v>
      </c>
      <c r="I191" s="37" t="s">
        <v>1889</v>
      </c>
      <c r="J191" s="37" t="s">
        <v>1890</v>
      </c>
      <c r="K191" s="37" t="s">
        <v>1873</v>
      </c>
      <c r="L191" s="37" t="s">
        <v>1880</v>
      </c>
      <c r="M191" s="37" t="s">
        <v>1746</v>
      </c>
      <c r="N191" s="37"/>
      <c r="O191" s="36">
        <f>COUNTIF(Table487[[#This Row],[CMMI Comprehensive Primary Care Plus (CPC+)
Version Date: CY 2021]:[CMS Medicare Hospital Compare
Version Date: January 2021]],"*yes*")</f>
        <v>0</v>
      </c>
      <c r="P191" s="150"/>
      <c r="Q191" s="150"/>
      <c r="R191" s="150"/>
      <c r="S191" s="37"/>
      <c r="T191" s="150"/>
      <c r="U191" s="150"/>
      <c r="V191" s="150"/>
      <c r="W191" s="150"/>
      <c r="X191" s="150"/>
      <c r="Y191" s="150"/>
      <c r="Z191" s="150"/>
      <c r="AA191" s="37"/>
      <c r="AB191" s="150"/>
      <c r="AC191" s="150"/>
      <c r="AD191" s="37"/>
      <c r="AE191" s="150"/>
      <c r="AF191" s="150"/>
      <c r="AG191" s="37"/>
      <c r="AH191" s="35"/>
      <c r="AI191" s="150" t="s">
        <v>1</v>
      </c>
      <c r="AJ191" s="150"/>
      <c r="AK191" s="150"/>
    </row>
    <row r="192" spans="1:37" s="26" customFormat="1" ht="76.5" hidden="1" customHeight="1">
      <c r="A192" s="111" t="s">
        <v>342</v>
      </c>
      <c r="B192" s="45" t="s">
        <v>3301</v>
      </c>
      <c r="C192" s="45" t="s">
        <v>43</v>
      </c>
      <c r="D192" s="47" t="s">
        <v>2271</v>
      </c>
      <c r="E192" s="137" t="s">
        <v>1639</v>
      </c>
      <c r="F192" s="48" t="s">
        <v>2296</v>
      </c>
      <c r="G192" s="48" t="s">
        <v>3302</v>
      </c>
      <c r="H192" s="132" t="s">
        <v>1401</v>
      </c>
      <c r="I192" s="37" t="s">
        <v>2297</v>
      </c>
      <c r="J192" s="37" t="s">
        <v>1888</v>
      </c>
      <c r="K192" s="37" t="s">
        <v>1873</v>
      </c>
      <c r="L192" s="37" t="s">
        <v>2252</v>
      </c>
      <c r="M192" s="37" t="s">
        <v>1746</v>
      </c>
      <c r="N192" s="37" t="s">
        <v>1</v>
      </c>
      <c r="O192" s="36">
        <f>COUNTIF(Table487[[#This Row],[CMMI Comprehensive Primary Care Plus (CPC+)
Version Date: CY 2021]:[CMS Medicare Hospital Compare
Version Date: January 2021]],"*yes*")</f>
        <v>7</v>
      </c>
      <c r="P192" s="150"/>
      <c r="Q192" s="150" t="s">
        <v>3903</v>
      </c>
      <c r="R192" s="150" t="s">
        <v>3904</v>
      </c>
      <c r="S192" s="150" t="s">
        <v>2298</v>
      </c>
      <c r="T192" s="150" t="s">
        <v>2298</v>
      </c>
      <c r="U192" s="150"/>
      <c r="V192" s="150" t="s">
        <v>3905</v>
      </c>
      <c r="W192" s="150" t="s">
        <v>1</v>
      </c>
      <c r="X192" s="150" t="s">
        <v>3906</v>
      </c>
      <c r="Y192" s="150"/>
      <c r="Z192" s="150"/>
      <c r="AA192" s="150"/>
      <c r="AB192" s="150" t="s">
        <v>1</v>
      </c>
      <c r="AC192" s="150" t="s">
        <v>3907</v>
      </c>
      <c r="AD192" s="150"/>
      <c r="AE192" s="150"/>
      <c r="AF192" s="150" t="s">
        <v>1</v>
      </c>
      <c r="AG192" s="150"/>
      <c r="AH192" s="150"/>
      <c r="AI192" s="150"/>
      <c r="AJ192" s="150"/>
      <c r="AK192" s="150"/>
    </row>
    <row r="193" spans="1:37" s="42" customFormat="1" ht="76.5" hidden="1" customHeight="1">
      <c r="A193" s="133" t="s">
        <v>640</v>
      </c>
      <c r="B193" s="45" t="s">
        <v>143</v>
      </c>
      <c r="C193" s="45" t="s">
        <v>144</v>
      </c>
      <c r="D193" s="45" t="s">
        <v>2271</v>
      </c>
      <c r="E193" s="137" t="s">
        <v>1639</v>
      </c>
      <c r="F193" s="48" t="s">
        <v>2299</v>
      </c>
      <c r="G193" s="48" t="s">
        <v>3303</v>
      </c>
      <c r="H193" s="132" t="s">
        <v>1402</v>
      </c>
      <c r="I193" s="37" t="s">
        <v>1928</v>
      </c>
      <c r="J193" s="37" t="s">
        <v>1890</v>
      </c>
      <c r="K193" s="37" t="s">
        <v>1873</v>
      </c>
      <c r="L193" s="37" t="s">
        <v>1880</v>
      </c>
      <c r="M193" s="37" t="s">
        <v>1746</v>
      </c>
      <c r="N193" s="37"/>
      <c r="O193" s="36">
        <f>COUNTIF(Table487[[#This Row],[CMMI Comprehensive Primary Care Plus (CPC+)
Version Date: CY 2021]:[CMS Medicare Hospital Compare
Version Date: January 2021]],"*yes*")</f>
        <v>3</v>
      </c>
      <c r="P193" s="150"/>
      <c r="Q193" s="150"/>
      <c r="R193" s="150"/>
      <c r="S193" s="150" t="s">
        <v>3908</v>
      </c>
      <c r="T193" s="150"/>
      <c r="U193" s="150"/>
      <c r="V193" s="150"/>
      <c r="W193" s="150" t="s">
        <v>1</v>
      </c>
      <c r="X193" s="150" t="s">
        <v>2541</v>
      </c>
      <c r="Y193" s="150"/>
      <c r="Z193" s="150"/>
      <c r="AA193" s="150"/>
      <c r="AB193" s="150" t="s">
        <v>1</v>
      </c>
      <c r="AC193" s="150"/>
      <c r="AD193" s="150"/>
      <c r="AE193" s="150"/>
      <c r="AF193" s="150"/>
      <c r="AG193" s="150"/>
      <c r="AH193" s="150"/>
      <c r="AI193" s="150"/>
      <c r="AJ193" s="150" t="s">
        <v>1827</v>
      </c>
      <c r="AK193" s="150" t="s">
        <v>1</v>
      </c>
    </row>
    <row r="194" spans="1:37" s="26" customFormat="1" ht="76.5" hidden="1" customHeight="1">
      <c r="A194" s="111" t="s">
        <v>641</v>
      </c>
      <c r="B194" s="45" t="s">
        <v>781</v>
      </c>
      <c r="C194" s="45" t="s">
        <v>1035</v>
      </c>
      <c r="D194" s="45" t="s">
        <v>2279</v>
      </c>
      <c r="E194" s="137" t="s">
        <v>1639</v>
      </c>
      <c r="F194" s="48" t="s">
        <v>2478</v>
      </c>
      <c r="G194" s="48"/>
      <c r="H194" s="132" t="s">
        <v>782</v>
      </c>
      <c r="I194" s="37" t="s">
        <v>2297</v>
      </c>
      <c r="J194" s="37" t="s">
        <v>97</v>
      </c>
      <c r="K194" s="37" t="s">
        <v>1873</v>
      </c>
      <c r="L194" s="37" t="s">
        <v>1880</v>
      </c>
      <c r="M194" s="37" t="s">
        <v>1746</v>
      </c>
      <c r="N194" s="37"/>
      <c r="O194" s="36">
        <f>COUNTIF(Table487[[#This Row],[CMMI Comprehensive Primary Care Plus (CPC+)
Version Date: CY 2021]:[CMS Medicare Hospital Compare
Version Date: January 2021]],"*yes*")</f>
        <v>0</v>
      </c>
      <c r="P194" s="150"/>
      <c r="Q194" s="150"/>
      <c r="R194" s="150"/>
      <c r="S194" s="150"/>
      <c r="T194" s="150"/>
      <c r="U194" s="150"/>
      <c r="V194" s="150"/>
      <c r="W194" s="150"/>
      <c r="X194" s="150"/>
      <c r="Y194" s="150"/>
      <c r="Z194" s="150"/>
      <c r="AA194" s="150"/>
      <c r="AB194" s="150"/>
      <c r="AC194" s="150"/>
      <c r="AD194" s="150"/>
      <c r="AE194" s="150"/>
      <c r="AF194" s="150"/>
      <c r="AG194" s="150"/>
      <c r="AH194" s="150"/>
      <c r="AI194" s="150"/>
      <c r="AJ194" s="150"/>
      <c r="AK194" s="150"/>
    </row>
    <row r="195" spans="1:37" s="26" customFormat="1" ht="76.5" hidden="1" customHeight="1">
      <c r="A195" s="133" t="s">
        <v>642</v>
      </c>
      <c r="B195" s="45" t="s">
        <v>2300</v>
      </c>
      <c r="C195" s="45" t="s">
        <v>31</v>
      </c>
      <c r="D195" s="45" t="s">
        <v>2271</v>
      </c>
      <c r="E195" s="137" t="s">
        <v>1639</v>
      </c>
      <c r="F195" s="48" t="s">
        <v>2301</v>
      </c>
      <c r="G195" s="48" t="s">
        <v>3304</v>
      </c>
      <c r="H195" s="132" t="s">
        <v>1403</v>
      </c>
      <c r="I195" s="37" t="s">
        <v>2297</v>
      </c>
      <c r="J195" s="37" t="s">
        <v>1881</v>
      </c>
      <c r="K195" s="37" t="s">
        <v>1873</v>
      </c>
      <c r="L195" s="37" t="s">
        <v>1880</v>
      </c>
      <c r="M195" s="37" t="s">
        <v>314</v>
      </c>
      <c r="N195" s="37"/>
      <c r="O195" s="36">
        <f>COUNTIF(Table487[[#This Row],[CMMI Comprehensive Primary Care Plus (CPC+)
Version Date: CY 2021]:[CMS Medicare Hospital Compare
Version Date: January 2021]],"*yes*")</f>
        <v>3</v>
      </c>
      <c r="P195" s="150"/>
      <c r="Q195" s="150"/>
      <c r="R195" s="150"/>
      <c r="S195" s="150" t="s">
        <v>3909</v>
      </c>
      <c r="T195" s="150"/>
      <c r="U195" s="150" t="s">
        <v>3910</v>
      </c>
      <c r="V195" s="150"/>
      <c r="W195" s="150" t="s">
        <v>1</v>
      </c>
      <c r="X195" s="150" t="s">
        <v>3911</v>
      </c>
      <c r="Y195" s="150"/>
      <c r="Z195" s="150"/>
      <c r="AA195" s="150"/>
      <c r="AB195" s="150" t="s">
        <v>1</v>
      </c>
      <c r="AC195" s="150"/>
      <c r="AD195" s="150"/>
      <c r="AE195" s="150"/>
      <c r="AF195" s="150"/>
      <c r="AG195" s="150"/>
      <c r="AH195" s="150"/>
      <c r="AI195" s="150"/>
      <c r="AJ195" s="150"/>
      <c r="AK195" s="150"/>
    </row>
    <row r="196" spans="1:37" s="26" customFormat="1" ht="76.5" hidden="1" customHeight="1">
      <c r="A196" s="111" t="s">
        <v>643</v>
      </c>
      <c r="B196" s="45" t="s">
        <v>783</v>
      </c>
      <c r="C196" s="45" t="s">
        <v>1036</v>
      </c>
      <c r="D196" s="45" t="s">
        <v>2279</v>
      </c>
      <c r="E196" s="137" t="s">
        <v>1952</v>
      </c>
      <c r="F196" s="48" t="s">
        <v>2509</v>
      </c>
      <c r="G196" s="48"/>
      <c r="H196" s="132" t="s">
        <v>784</v>
      </c>
      <c r="I196" s="37" t="s">
        <v>2212</v>
      </c>
      <c r="J196" s="37" t="s">
        <v>1886</v>
      </c>
      <c r="K196" s="37" t="s">
        <v>1879</v>
      </c>
      <c r="L196" s="37" t="s">
        <v>1880</v>
      </c>
      <c r="M196" s="37" t="s">
        <v>314</v>
      </c>
      <c r="N196" s="37"/>
      <c r="O196" s="36">
        <f>COUNTIF(Table487[[#This Row],[CMMI Comprehensive Primary Care Plus (CPC+)
Version Date: CY 2021]:[CMS Medicare Hospital Compare
Version Date: January 2021]],"*yes*")</f>
        <v>1</v>
      </c>
      <c r="P196" s="150"/>
      <c r="Q196" s="150"/>
      <c r="R196" s="150"/>
      <c r="S196" s="150"/>
      <c r="T196" s="150"/>
      <c r="U196" s="150"/>
      <c r="V196" s="150"/>
      <c r="W196" s="150" t="s">
        <v>1</v>
      </c>
      <c r="X196" s="150"/>
      <c r="Y196" s="150"/>
      <c r="Z196" s="150"/>
      <c r="AA196" s="150"/>
      <c r="AB196" s="150"/>
      <c r="AC196" s="150"/>
      <c r="AD196" s="150"/>
      <c r="AE196" s="150"/>
      <c r="AF196" s="150"/>
      <c r="AG196" s="150"/>
      <c r="AH196" s="150"/>
      <c r="AI196" s="150"/>
      <c r="AJ196" s="150"/>
      <c r="AK196" s="150"/>
    </row>
    <row r="197" spans="1:37" s="26" customFormat="1" ht="76.5" hidden="1" customHeight="1">
      <c r="A197" s="133" t="s">
        <v>644</v>
      </c>
      <c r="B197" s="45" t="s">
        <v>785</v>
      </c>
      <c r="C197" s="45" t="s">
        <v>1037</v>
      </c>
      <c r="D197" s="45" t="s">
        <v>2279</v>
      </c>
      <c r="E197" s="137" t="s">
        <v>1952</v>
      </c>
      <c r="F197" s="48" t="s">
        <v>2511</v>
      </c>
      <c r="G197" s="48"/>
      <c r="H197" s="132" t="s">
        <v>786</v>
      </c>
      <c r="I197" s="37" t="s">
        <v>2212</v>
      </c>
      <c r="J197" s="37" t="s">
        <v>1886</v>
      </c>
      <c r="K197" s="37" t="s">
        <v>1879</v>
      </c>
      <c r="L197" s="37" t="s">
        <v>1880</v>
      </c>
      <c r="M197" s="37" t="s">
        <v>314</v>
      </c>
      <c r="N197" s="37"/>
      <c r="O197" s="36">
        <f>COUNTIF(Table487[[#This Row],[CMMI Comprehensive Primary Care Plus (CPC+)
Version Date: CY 2021]:[CMS Medicare Hospital Compare
Version Date: January 2021]],"*yes*")</f>
        <v>1</v>
      </c>
      <c r="P197" s="150"/>
      <c r="Q197" s="150"/>
      <c r="R197" s="150"/>
      <c r="S197" s="150"/>
      <c r="T197" s="150"/>
      <c r="U197" s="150"/>
      <c r="V197" s="150"/>
      <c r="W197" s="150" t="s">
        <v>1</v>
      </c>
      <c r="X197" s="150"/>
      <c r="Y197" s="150"/>
      <c r="Z197" s="150"/>
      <c r="AA197" s="150"/>
      <c r="AB197" s="150"/>
      <c r="AC197" s="150"/>
      <c r="AD197" s="150"/>
      <c r="AE197" s="150"/>
      <c r="AF197" s="150"/>
      <c r="AG197" s="150"/>
      <c r="AH197" s="150"/>
      <c r="AI197" s="150"/>
      <c r="AJ197" s="150"/>
      <c r="AK197" s="150"/>
    </row>
    <row r="198" spans="1:37" s="26" customFormat="1" ht="76.5" hidden="1" customHeight="1">
      <c r="A198" s="111" t="s">
        <v>645</v>
      </c>
      <c r="B198" s="45" t="s">
        <v>787</v>
      </c>
      <c r="C198" s="45" t="s">
        <v>1038</v>
      </c>
      <c r="D198" s="45" t="s">
        <v>2279</v>
      </c>
      <c r="E198" s="137" t="s">
        <v>1952</v>
      </c>
      <c r="F198" s="48" t="s">
        <v>2512</v>
      </c>
      <c r="G198" s="48"/>
      <c r="H198" s="132" t="s">
        <v>788</v>
      </c>
      <c r="I198" s="37" t="s">
        <v>2212</v>
      </c>
      <c r="J198" s="37" t="s">
        <v>1886</v>
      </c>
      <c r="K198" s="37" t="s">
        <v>1879</v>
      </c>
      <c r="L198" s="37" t="s">
        <v>1880</v>
      </c>
      <c r="M198" s="37" t="s">
        <v>314</v>
      </c>
      <c r="N198" s="37"/>
      <c r="O198" s="36">
        <f>COUNTIF(Table487[[#This Row],[CMMI Comprehensive Primary Care Plus (CPC+)
Version Date: CY 2021]:[CMS Medicare Hospital Compare
Version Date: January 2021]],"*yes*")</f>
        <v>1</v>
      </c>
      <c r="P198" s="150"/>
      <c r="Q198" s="150"/>
      <c r="R198" s="150"/>
      <c r="S198" s="150"/>
      <c r="T198" s="150"/>
      <c r="U198" s="150"/>
      <c r="V198" s="150"/>
      <c r="W198" s="150" t="s">
        <v>1</v>
      </c>
      <c r="X198" s="150"/>
      <c r="Y198" s="150"/>
      <c r="Z198" s="150"/>
      <c r="AA198" s="150"/>
      <c r="AB198" s="150"/>
      <c r="AC198" s="150"/>
      <c r="AD198" s="150"/>
      <c r="AE198" s="150"/>
      <c r="AF198" s="150"/>
      <c r="AG198" s="150"/>
      <c r="AH198" s="150"/>
      <c r="AI198" s="150"/>
      <c r="AJ198" s="150"/>
      <c r="AK198" s="150"/>
    </row>
    <row r="199" spans="1:37" s="26" customFormat="1" ht="76.5" hidden="1" customHeight="1">
      <c r="A199" s="133" t="s">
        <v>646</v>
      </c>
      <c r="B199" s="45" t="s">
        <v>789</v>
      </c>
      <c r="C199" s="45" t="s">
        <v>1039</v>
      </c>
      <c r="D199" s="45" t="s">
        <v>2279</v>
      </c>
      <c r="E199" s="137" t="s">
        <v>1952</v>
      </c>
      <c r="F199" s="48" t="s">
        <v>2513</v>
      </c>
      <c r="G199" s="48"/>
      <c r="H199" s="132" t="s">
        <v>790</v>
      </c>
      <c r="I199" s="37" t="s">
        <v>2212</v>
      </c>
      <c r="J199" s="37" t="s">
        <v>1886</v>
      </c>
      <c r="K199" s="37" t="s">
        <v>1879</v>
      </c>
      <c r="L199" s="37" t="s">
        <v>1880</v>
      </c>
      <c r="M199" s="37" t="s">
        <v>314</v>
      </c>
      <c r="N199" s="37"/>
      <c r="O199" s="36">
        <f>COUNTIF(Table487[[#This Row],[CMMI Comprehensive Primary Care Plus (CPC+)
Version Date: CY 2021]:[CMS Medicare Hospital Compare
Version Date: January 2021]],"*yes*")</f>
        <v>1</v>
      </c>
      <c r="P199" s="150"/>
      <c r="Q199" s="150"/>
      <c r="R199" s="150"/>
      <c r="S199" s="150"/>
      <c r="T199" s="150"/>
      <c r="U199" s="150"/>
      <c r="V199" s="150"/>
      <c r="W199" s="150" t="s">
        <v>1</v>
      </c>
      <c r="X199" s="150"/>
      <c r="Y199" s="150"/>
      <c r="Z199" s="150"/>
      <c r="AA199" s="150"/>
      <c r="AB199" s="150"/>
      <c r="AC199" s="150"/>
      <c r="AD199" s="150"/>
      <c r="AE199" s="150"/>
      <c r="AF199" s="150"/>
      <c r="AG199" s="150"/>
      <c r="AH199" s="150"/>
      <c r="AI199" s="150"/>
      <c r="AJ199" s="150"/>
      <c r="AK199" s="150"/>
    </row>
    <row r="200" spans="1:37" s="26" customFormat="1" ht="76.5" hidden="1" customHeight="1">
      <c r="A200" s="111" t="s">
        <v>647</v>
      </c>
      <c r="B200" s="45" t="s">
        <v>791</v>
      </c>
      <c r="C200" s="45" t="s">
        <v>1040</v>
      </c>
      <c r="D200" s="45" t="s">
        <v>2279</v>
      </c>
      <c r="E200" s="137" t="s">
        <v>1952</v>
      </c>
      <c r="F200" s="48" t="s">
        <v>2514</v>
      </c>
      <c r="G200" s="48"/>
      <c r="H200" s="132" t="s">
        <v>792</v>
      </c>
      <c r="I200" s="37" t="s">
        <v>2212</v>
      </c>
      <c r="J200" s="37" t="s">
        <v>1886</v>
      </c>
      <c r="K200" s="37" t="s">
        <v>1879</v>
      </c>
      <c r="L200" s="37" t="s">
        <v>1880</v>
      </c>
      <c r="M200" s="37" t="s">
        <v>314</v>
      </c>
      <c r="N200" s="37"/>
      <c r="O200" s="36">
        <f>COUNTIF(Table487[[#This Row],[CMMI Comprehensive Primary Care Plus (CPC+)
Version Date: CY 2021]:[CMS Medicare Hospital Compare
Version Date: January 2021]],"*yes*")</f>
        <v>1</v>
      </c>
      <c r="P200" s="150"/>
      <c r="Q200" s="150"/>
      <c r="R200" s="150"/>
      <c r="S200" s="150"/>
      <c r="T200" s="150"/>
      <c r="U200" s="150"/>
      <c r="V200" s="150"/>
      <c r="W200" s="150" t="s">
        <v>1</v>
      </c>
      <c r="X200" s="150"/>
      <c r="Y200" s="150"/>
      <c r="Z200" s="150"/>
      <c r="AA200" s="150"/>
      <c r="AB200" s="150"/>
      <c r="AC200" s="150"/>
      <c r="AD200" s="150"/>
      <c r="AE200" s="150"/>
      <c r="AF200" s="150"/>
      <c r="AG200" s="150"/>
      <c r="AH200" s="150"/>
      <c r="AI200" s="150"/>
      <c r="AJ200" s="150"/>
      <c r="AK200" s="150"/>
    </row>
    <row r="201" spans="1:37" s="26" customFormat="1" ht="76.5" hidden="1" customHeight="1">
      <c r="A201" s="133" t="s">
        <v>648</v>
      </c>
      <c r="B201" s="45" t="s">
        <v>793</v>
      </c>
      <c r="C201" s="45" t="s">
        <v>1041</v>
      </c>
      <c r="D201" s="45" t="s">
        <v>2279</v>
      </c>
      <c r="E201" s="137" t="s">
        <v>1952</v>
      </c>
      <c r="F201" s="48" t="s">
        <v>2515</v>
      </c>
      <c r="G201" s="48"/>
      <c r="H201" s="132" t="s">
        <v>794</v>
      </c>
      <c r="I201" s="37" t="s">
        <v>2212</v>
      </c>
      <c r="J201" s="37" t="s">
        <v>1886</v>
      </c>
      <c r="K201" s="37" t="s">
        <v>1879</v>
      </c>
      <c r="L201" s="37" t="s">
        <v>1880</v>
      </c>
      <c r="M201" s="37" t="s">
        <v>314</v>
      </c>
      <c r="N201" s="37"/>
      <c r="O201" s="36">
        <f>COUNTIF(Table487[[#This Row],[CMMI Comprehensive Primary Care Plus (CPC+)
Version Date: CY 2021]:[CMS Medicare Hospital Compare
Version Date: January 2021]],"*yes*")</f>
        <v>1</v>
      </c>
      <c r="P201" s="150"/>
      <c r="Q201" s="150"/>
      <c r="R201" s="150"/>
      <c r="S201" s="150"/>
      <c r="T201" s="150"/>
      <c r="U201" s="150"/>
      <c r="V201" s="150"/>
      <c r="W201" s="150" t="s">
        <v>1</v>
      </c>
      <c r="X201" s="150"/>
      <c r="Y201" s="150"/>
      <c r="Z201" s="150"/>
      <c r="AA201" s="150"/>
      <c r="AB201" s="150"/>
      <c r="AC201" s="150"/>
      <c r="AD201" s="150"/>
      <c r="AE201" s="150"/>
      <c r="AF201" s="150"/>
      <c r="AG201" s="150"/>
      <c r="AH201" s="150"/>
      <c r="AI201" s="150"/>
      <c r="AJ201" s="150"/>
      <c r="AK201" s="150"/>
    </row>
    <row r="202" spans="1:37" s="26" customFormat="1" ht="76.5" hidden="1" customHeight="1">
      <c r="A202" s="111" t="s">
        <v>649</v>
      </c>
      <c r="B202" s="45" t="s">
        <v>1795</v>
      </c>
      <c r="C202" s="45" t="s">
        <v>1042</v>
      </c>
      <c r="D202" s="45" t="s">
        <v>2279</v>
      </c>
      <c r="E202" s="137" t="s">
        <v>1952</v>
      </c>
      <c r="F202" s="52" t="s">
        <v>2516</v>
      </c>
      <c r="G202" s="52"/>
      <c r="H202" s="132" t="s">
        <v>1796</v>
      </c>
      <c r="I202" s="37" t="s">
        <v>2212</v>
      </c>
      <c r="J202" s="37" t="s">
        <v>1886</v>
      </c>
      <c r="K202" s="37" t="s">
        <v>1879</v>
      </c>
      <c r="L202" s="37" t="s">
        <v>1880</v>
      </c>
      <c r="M202" s="37" t="s">
        <v>314</v>
      </c>
      <c r="N202" s="37"/>
      <c r="O202" s="36">
        <f>COUNTIF(Table487[[#This Row],[CMMI Comprehensive Primary Care Plus (CPC+)
Version Date: CY 2021]:[CMS Medicare Hospital Compare
Version Date: January 2021]],"*yes*")</f>
        <v>0</v>
      </c>
      <c r="P202" s="150"/>
      <c r="Q202" s="150"/>
      <c r="R202" s="150"/>
      <c r="S202" s="150"/>
      <c r="T202" s="150"/>
      <c r="U202" s="150"/>
      <c r="V202" s="150"/>
      <c r="W202" s="150"/>
      <c r="X202" s="150"/>
      <c r="Y202" s="150"/>
      <c r="Z202" s="150"/>
      <c r="AA202" s="150"/>
      <c r="AB202" s="150"/>
      <c r="AC202" s="150"/>
      <c r="AD202" s="150"/>
      <c r="AE202" s="150"/>
      <c r="AF202" s="150"/>
      <c r="AG202" s="150"/>
      <c r="AH202" s="150"/>
      <c r="AI202" s="150"/>
      <c r="AJ202" s="150"/>
      <c r="AK202" s="150"/>
    </row>
    <row r="203" spans="1:37" s="26" customFormat="1" ht="76.5" hidden="1" customHeight="1">
      <c r="A203" s="133" t="s">
        <v>343</v>
      </c>
      <c r="B203" s="45" t="s">
        <v>2055</v>
      </c>
      <c r="C203" s="45" t="s">
        <v>169</v>
      </c>
      <c r="D203" s="47" t="s">
        <v>2271</v>
      </c>
      <c r="E203" s="137" t="s">
        <v>159</v>
      </c>
      <c r="F203" s="48"/>
      <c r="G203" s="48"/>
      <c r="H203" s="132" t="s">
        <v>3305</v>
      </c>
      <c r="I203" s="37" t="s">
        <v>1875</v>
      </c>
      <c r="J203" s="37" t="s">
        <v>1886</v>
      </c>
      <c r="K203" s="37" t="s">
        <v>1879</v>
      </c>
      <c r="L203" s="37" t="s">
        <v>1880</v>
      </c>
      <c r="M203" s="37" t="s">
        <v>314</v>
      </c>
      <c r="N203" s="37"/>
      <c r="O203" s="36">
        <f>COUNTIF(Table487[[#This Row],[CMMI Comprehensive Primary Care Plus (CPC+)
Version Date: CY 2021]:[CMS Medicare Hospital Compare
Version Date: January 2021]],"*yes*")</f>
        <v>0</v>
      </c>
      <c r="P203" s="150"/>
      <c r="Q203" s="150"/>
      <c r="R203" s="150"/>
      <c r="S203" s="150"/>
      <c r="T203" s="150"/>
      <c r="U203" s="150"/>
      <c r="V203" s="150"/>
      <c r="W203" s="150"/>
      <c r="X203" s="150"/>
      <c r="Y203" s="150"/>
      <c r="Z203" s="150"/>
      <c r="AA203" s="150"/>
      <c r="AB203" s="150"/>
      <c r="AC203" s="150"/>
      <c r="AD203" s="150"/>
      <c r="AE203" s="150"/>
      <c r="AF203" s="150"/>
      <c r="AG203" s="150"/>
      <c r="AH203" s="150"/>
      <c r="AI203" s="150" t="s">
        <v>1</v>
      </c>
      <c r="AJ203" s="150"/>
      <c r="AK203" s="150"/>
    </row>
    <row r="204" spans="1:37" s="26" customFormat="1" ht="76.5" hidden="1" customHeight="1">
      <c r="A204" s="111" t="s">
        <v>650</v>
      </c>
      <c r="B204" s="45" t="s">
        <v>2054</v>
      </c>
      <c r="C204" s="45" t="s">
        <v>168</v>
      </c>
      <c r="D204" s="45" t="s">
        <v>2271</v>
      </c>
      <c r="E204" s="137" t="s">
        <v>159</v>
      </c>
      <c r="F204" s="48"/>
      <c r="G204" s="48"/>
      <c r="H204" s="132" t="s">
        <v>1404</v>
      </c>
      <c r="I204" s="37" t="s">
        <v>1875</v>
      </c>
      <c r="J204" s="37" t="s">
        <v>1886</v>
      </c>
      <c r="K204" s="37" t="s">
        <v>1879</v>
      </c>
      <c r="L204" s="37" t="s">
        <v>1880</v>
      </c>
      <c r="M204" s="37" t="s">
        <v>314</v>
      </c>
      <c r="N204" s="37"/>
      <c r="O204" s="36">
        <f>COUNTIF(Table487[[#This Row],[CMMI Comprehensive Primary Care Plus (CPC+)
Version Date: CY 2021]:[CMS Medicare Hospital Compare
Version Date: January 2021]],"*yes*")</f>
        <v>0</v>
      </c>
      <c r="P204" s="150"/>
      <c r="Q204" s="150"/>
      <c r="R204" s="150"/>
      <c r="S204" s="150"/>
      <c r="T204" s="150"/>
      <c r="U204" s="150"/>
      <c r="V204" s="150"/>
      <c r="W204" s="150"/>
      <c r="X204" s="150"/>
      <c r="Y204" s="150"/>
      <c r="Z204" s="150"/>
      <c r="AA204" s="150"/>
      <c r="AB204" s="150"/>
      <c r="AC204" s="150"/>
      <c r="AD204" s="150"/>
      <c r="AE204" s="150"/>
      <c r="AF204" s="150"/>
      <c r="AG204" s="150"/>
      <c r="AH204" s="150"/>
      <c r="AI204" s="150"/>
      <c r="AJ204" s="150"/>
      <c r="AK204" s="150"/>
    </row>
    <row r="205" spans="1:37" s="26" customFormat="1" ht="76.5" hidden="1" customHeight="1">
      <c r="A205" s="133" t="s">
        <v>651</v>
      </c>
      <c r="B205" s="45" t="s">
        <v>2384</v>
      </c>
      <c r="C205" s="45" t="s">
        <v>1734</v>
      </c>
      <c r="D205" s="45" t="s">
        <v>2279</v>
      </c>
      <c r="E205" s="137" t="s">
        <v>1959</v>
      </c>
      <c r="F205" s="48"/>
      <c r="G205" s="48"/>
      <c r="H205" s="132" t="s">
        <v>1735</v>
      </c>
      <c r="I205" s="37" t="s">
        <v>1905</v>
      </c>
      <c r="J205" s="37" t="s">
        <v>1890</v>
      </c>
      <c r="K205" s="37" t="s">
        <v>1873</v>
      </c>
      <c r="L205" s="37" t="s">
        <v>1880</v>
      </c>
      <c r="M205" s="37" t="s">
        <v>314</v>
      </c>
      <c r="N205" s="37"/>
      <c r="O205" s="36">
        <f>COUNTIF(Table487[[#This Row],[CMMI Comprehensive Primary Care Plus (CPC+)
Version Date: CY 2021]:[CMS Medicare Hospital Compare
Version Date: January 2021]],"*yes*")</f>
        <v>0</v>
      </c>
      <c r="P205" s="150"/>
      <c r="Q205" s="150"/>
      <c r="R205" s="150"/>
      <c r="S205" s="150"/>
      <c r="T205" s="150"/>
      <c r="U205" s="150"/>
      <c r="V205" s="150"/>
      <c r="W205" s="150"/>
      <c r="X205" s="150"/>
      <c r="Y205" s="150"/>
      <c r="Z205" s="150"/>
      <c r="AA205" s="150"/>
      <c r="AB205" s="150"/>
      <c r="AC205" s="150"/>
      <c r="AD205" s="150"/>
      <c r="AE205" s="150"/>
      <c r="AF205" s="150"/>
      <c r="AG205" s="150"/>
      <c r="AH205" s="150"/>
      <c r="AI205" s="150"/>
      <c r="AJ205" s="150" t="s">
        <v>1827</v>
      </c>
      <c r="AK205" s="150"/>
    </row>
    <row r="206" spans="1:37" s="26" customFormat="1" ht="76.5" hidden="1" customHeight="1">
      <c r="A206" s="111" t="s">
        <v>652</v>
      </c>
      <c r="B206" s="45" t="s">
        <v>2303</v>
      </c>
      <c r="C206" s="45" t="s">
        <v>250</v>
      </c>
      <c r="D206" s="45" t="s">
        <v>2279</v>
      </c>
      <c r="E206" s="137" t="s">
        <v>229</v>
      </c>
      <c r="F206" s="52"/>
      <c r="G206" s="52"/>
      <c r="H206" s="132" t="s">
        <v>1405</v>
      </c>
      <c r="I206" s="37" t="s">
        <v>1889</v>
      </c>
      <c r="J206" s="37" t="s">
        <v>1904</v>
      </c>
      <c r="K206" s="37" t="s">
        <v>1873</v>
      </c>
      <c r="L206" s="37" t="s">
        <v>1880</v>
      </c>
      <c r="M206" s="37" t="s">
        <v>314</v>
      </c>
      <c r="N206" s="37"/>
      <c r="O206" s="36">
        <f>COUNTIF(Table487[[#This Row],[CMMI Comprehensive Primary Care Plus (CPC+)
Version Date: CY 2021]:[CMS Medicare Hospital Compare
Version Date: January 2021]],"*yes*")</f>
        <v>0</v>
      </c>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50"/>
    </row>
    <row r="207" spans="1:37" s="26" customFormat="1" ht="76.5" hidden="1" customHeight="1">
      <c r="A207" s="133" t="s">
        <v>653</v>
      </c>
      <c r="B207" s="45" t="s">
        <v>2306</v>
      </c>
      <c r="C207" s="45" t="s">
        <v>251</v>
      </c>
      <c r="D207" s="47" t="s">
        <v>2279</v>
      </c>
      <c r="E207" s="137" t="s">
        <v>229</v>
      </c>
      <c r="F207" s="48"/>
      <c r="G207" s="48"/>
      <c r="H207" s="132" t="s">
        <v>1406</v>
      </c>
      <c r="I207" s="37" t="s">
        <v>1889</v>
      </c>
      <c r="J207" s="37" t="s">
        <v>1904</v>
      </c>
      <c r="K207" s="37" t="s">
        <v>1873</v>
      </c>
      <c r="L207" s="37" t="s">
        <v>1880</v>
      </c>
      <c r="M207" s="37" t="s">
        <v>314</v>
      </c>
      <c r="N207" s="37" t="s">
        <v>1</v>
      </c>
      <c r="O207" s="36">
        <f>COUNTIF(Table487[[#This Row],[CMMI Comprehensive Primary Care Plus (CPC+)
Version Date: CY 2021]:[CMS Medicare Hospital Compare
Version Date: January 2021]],"*yes*")</f>
        <v>0</v>
      </c>
      <c r="P207" s="150"/>
      <c r="Q207" s="150"/>
      <c r="R207" s="150"/>
      <c r="S207" s="150"/>
      <c r="T207" s="150"/>
      <c r="U207" s="150"/>
      <c r="V207" s="150"/>
      <c r="W207" s="150"/>
      <c r="X207" s="150"/>
      <c r="Y207" s="150"/>
      <c r="Z207" s="150"/>
      <c r="AA207" s="150" t="s">
        <v>1982</v>
      </c>
      <c r="AB207" s="150"/>
      <c r="AC207" s="150"/>
      <c r="AD207" s="150"/>
      <c r="AE207" s="150"/>
      <c r="AF207" s="150"/>
      <c r="AG207" s="150"/>
      <c r="AH207" s="150"/>
      <c r="AI207" s="150"/>
      <c r="AJ207" s="150" t="s">
        <v>2442</v>
      </c>
      <c r="AK207" s="150"/>
    </row>
    <row r="208" spans="1:37" s="26" customFormat="1" ht="76.5" hidden="1" customHeight="1">
      <c r="A208" s="111" t="s">
        <v>690</v>
      </c>
      <c r="B208" s="45" t="s">
        <v>2307</v>
      </c>
      <c r="C208" s="45" t="s">
        <v>252</v>
      </c>
      <c r="D208" s="47" t="s">
        <v>2279</v>
      </c>
      <c r="E208" s="137" t="s">
        <v>229</v>
      </c>
      <c r="F208" s="52"/>
      <c r="G208" s="52"/>
      <c r="H208" s="132" t="s">
        <v>1407</v>
      </c>
      <c r="I208" s="37" t="s">
        <v>1889</v>
      </c>
      <c r="J208" s="37" t="s">
        <v>1904</v>
      </c>
      <c r="K208" s="37" t="s">
        <v>1873</v>
      </c>
      <c r="L208" s="37" t="s">
        <v>1880</v>
      </c>
      <c r="M208" s="37" t="s">
        <v>314</v>
      </c>
      <c r="N208" s="37" t="s">
        <v>1</v>
      </c>
      <c r="O208" s="36">
        <f>COUNTIF(Table487[[#This Row],[CMMI Comprehensive Primary Care Plus (CPC+)
Version Date: CY 2021]:[CMS Medicare Hospital Compare
Version Date: January 2021]],"*yes*")</f>
        <v>0</v>
      </c>
      <c r="P208" s="150"/>
      <c r="Q208" s="150"/>
      <c r="R208" s="150"/>
      <c r="S208" s="150"/>
      <c r="T208" s="150"/>
      <c r="U208" s="150"/>
      <c r="V208" s="150"/>
      <c r="W208" s="150"/>
      <c r="X208" s="150"/>
      <c r="Y208" s="150"/>
      <c r="Z208" s="150"/>
      <c r="AA208" s="150" t="s">
        <v>1983</v>
      </c>
      <c r="AB208" s="150"/>
      <c r="AC208" s="150"/>
      <c r="AD208" s="150"/>
      <c r="AE208" s="150"/>
      <c r="AF208" s="150"/>
      <c r="AG208" s="150"/>
      <c r="AH208" s="150"/>
      <c r="AI208" s="150"/>
      <c r="AJ208" s="150"/>
      <c r="AK208" s="150"/>
    </row>
    <row r="209" spans="1:37" s="26" customFormat="1" ht="76.5" hidden="1" customHeight="1">
      <c r="A209" s="133" t="s">
        <v>691</v>
      </c>
      <c r="B209" s="45" t="s">
        <v>2308</v>
      </c>
      <c r="C209" s="45" t="s">
        <v>253</v>
      </c>
      <c r="D209" s="47" t="s">
        <v>2279</v>
      </c>
      <c r="E209" s="137" t="s">
        <v>229</v>
      </c>
      <c r="F209" s="52"/>
      <c r="G209" s="52"/>
      <c r="H209" s="132" t="s">
        <v>1408</v>
      </c>
      <c r="I209" s="37" t="s">
        <v>1889</v>
      </c>
      <c r="J209" s="37" t="s">
        <v>1904</v>
      </c>
      <c r="K209" s="37" t="s">
        <v>1873</v>
      </c>
      <c r="L209" s="37" t="s">
        <v>1880</v>
      </c>
      <c r="M209" s="37" t="s">
        <v>314</v>
      </c>
      <c r="N209" s="37" t="s">
        <v>1</v>
      </c>
      <c r="O209" s="36">
        <f>COUNTIF(Table487[[#This Row],[CMMI Comprehensive Primary Care Plus (CPC+)
Version Date: CY 2021]:[CMS Medicare Hospital Compare
Version Date: January 2021]],"*yes*")</f>
        <v>0</v>
      </c>
      <c r="P209" s="150"/>
      <c r="Q209" s="150"/>
      <c r="R209" s="150"/>
      <c r="S209" s="150"/>
      <c r="T209" s="150"/>
      <c r="U209" s="150"/>
      <c r="V209" s="150"/>
      <c r="W209" s="150"/>
      <c r="X209" s="150"/>
      <c r="Y209" s="150"/>
      <c r="Z209" s="150"/>
      <c r="AA209" s="150"/>
      <c r="AB209" s="150"/>
      <c r="AC209" s="150"/>
      <c r="AD209" s="150"/>
      <c r="AE209" s="150"/>
      <c r="AF209" s="150"/>
      <c r="AG209" s="150"/>
      <c r="AH209" s="150" t="s">
        <v>1</v>
      </c>
      <c r="AI209" s="150"/>
      <c r="AJ209" s="150"/>
      <c r="AK209" s="150"/>
    </row>
    <row r="210" spans="1:37" s="26" customFormat="1" ht="76.5" hidden="1" customHeight="1">
      <c r="A210" s="111" t="s">
        <v>692</v>
      </c>
      <c r="B210" s="45" t="s">
        <v>2309</v>
      </c>
      <c r="C210" s="45" t="s">
        <v>254</v>
      </c>
      <c r="D210" s="47" t="s">
        <v>2279</v>
      </c>
      <c r="E210" s="137" t="s">
        <v>229</v>
      </c>
      <c r="F210" s="52"/>
      <c r="G210" s="52"/>
      <c r="H210" s="132" t="s">
        <v>1409</v>
      </c>
      <c r="I210" s="37" t="s">
        <v>1889</v>
      </c>
      <c r="J210" s="37" t="s">
        <v>1904</v>
      </c>
      <c r="K210" s="37" t="s">
        <v>1873</v>
      </c>
      <c r="L210" s="37" t="s">
        <v>1880</v>
      </c>
      <c r="M210" s="37" t="s">
        <v>314</v>
      </c>
      <c r="N210" s="37"/>
      <c r="O210" s="36">
        <f>COUNTIF(Table487[[#This Row],[CMMI Comprehensive Primary Care Plus (CPC+)
Version Date: CY 2021]:[CMS Medicare Hospital Compare
Version Date: January 2021]],"*yes*")</f>
        <v>0</v>
      </c>
      <c r="P210" s="150"/>
      <c r="Q210" s="150"/>
      <c r="R210" s="150"/>
      <c r="S210" s="150"/>
      <c r="T210" s="150"/>
      <c r="U210" s="150"/>
      <c r="V210" s="150"/>
      <c r="W210" s="150"/>
      <c r="X210" s="150"/>
      <c r="Y210" s="150"/>
      <c r="Z210" s="150"/>
      <c r="AA210" s="150" t="s">
        <v>1984</v>
      </c>
      <c r="AB210" s="150"/>
      <c r="AC210" s="150"/>
      <c r="AD210" s="150"/>
      <c r="AE210" s="150"/>
      <c r="AF210" s="150"/>
      <c r="AG210" s="150"/>
      <c r="AH210" s="150"/>
      <c r="AI210" s="150"/>
      <c r="AJ210" s="150"/>
      <c r="AK210" s="150"/>
    </row>
    <row r="211" spans="1:37" s="26" customFormat="1" ht="76.5" hidden="1" customHeight="1">
      <c r="A211" s="133" t="s">
        <v>693</v>
      </c>
      <c r="B211" s="45" t="s">
        <v>2310</v>
      </c>
      <c r="C211" s="45" t="s">
        <v>255</v>
      </c>
      <c r="D211" s="47" t="s">
        <v>2279</v>
      </c>
      <c r="E211" s="137" t="s">
        <v>229</v>
      </c>
      <c r="F211" s="52"/>
      <c r="G211" s="52"/>
      <c r="H211" s="132" t="s">
        <v>1410</v>
      </c>
      <c r="I211" s="37" t="s">
        <v>1889</v>
      </c>
      <c r="J211" s="37" t="s">
        <v>1904</v>
      </c>
      <c r="K211" s="37" t="s">
        <v>1873</v>
      </c>
      <c r="L211" s="37" t="s">
        <v>1880</v>
      </c>
      <c r="M211" s="37" t="s">
        <v>314</v>
      </c>
      <c r="N211" s="37" t="s">
        <v>1</v>
      </c>
      <c r="O211" s="36">
        <f>COUNTIF(Table487[[#This Row],[CMMI Comprehensive Primary Care Plus (CPC+)
Version Date: CY 2021]:[CMS Medicare Hospital Compare
Version Date: January 2021]],"*yes*")</f>
        <v>0</v>
      </c>
      <c r="P211" s="150"/>
      <c r="Q211" s="150"/>
      <c r="R211" s="150"/>
      <c r="S211" s="150"/>
      <c r="T211" s="150"/>
      <c r="U211" s="150"/>
      <c r="V211" s="150"/>
      <c r="W211" s="150"/>
      <c r="X211" s="150"/>
      <c r="Y211" s="150"/>
      <c r="Z211" s="150"/>
      <c r="AA211" s="150" t="s">
        <v>1985</v>
      </c>
      <c r="AB211" s="150"/>
      <c r="AC211" s="150"/>
      <c r="AD211" s="150"/>
      <c r="AE211" s="150"/>
      <c r="AF211" s="150"/>
      <c r="AG211" s="150"/>
      <c r="AH211" s="150"/>
      <c r="AI211" s="150"/>
      <c r="AJ211" s="150"/>
      <c r="AK211" s="150"/>
    </row>
    <row r="212" spans="1:37" s="26" customFormat="1" ht="76.5" hidden="1" customHeight="1">
      <c r="A212" s="111" t="s">
        <v>694</v>
      </c>
      <c r="B212" s="45" t="s">
        <v>2311</v>
      </c>
      <c r="C212" s="45" t="s">
        <v>309</v>
      </c>
      <c r="D212" s="45" t="s">
        <v>2271</v>
      </c>
      <c r="E212" s="137" t="s">
        <v>229</v>
      </c>
      <c r="F212" s="52"/>
      <c r="G212" s="52"/>
      <c r="H212" s="132" t="s">
        <v>1411</v>
      </c>
      <c r="I212" s="143" t="s">
        <v>1889</v>
      </c>
      <c r="J212" s="37" t="s">
        <v>1904</v>
      </c>
      <c r="K212" s="37" t="s">
        <v>1873</v>
      </c>
      <c r="L212" s="37" t="s">
        <v>1880</v>
      </c>
      <c r="M212" s="37" t="s">
        <v>314</v>
      </c>
      <c r="N212" s="37" t="s">
        <v>1</v>
      </c>
      <c r="O212" s="36">
        <f>COUNTIF(Table487[[#This Row],[CMMI Comprehensive Primary Care Plus (CPC+)
Version Date: CY 2021]:[CMS Medicare Hospital Compare
Version Date: January 2021]],"*yes*")</f>
        <v>0</v>
      </c>
      <c r="P212" s="150"/>
      <c r="Q212" s="150"/>
      <c r="R212" s="150"/>
      <c r="S212" s="150"/>
      <c r="T212" s="150"/>
      <c r="U212" s="150"/>
      <c r="V212" s="150"/>
      <c r="W212" s="150"/>
      <c r="X212" s="150"/>
      <c r="Y212" s="150"/>
      <c r="Z212" s="150"/>
      <c r="AA212" s="150"/>
      <c r="AB212" s="150"/>
      <c r="AC212" s="150"/>
      <c r="AD212" s="150"/>
      <c r="AE212" s="150"/>
      <c r="AF212" s="150"/>
      <c r="AG212" s="150"/>
      <c r="AH212" s="150"/>
      <c r="AI212" s="150"/>
      <c r="AJ212" s="150"/>
      <c r="AK212" s="150"/>
    </row>
    <row r="213" spans="1:37" s="26" customFormat="1" ht="76.5" hidden="1" customHeight="1">
      <c r="A213" s="133" t="s">
        <v>344</v>
      </c>
      <c r="B213" s="45" t="s">
        <v>2312</v>
      </c>
      <c r="C213" s="45" t="s">
        <v>256</v>
      </c>
      <c r="D213" s="47" t="s">
        <v>2279</v>
      </c>
      <c r="E213" s="137" t="s">
        <v>229</v>
      </c>
      <c r="F213" s="48"/>
      <c r="G213" s="48"/>
      <c r="H213" s="132" t="s">
        <v>1412</v>
      </c>
      <c r="I213" s="37" t="s">
        <v>1889</v>
      </c>
      <c r="J213" s="37" t="s">
        <v>1904</v>
      </c>
      <c r="K213" s="37" t="s">
        <v>1873</v>
      </c>
      <c r="L213" s="37" t="s">
        <v>1880</v>
      </c>
      <c r="M213" s="37" t="s">
        <v>314</v>
      </c>
      <c r="N213" s="37"/>
      <c r="O213" s="36">
        <f>COUNTIF(Table487[[#This Row],[CMMI Comprehensive Primary Care Plus (CPC+)
Version Date: CY 2021]:[CMS Medicare Hospital Compare
Version Date: January 2021]],"*yes*")</f>
        <v>0</v>
      </c>
      <c r="P213" s="150"/>
      <c r="Q213" s="150"/>
      <c r="R213" s="150"/>
      <c r="S213" s="150"/>
      <c r="T213" s="150"/>
      <c r="U213" s="150"/>
      <c r="V213" s="150"/>
      <c r="W213" s="150"/>
      <c r="X213" s="150"/>
      <c r="Y213" s="150"/>
      <c r="Z213" s="150"/>
      <c r="AA213" s="150"/>
      <c r="AB213" s="150"/>
      <c r="AC213" s="150"/>
      <c r="AD213" s="150"/>
      <c r="AE213" s="150"/>
      <c r="AF213" s="150"/>
      <c r="AG213" s="150"/>
      <c r="AH213" s="150"/>
      <c r="AI213" s="150"/>
      <c r="AJ213" s="150"/>
      <c r="AK213" s="150"/>
    </row>
    <row r="214" spans="1:37" s="26" customFormat="1" ht="76.5" hidden="1" customHeight="1">
      <c r="A214" s="111" t="s">
        <v>695</v>
      </c>
      <c r="B214" s="45" t="s">
        <v>2313</v>
      </c>
      <c r="C214" s="45" t="s">
        <v>257</v>
      </c>
      <c r="D214" s="45" t="s">
        <v>2279</v>
      </c>
      <c r="E214" s="137" t="s">
        <v>574</v>
      </c>
      <c r="F214" s="52"/>
      <c r="G214" s="52"/>
      <c r="H214" s="132" t="s">
        <v>2314</v>
      </c>
      <c r="I214" s="37" t="s">
        <v>1889</v>
      </c>
      <c r="J214" s="37" t="s">
        <v>1890</v>
      </c>
      <c r="K214" s="37" t="s">
        <v>1879</v>
      </c>
      <c r="L214" s="37" t="s">
        <v>1880</v>
      </c>
      <c r="M214" s="37" t="s">
        <v>5</v>
      </c>
      <c r="N214" s="37"/>
      <c r="O214" s="36">
        <f>COUNTIF(Table487[[#This Row],[CMMI Comprehensive Primary Care Plus (CPC+)
Version Date: CY 2021]:[CMS Medicare Hospital Compare
Version Date: January 2021]],"*yes*")</f>
        <v>1</v>
      </c>
      <c r="P214" s="150"/>
      <c r="Q214" s="150"/>
      <c r="R214" s="150"/>
      <c r="S214" s="150"/>
      <c r="T214" s="150"/>
      <c r="U214" s="150"/>
      <c r="V214" s="150"/>
      <c r="W214" s="150"/>
      <c r="X214" s="150"/>
      <c r="Y214" s="150"/>
      <c r="Z214" s="150" t="s">
        <v>1</v>
      </c>
      <c r="AA214" s="150"/>
      <c r="AB214" s="150"/>
      <c r="AC214" s="150"/>
      <c r="AD214" s="150"/>
      <c r="AE214" s="150"/>
      <c r="AF214" s="150"/>
      <c r="AG214" s="150"/>
      <c r="AH214" s="150"/>
      <c r="AI214" s="150"/>
      <c r="AJ214" s="150"/>
      <c r="AK214" s="150"/>
    </row>
    <row r="215" spans="1:37" s="26" customFormat="1" ht="76.5" hidden="1" customHeight="1">
      <c r="A215" s="133" t="s">
        <v>696</v>
      </c>
      <c r="B215" s="45" t="s">
        <v>2315</v>
      </c>
      <c r="C215" s="45" t="s">
        <v>310</v>
      </c>
      <c r="D215" s="45" t="s">
        <v>2271</v>
      </c>
      <c r="E215" s="137" t="s">
        <v>1639</v>
      </c>
      <c r="F215" s="52"/>
      <c r="G215" s="52"/>
      <c r="H215" s="132" t="s">
        <v>1413</v>
      </c>
      <c r="I215" s="37" t="s">
        <v>1889</v>
      </c>
      <c r="J215" s="37" t="s">
        <v>1890</v>
      </c>
      <c r="K215" s="37" t="s">
        <v>1873</v>
      </c>
      <c r="L215" s="37" t="s">
        <v>1916</v>
      </c>
      <c r="M215" s="37" t="s">
        <v>314</v>
      </c>
      <c r="N215" s="37"/>
      <c r="O215" s="36">
        <f>COUNTIF(Table487[[#This Row],[CMMI Comprehensive Primary Care Plus (CPC+)
Version Date: CY 2021]:[CMS Medicare Hospital Compare
Version Date: January 2021]],"*yes*")</f>
        <v>1</v>
      </c>
      <c r="P215" s="150"/>
      <c r="Q215" s="150"/>
      <c r="R215" s="150"/>
      <c r="S215" s="150"/>
      <c r="T215" s="150"/>
      <c r="U215" s="150"/>
      <c r="V215" s="150"/>
      <c r="W215" s="150"/>
      <c r="X215" s="150"/>
      <c r="Y215" s="150"/>
      <c r="Z215" s="150" t="s">
        <v>3912</v>
      </c>
      <c r="AA215" s="150"/>
      <c r="AB215" s="150"/>
      <c r="AC215" s="150"/>
      <c r="AD215" s="150"/>
      <c r="AE215" s="150"/>
      <c r="AF215" s="150"/>
      <c r="AG215" s="150"/>
      <c r="AH215" s="150"/>
      <c r="AI215" s="150" t="s">
        <v>1</v>
      </c>
      <c r="AJ215" s="150"/>
      <c r="AK215" s="150" t="s">
        <v>1</v>
      </c>
    </row>
    <row r="216" spans="1:37" s="26" customFormat="1" ht="76.5" hidden="1" customHeight="1">
      <c r="A216" s="111" t="s">
        <v>697</v>
      </c>
      <c r="B216" s="45" t="s">
        <v>2316</v>
      </c>
      <c r="C216" s="45" t="s">
        <v>258</v>
      </c>
      <c r="D216" s="45" t="s">
        <v>2271</v>
      </c>
      <c r="E216" s="137" t="s">
        <v>1639</v>
      </c>
      <c r="F216" s="52"/>
      <c r="G216" s="52"/>
      <c r="H216" s="132" t="s">
        <v>1414</v>
      </c>
      <c r="I216" s="37" t="s">
        <v>1889</v>
      </c>
      <c r="J216" s="37" t="s">
        <v>1890</v>
      </c>
      <c r="K216" s="37" t="s">
        <v>1873</v>
      </c>
      <c r="L216" s="37" t="s">
        <v>1880</v>
      </c>
      <c r="M216" s="37" t="s">
        <v>1746</v>
      </c>
      <c r="N216" s="37"/>
      <c r="O216" s="36">
        <f>COUNTIF(Table487[[#This Row],[CMMI Comprehensive Primary Care Plus (CPC+)
Version Date: CY 2021]:[CMS Medicare Hospital Compare
Version Date: January 2021]],"*yes*")</f>
        <v>0</v>
      </c>
      <c r="P216" s="150"/>
      <c r="Q216" s="150"/>
      <c r="R216" s="150"/>
      <c r="S216" s="150"/>
      <c r="T216" s="150"/>
      <c r="U216" s="150"/>
      <c r="V216" s="150"/>
      <c r="W216" s="150"/>
      <c r="X216" s="150"/>
      <c r="Y216" s="150"/>
      <c r="Z216" s="150"/>
      <c r="AA216" s="150"/>
      <c r="AB216" s="150"/>
      <c r="AC216" s="150"/>
      <c r="AD216" s="150"/>
      <c r="AE216" s="150"/>
      <c r="AF216" s="150"/>
      <c r="AG216" s="150"/>
      <c r="AH216" s="150"/>
      <c r="AI216" s="150"/>
      <c r="AJ216" s="150"/>
      <c r="AK216" s="150"/>
    </row>
    <row r="217" spans="1:37" s="26" customFormat="1" ht="76.5" hidden="1" customHeight="1">
      <c r="A217" s="133" t="s">
        <v>698</v>
      </c>
      <c r="B217" s="45" t="s">
        <v>1617</v>
      </c>
      <c r="C217" s="45" t="s">
        <v>1618</v>
      </c>
      <c r="D217" s="45" t="s">
        <v>2279</v>
      </c>
      <c r="E217" s="137" t="s">
        <v>1625</v>
      </c>
      <c r="F217" s="52" t="s">
        <v>2695</v>
      </c>
      <c r="G217" s="52"/>
      <c r="H217" s="132" t="s">
        <v>1897</v>
      </c>
      <c r="I217" s="37" t="s">
        <v>1889</v>
      </c>
      <c r="J217" s="37" t="s">
        <v>1890</v>
      </c>
      <c r="K217" s="37" t="s">
        <v>1873</v>
      </c>
      <c r="L217" s="37" t="s">
        <v>1880</v>
      </c>
      <c r="M217" s="37" t="s">
        <v>314</v>
      </c>
      <c r="N217" s="37" t="s">
        <v>1</v>
      </c>
      <c r="O217" s="36">
        <f>COUNTIF(Table487[[#This Row],[CMMI Comprehensive Primary Care Plus (CPC+)
Version Date: CY 2021]:[CMS Medicare Hospital Compare
Version Date: January 2021]],"*yes*")</f>
        <v>0</v>
      </c>
      <c r="P217" s="150"/>
      <c r="Q217" s="150"/>
      <c r="R217" s="150"/>
      <c r="S217" s="150"/>
      <c r="T217" s="150"/>
      <c r="U217" s="150"/>
      <c r="V217" s="150"/>
      <c r="W217" s="150"/>
      <c r="X217" s="150"/>
      <c r="Y217" s="150"/>
      <c r="Z217" s="150"/>
      <c r="AA217" s="150"/>
      <c r="AB217" s="150"/>
      <c r="AC217" s="150"/>
      <c r="AD217" s="150"/>
      <c r="AE217" s="150"/>
      <c r="AF217" s="150"/>
      <c r="AG217" s="150"/>
      <c r="AH217" s="150"/>
      <c r="AI217" s="150"/>
      <c r="AJ217" s="150"/>
      <c r="AK217" s="150"/>
    </row>
    <row r="218" spans="1:37" s="26" customFormat="1" ht="76.5" hidden="1" customHeight="1">
      <c r="A218" s="111" t="s">
        <v>699</v>
      </c>
      <c r="B218" s="45" t="s">
        <v>2317</v>
      </c>
      <c r="C218" s="45" t="s">
        <v>259</v>
      </c>
      <c r="D218" s="45" t="s">
        <v>2279</v>
      </c>
      <c r="E218" s="137" t="s">
        <v>1639</v>
      </c>
      <c r="F218" s="52"/>
      <c r="G218" s="52"/>
      <c r="H218" s="132" t="s">
        <v>1415</v>
      </c>
      <c r="I218" s="37" t="s">
        <v>1889</v>
      </c>
      <c r="J218" s="37" t="s">
        <v>1884</v>
      </c>
      <c r="K218" s="37" t="s">
        <v>1879</v>
      </c>
      <c r="L218" s="37" t="s">
        <v>1880</v>
      </c>
      <c r="M218" s="37" t="s">
        <v>1746</v>
      </c>
      <c r="N218" s="37"/>
      <c r="O218" s="36">
        <f>COUNTIF(Table487[[#This Row],[CMMI Comprehensive Primary Care Plus (CPC+)
Version Date: CY 2021]:[CMS Medicare Hospital Compare
Version Date: January 2021]],"*yes*")</f>
        <v>2</v>
      </c>
      <c r="P218" s="150"/>
      <c r="Q218" s="150"/>
      <c r="R218" s="150"/>
      <c r="S218" s="150"/>
      <c r="T218" s="150"/>
      <c r="U218" s="150"/>
      <c r="V218" s="150"/>
      <c r="W218" s="150"/>
      <c r="X218" s="150"/>
      <c r="Y218" s="150" t="s">
        <v>3913</v>
      </c>
      <c r="Z218" s="150" t="s">
        <v>1</v>
      </c>
      <c r="AA218" s="150"/>
      <c r="AB218" s="150"/>
      <c r="AC218" s="150"/>
      <c r="AD218" s="150"/>
      <c r="AE218" s="150"/>
      <c r="AF218" s="150"/>
      <c r="AG218" s="150"/>
      <c r="AH218" s="150"/>
      <c r="AI218" s="150"/>
      <c r="AJ218" s="150"/>
      <c r="AK218" s="150"/>
    </row>
    <row r="219" spans="1:37" s="26" customFormat="1" ht="76.5" hidden="1" customHeight="1">
      <c r="A219" s="133" t="s">
        <v>700</v>
      </c>
      <c r="B219" s="45" t="s">
        <v>2318</v>
      </c>
      <c r="C219" s="45" t="s">
        <v>56</v>
      </c>
      <c r="D219" s="45" t="s">
        <v>2279</v>
      </c>
      <c r="E219" s="137" t="s">
        <v>229</v>
      </c>
      <c r="F219" s="52"/>
      <c r="G219" s="52"/>
      <c r="H219" s="132" t="s">
        <v>3306</v>
      </c>
      <c r="I219" s="37" t="s">
        <v>1889</v>
      </c>
      <c r="J219" s="37" t="s">
        <v>1901</v>
      </c>
      <c r="K219" s="37" t="s">
        <v>1879</v>
      </c>
      <c r="L219" s="37" t="s">
        <v>2252</v>
      </c>
      <c r="M219" s="37" t="s">
        <v>1746</v>
      </c>
      <c r="N219" s="37" t="s">
        <v>1</v>
      </c>
      <c r="O219" s="36">
        <f>COUNTIF(Table487[[#This Row],[CMMI Comprehensive Primary Care Plus (CPC+)
Version Date: CY 2021]:[CMS Medicare Hospital Compare
Version Date: January 2021]],"*yes*")</f>
        <v>2</v>
      </c>
      <c r="P219" s="150"/>
      <c r="Q219" s="150"/>
      <c r="R219" s="150" t="s">
        <v>3914</v>
      </c>
      <c r="S219" s="150"/>
      <c r="T219" s="150"/>
      <c r="U219" s="150"/>
      <c r="V219" s="150"/>
      <c r="W219" s="150"/>
      <c r="X219" s="150" t="s">
        <v>2319</v>
      </c>
      <c r="Y219" s="150"/>
      <c r="Z219" s="150"/>
      <c r="AA219" s="150" t="s">
        <v>1986</v>
      </c>
      <c r="AB219" s="150" t="s">
        <v>1</v>
      </c>
      <c r="AC219" s="150"/>
      <c r="AD219" s="150"/>
      <c r="AE219" s="150"/>
      <c r="AF219" s="150"/>
      <c r="AG219" s="150" t="s">
        <v>1827</v>
      </c>
      <c r="AH219" s="150"/>
      <c r="AI219" s="150"/>
      <c r="AJ219" s="150"/>
      <c r="AK219" s="150"/>
    </row>
    <row r="220" spans="1:37" s="26" customFormat="1" ht="76.5" hidden="1" customHeight="1">
      <c r="A220" s="111" t="s">
        <v>701</v>
      </c>
      <c r="B220" s="45" t="s">
        <v>2926</v>
      </c>
      <c r="C220" s="45" t="s">
        <v>2927</v>
      </c>
      <c r="D220" s="45" t="s">
        <v>2279</v>
      </c>
      <c r="E220" s="137" t="s">
        <v>2928</v>
      </c>
      <c r="F220" s="52"/>
      <c r="G220" s="52"/>
      <c r="H220" s="132" t="s">
        <v>2929</v>
      </c>
      <c r="I220" s="37" t="s">
        <v>1889</v>
      </c>
      <c r="J220" s="37" t="s">
        <v>1901</v>
      </c>
      <c r="K220" s="37" t="s">
        <v>1873</v>
      </c>
      <c r="L220" s="37" t="s">
        <v>2252</v>
      </c>
      <c r="M220" s="37" t="s">
        <v>1746</v>
      </c>
      <c r="N220" s="37" t="s">
        <v>1</v>
      </c>
      <c r="O220" s="36">
        <f>COUNTIF(Table487[[#This Row],[CMMI Comprehensive Primary Care Plus (CPC+)
Version Date: CY 2021]:[CMS Medicare Hospital Compare
Version Date: January 2021]],"*yes*")</f>
        <v>1</v>
      </c>
      <c r="P220" s="150"/>
      <c r="Q220" s="150"/>
      <c r="R220" s="150"/>
      <c r="S220" s="150"/>
      <c r="T220" s="150"/>
      <c r="U220" s="150"/>
      <c r="V220" s="150"/>
      <c r="W220" s="150"/>
      <c r="X220" s="150" t="s">
        <v>2319</v>
      </c>
      <c r="Y220" s="150"/>
      <c r="Z220" s="150"/>
      <c r="AA220" s="150"/>
      <c r="AB220" s="150"/>
      <c r="AC220" s="150"/>
      <c r="AD220" s="150"/>
      <c r="AE220" s="150"/>
      <c r="AF220" s="150"/>
      <c r="AG220" s="150"/>
      <c r="AH220" s="150"/>
      <c r="AI220" s="150"/>
      <c r="AJ220" s="150"/>
      <c r="AK220" s="150"/>
    </row>
    <row r="221" spans="1:37" s="26" customFormat="1" ht="76.5" hidden="1" customHeight="1">
      <c r="A221" s="111" t="s">
        <v>702</v>
      </c>
      <c r="B221" s="45" t="s">
        <v>2320</v>
      </c>
      <c r="C221" s="45" t="s">
        <v>145</v>
      </c>
      <c r="D221" s="45" t="s">
        <v>2279</v>
      </c>
      <c r="E221" s="137" t="s">
        <v>229</v>
      </c>
      <c r="F221" s="52"/>
      <c r="G221" s="52"/>
      <c r="H221" s="132" t="s">
        <v>3307</v>
      </c>
      <c r="I221" s="37" t="s">
        <v>1889</v>
      </c>
      <c r="J221" s="37" t="s">
        <v>1901</v>
      </c>
      <c r="K221" s="37" t="s">
        <v>1879</v>
      </c>
      <c r="L221" s="37" t="s">
        <v>2252</v>
      </c>
      <c r="M221" s="37" t="s">
        <v>1746</v>
      </c>
      <c r="N221" s="37" t="s">
        <v>1</v>
      </c>
      <c r="O221" s="36">
        <f>COUNTIF(Table487[[#This Row],[CMMI Comprehensive Primary Care Plus (CPC+)
Version Date: CY 2021]:[CMS Medicare Hospital Compare
Version Date: January 2021]],"*yes*")</f>
        <v>1</v>
      </c>
      <c r="P221" s="150"/>
      <c r="Q221" s="150"/>
      <c r="R221" s="150"/>
      <c r="S221" s="150"/>
      <c r="T221" s="150"/>
      <c r="U221" s="150"/>
      <c r="V221" s="150"/>
      <c r="W221" s="150"/>
      <c r="X221" s="150" t="s">
        <v>2319</v>
      </c>
      <c r="Y221" s="150"/>
      <c r="Z221" s="150"/>
      <c r="AA221" s="150" t="s">
        <v>3915</v>
      </c>
      <c r="AB221" s="150" t="s">
        <v>1</v>
      </c>
      <c r="AC221" s="150"/>
      <c r="AD221" s="150"/>
      <c r="AE221" s="150"/>
      <c r="AF221" s="150"/>
      <c r="AG221" s="150" t="s">
        <v>1827</v>
      </c>
      <c r="AH221" s="150" t="s">
        <v>1</v>
      </c>
      <c r="AI221" s="150"/>
      <c r="AJ221" s="150"/>
      <c r="AK221" s="150"/>
    </row>
    <row r="222" spans="1:37" s="26" customFormat="1" ht="76.5" hidden="1" customHeight="1">
      <c r="A222" s="133" t="s">
        <v>1822</v>
      </c>
      <c r="B222" s="45" t="s">
        <v>2904</v>
      </c>
      <c r="C222" s="45" t="s">
        <v>97</v>
      </c>
      <c r="D222" s="45" t="s">
        <v>97</v>
      </c>
      <c r="E222" s="137" t="s">
        <v>2905</v>
      </c>
      <c r="F222" s="48" t="s">
        <v>2906</v>
      </c>
      <c r="G222" s="48"/>
      <c r="H222" s="132" t="s">
        <v>2907</v>
      </c>
      <c r="I222" s="37" t="s">
        <v>1889</v>
      </c>
      <c r="J222" s="37" t="s">
        <v>97</v>
      </c>
      <c r="K222" s="37" t="s">
        <v>1873</v>
      </c>
      <c r="L222" s="37" t="s">
        <v>1880</v>
      </c>
      <c r="M222" s="37" t="s">
        <v>314</v>
      </c>
      <c r="N222" s="37"/>
      <c r="O222" s="36">
        <f>COUNTIF(Table487[[#This Row],[CMMI Comprehensive Primary Care Plus (CPC+)
Version Date: CY 2021]:[CMS Medicare Hospital Compare
Version Date: January 2021]],"*yes*")</f>
        <v>1</v>
      </c>
      <c r="P222" s="150"/>
      <c r="Q222" s="150"/>
      <c r="R222" s="150"/>
      <c r="S222" s="150"/>
      <c r="T222" s="37"/>
      <c r="U222" s="150"/>
      <c r="V222" s="150"/>
      <c r="W222" s="150" t="s">
        <v>1</v>
      </c>
      <c r="X222" s="150"/>
      <c r="Y222" s="150"/>
      <c r="Z222" s="150"/>
      <c r="AA222" s="150"/>
      <c r="AB222" s="37"/>
      <c r="AC222" s="150"/>
      <c r="AD222" s="150"/>
      <c r="AE222" s="37"/>
      <c r="AF222" s="150"/>
      <c r="AG222" s="150"/>
      <c r="AH222" s="37"/>
      <c r="AI222" s="150"/>
      <c r="AJ222" s="150"/>
      <c r="AK222" s="150"/>
    </row>
    <row r="223" spans="1:37" s="26" customFormat="1" ht="76.5" hidden="1" customHeight="1">
      <c r="A223" s="133" t="s">
        <v>703</v>
      </c>
      <c r="B223" s="45" t="s">
        <v>2321</v>
      </c>
      <c r="C223" s="45" t="s">
        <v>102</v>
      </c>
      <c r="D223" s="45" t="s">
        <v>2271</v>
      </c>
      <c r="E223" s="137" t="s">
        <v>229</v>
      </c>
      <c r="F223" s="52"/>
      <c r="G223" s="52"/>
      <c r="H223" s="132" t="s">
        <v>3308</v>
      </c>
      <c r="I223" s="37" t="s">
        <v>1889</v>
      </c>
      <c r="J223" s="37" t="s">
        <v>1901</v>
      </c>
      <c r="K223" s="37" t="s">
        <v>1873</v>
      </c>
      <c r="L223" s="37" t="s">
        <v>2252</v>
      </c>
      <c r="M223" s="37" t="s">
        <v>1746</v>
      </c>
      <c r="N223" s="37" t="s">
        <v>1</v>
      </c>
      <c r="O223" s="36">
        <f>COUNTIF(Table487[[#This Row],[CMMI Comprehensive Primary Care Plus (CPC+)
Version Date: CY 2021]:[CMS Medicare Hospital Compare
Version Date: January 2021]],"*yes*")</f>
        <v>1</v>
      </c>
      <c r="P223" s="150"/>
      <c r="Q223" s="150"/>
      <c r="R223" s="150"/>
      <c r="S223" s="150"/>
      <c r="T223" s="150"/>
      <c r="U223" s="150"/>
      <c r="V223" s="150"/>
      <c r="W223" s="150"/>
      <c r="X223" s="150" t="s">
        <v>2319</v>
      </c>
      <c r="Y223" s="150"/>
      <c r="Z223" s="150"/>
      <c r="AA223" s="150"/>
      <c r="AB223" s="150"/>
      <c r="AC223" s="150"/>
      <c r="AD223" s="150"/>
      <c r="AE223" s="150"/>
      <c r="AF223" s="150"/>
      <c r="AG223" s="150"/>
      <c r="AH223" s="150"/>
      <c r="AI223" s="150"/>
      <c r="AJ223" s="150"/>
      <c r="AK223" s="150"/>
    </row>
    <row r="224" spans="1:37" s="26" customFormat="1" ht="76.5" hidden="1" customHeight="1">
      <c r="A224" s="133" t="s">
        <v>319</v>
      </c>
      <c r="B224" s="45" t="s">
        <v>2322</v>
      </c>
      <c r="C224" s="45" t="s">
        <v>260</v>
      </c>
      <c r="D224" s="45" t="s">
        <v>2279</v>
      </c>
      <c r="E224" s="137" t="s">
        <v>229</v>
      </c>
      <c r="F224" s="48"/>
      <c r="G224" s="48"/>
      <c r="H224" s="132" t="s">
        <v>3309</v>
      </c>
      <c r="I224" s="37" t="s">
        <v>1889</v>
      </c>
      <c r="J224" s="37" t="s">
        <v>1901</v>
      </c>
      <c r="K224" s="37" t="s">
        <v>1873</v>
      </c>
      <c r="L224" s="37" t="s">
        <v>1874</v>
      </c>
      <c r="M224" s="37" t="s">
        <v>1746</v>
      </c>
      <c r="N224" s="37" t="s">
        <v>1</v>
      </c>
      <c r="O224" s="36">
        <f>COUNTIF(Table487[[#This Row],[CMMI Comprehensive Primary Care Plus (CPC+)
Version Date: CY 2021]:[CMS Medicare Hospital Compare
Version Date: January 2021]],"*yes*")</f>
        <v>1</v>
      </c>
      <c r="P224" s="150"/>
      <c r="Q224" s="150"/>
      <c r="R224" s="150"/>
      <c r="S224" s="150"/>
      <c r="T224" s="150"/>
      <c r="U224" s="150"/>
      <c r="V224" s="150"/>
      <c r="W224" s="150"/>
      <c r="X224" s="150" t="s">
        <v>2319</v>
      </c>
      <c r="Y224" s="150"/>
      <c r="Z224" s="150"/>
      <c r="AA224" s="150" t="s">
        <v>3916</v>
      </c>
      <c r="AB224" s="150"/>
      <c r="AC224" s="150"/>
      <c r="AD224" s="150"/>
      <c r="AE224" s="150"/>
      <c r="AF224" s="150"/>
      <c r="AG224" s="150" t="s">
        <v>1827</v>
      </c>
      <c r="AH224" s="150"/>
      <c r="AI224" s="150"/>
      <c r="AJ224" s="150"/>
      <c r="AK224" s="150"/>
    </row>
    <row r="225" spans="1:37" s="26" customFormat="1" ht="76.5" hidden="1" customHeight="1">
      <c r="A225" s="111" t="s">
        <v>345</v>
      </c>
      <c r="B225" s="45" t="s">
        <v>77</v>
      </c>
      <c r="C225" s="45" t="s">
        <v>146</v>
      </c>
      <c r="D225" s="47" t="s">
        <v>2271</v>
      </c>
      <c r="E225" s="137" t="s">
        <v>1639</v>
      </c>
      <c r="F225" s="49"/>
      <c r="G225" s="49"/>
      <c r="H225" s="132" t="s">
        <v>1419</v>
      </c>
      <c r="I225" s="37" t="s">
        <v>1929</v>
      </c>
      <c r="J225" s="37" t="s">
        <v>97</v>
      </c>
      <c r="K225" s="37" t="s">
        <v>1892</v>
      </c>
      <c r="L225" s="37" t="s">
        <v>1916</v>
      </c>
      <c r="M225" s="37" t="s">
        <v>2323</v>
      </c>
      <c r="N225" s="37"/>
      <c r="O225" s="36">
        <f>COUNTIF(Table487[[#This Row],[CMMI Comprehensive Primary Care Plus (CPC+)
Version Date: CY 2021]:[CMS Medicare Hospital Compare
Version Date: January 2021]],"*yes*")</f>
        <v>0</v>
      </c>
      <c r="P225" s="150"/>
      <c r="Q225" s="150"/>
      <c r="R225" s="150"/>
      <c r="S225" s="150"/>
      <c r="T225" s="150"/>
      <c r="U225" s="150"/>
      <c r="V225" s="150"/>
      <c r="W225" s="150"/>
      <c r="X225" s="150"/>
      <c r="Y225" s="150"/>
      <c r="Z225" s="150"/>
      <c r="AA225" s="150"/>
      <c r="AB225" s="150"/>
      <c r="AC225" s="150"/>
      <c r="AD225" s="150"/>
      <c r="AE225" s="150"/>
      <c r="AF225" s="150"/>
      <c r="AG225" s="150"/>
      <c r="AH225" s="150"/>
      <c r="AI225" s="150"/>
      <c r="AJ225" s="150"/>
      <c r="AK225" s="150"/>
    </row>
    <row r="226" spans="1:37" s="26" customFormat="1" ht="76.5" hidden="1" customHeight="1">
      <c r="A226" s="111" t="s">
        <v>704</v>
      </c>
      <c r="B226" s="45" t="s">
        <v>3310</v>
      </c>
      <c r="C226" s="45" t="s">
        <v>147</v>
      </c>
      <c r="D226" s="45" t="s">
        <v>2271</v>
      </c>
      <c r="E226" s="137" t="s">
        <v>1639</v>
      </c>
      <c r="F226" s="52"/>
      <c r="G226" s="52"/>
      <c r="H226" s="132" t="s">
        <v>1420</v>
      </c>
      <c r="I226" s="37" t="s">
        <v>1929</v>
      </c>
      <c r="J226" s="37" t="s">
        <v>97</v>
      </c>
      <c r="K226" s="37" t="s">
        <v>1892</v>
      </c>
      <c r="L226" s="37" t="s">
        <v>1916</v>
      </c>
      <c r="M226" s="37" t="s">
        <v>1917</v>
      </c>
      <c r="N226" s="37"/>
      <c r="O226" s="36">
        <f>COUNTIF(Table487[[#This Row],[CMMI Comprehensive Primary Care Plus (CPC+)
Version Date: CY 2021]:[CMS Medicare Hospital Compare
Version Date: January 2021]],"*yes*")</f>
        <v>0</v>
      </c>
      <c r="P226" s="150"/>
      <c r="Q226" s="150"/>
      <c r="R226" s="150"/>
      <c r="S226" s="150"/>
      <c r="T226" s="150"/>
      <c r="U226" s="150"/>
      <c r="V226" s="150"/>
      <c r="W226" s="150"/>
      <c r="X226" s="150"/>
      <c r="Y226" s="150"/>
      <c r="Z226" s="150"/>
      <c r="AA226" s="150"/>
      <c r="AB226" s="150"/>
      <c r="AC226" s="150"/>
      <c r="AD226" s="150"/>
      <c r="AE226" s="150"/>
      <c r="AF226" s="150"/>
      <c r="AG226" s="150"/>
      <c r="AH226" s="150"/>
      <c r="AI226" s="150"/>
      <c r="AJ226" s="150" t="s">
        <v>1827</v>
      </c>
      <c r="AK226" s="150"/>
    </row>
    <row r="227" spans="1:37" s="26" customFormat="1" ht="76.5" hidden="1" customHeight="1">
      <c r="A227" s="133" t="s">
        <v>705</v>
      </c>
      <c r="B227" s="45" t="s">
        <v>2324</v>
      </c>
      <c r="C227" s="45" t="s">
        <v>311</v>
      </c>
      <c r="D227" s="45" t="s">
        <v>2271</v>
      </c>
      <c r="E227" s="137" t="s">
        <v>1639</v>
      </c>
      <c r="F227" s="52"/>
      <c r="G227" s="52"/>
      <c r="H227" s="132" t="s">
        <v>1421</v>
      </c>
      <c r="I227" s="37" t="s">
        <v>1929</v>
      </c>
      <c r="J227" s="37" t="s">
        <v>97</v>
      </c>
      <c r="K227" s="37" t="s">
        <v>1892</v>
      </c>
      <c r="L227" s="37" t="s">
        <v>1916</v>
      </c>
      <c r="M227" s="37" t="s">
        <v>1917</v>
      </c>
      <c r="N227" s="37"/>
      <c r="O227" s="36">
        <f>COUNTIF(Table487[[#This Row],[CMMI Comprehensive Primary Care Plus (CPC+)
Version Date: CY 2021]:[CMS Medicare Hospital Compare
Version Date: January 2021]],"*yes*")</f>
        <v>0</v>
      </c>
      <c r="P227" s="150"/>
      <c r="Q227" s="150"/>
      <c r="R227" s="150"/>
      <c r="S227" s="150"/>
      <c r="T227" s="150"/>
      <c r="U227" s="150"/>
      <c r="V227" s="150"/>
      <c r="W227" s="150"/>
      <c r="X227" s="150"/>
      <c r="Y227" s="150"/>
      <c r="Z227" s="150"/>
      <c r="AA227" s="150"/>
      <c r="AB227" s="150"/>
      <c r="AC227" s="150"/>
      <c r="AD227" s="150"/>
      <c r="AE227" s="150"/>
      <c r="AF227" s="150"/>
      <c r="AG227" s="150"/>
      <c r="AH227" s="150"/>
      <c r="AI227" s="150"/>
      <c r="AJ227" s="150"/>
      <c r="AK227" s="150" t="s">
        <v>1</v>
      </c>
    </row>
    <row r="228" spans="1:37" s="26" customFormat="1" ht="76.5" hidden="1" customHeight="1">
      <c r="A228" s="133" t="s">
        <v>706</v>
      </c>
      <c r="B228" s="45" t="s">
        <v>2397</v>
      </c>
      <c r="C228" s="45" t="s">
        <v>1759</v>
      </c>
      <c r="D228" s="45" t="s">
        <v>2271</v>
      </c>
      <c r="E228" s="137" t="s">
        <v>1639</v>
      </c>
      <c r="F228" s="52"/>
      <c r="G228" s="52"/>
      <c r="H228" s="132" t="s">
        <v>1758</v>
      </c>
      <c r="I228" s="37" t="s">
        <v>1929</v>
      </c>
      <c r="J228" s="37" t="s">
        <v>97</v>
      </c>
      <c r="K228" s="37" t="s">
        <v>1892</v>
      </c>
      <c r="L228" s="37" t="s">
        <v>1916</v>
      </c>
      <c r="M228" s="37" t="s">
        <v>314</v>
      </c>
      <c r="N228" s="37"/>
      <c r="O228" s="36">
        <f>COUNTIF(Table487[[#This Row],[CMMI Comprehensive Primary Care Plus (CPC+)
Version Date: CY 2021]:[CMS Medicare Hospital Compare
Version Date: January 2021]],"*yes*")</f>
        <v>0</v>
      </c>
      <c r="P228" s="150"/>
      <c r="Q228" s="150"/>
      <c r="R228" s="150"/>
      <c r="S228" s="150"/>
      <c r="T228" s="150"/>
      <c r="U228" s="150"/>
      <c r="V228" s="150"/>
      <c r="W228" s="150"/>
      <c r="X228" s="150"/>
      <c r="Y228" s="150"/>
      <c r="Z228" s="150"/>
      <c r="AA228" s="150"/>
      <c r="AB228" s="150"/>
      <c r="AC228" s="150"/>
      <c r="AD228" s="150"/>
      <c r="AE228" s="150"/>
      <c r="AF228" s="150"/>
      <c r="AG228" s="150"/>
      <c r="AH228" s="150"/>
      <c r="AI228" s="150"/>
      <c r="AJ228" s="150"/>
      <c r="AK228" s="150"/>
    </row>
    <row r="229" spans="1:37" s="26" customFormat="1" ht="76.5" hidden="1" customHeight="1">
      <c r="A229" s="111" t="s">
        <v>707</v>
      </c>
      <c r="B229" s="45" t="s">
        <v>2325</v>
      </c>
      <c r="C229" s="45" t="s">
        <v>261</v>
      </c>
      <c r="D229" s="45" t="s">
        <v>2271</v>
      </c>
      <c r="E229" s="137" t="s">
        <v>1639</v>
      </c>
      <c r="F229" s="52"/>
      <c r="G229" s="52"/>
      <c r="H229" s="132" t="s">
        <v>1422</v>
      </c>
      <c r="I229" s="37" t="s">
        <v>1889</v>
      </c>
      <c r="J229" s="37" t="s">
        <v>1893</v>
      </c>
      <c r="K229" s="37" t="s">
        <v>1873</v>
      </c>
      <c r="L229" s="37" t="s">
        <v>1916</v>
      </c>
      <c r="M229" s="37" t="s">
        <v>314</v>
      </c>
      <c r="N229" s="37"/>
      <c r="O229" s="36">
        <f>COUNTIF(Table487[[#This Row],[CMMI Comprehensive Primary Care Plus (CPC+)
Version Date: CY 2021]:[CMS Medicare Hospital Compare
Version Date: January 2021]],"*yes*")</f>
        <v>1</v>
      </c>
      <c r="P229" s="150"/>
      <c r="Q229" s="150"/>
      <c r="R229" s="150"/>
      <c r="S229" s="150"/>
      <c r="T229" s="150"/>
      <c r="U229" s="150"/>
      <c r="V229" s="150"/>
      <c r="W229" s="150"/>
      <c r="X229" s="150"/>
      <c r="Y229" s="150"/>
      <c r="Z229" s="150" t="s">
        <v>1</v>
      </c>
      <c r="AA229" s="150" t="s">
        <v>3917</v>
      </c>
      <c r="AB229" s="150"/>
      <c r="AC229" s="150"/>
      <c r="AD229" s="150"/>
      <c r="AE229" s="150"/>
      <c r="AF229" s="150"/>
      <c r="AG229" s="150"/>
      <c r="AH229" s="150"/>
      <c r="AI229" s="150"/>
      <c r="AJ229" s="150"/>
      <c r="AK229" s="150"/>
    </row>
    <row r="230" spans="1:37" s="26" customFormat="1" ht="76.5" hidden="1" customHeight="1">
      <c r="A230" s="133" t="s">
        <v>708</v>
      </c>
      <c r="B230" s="45" t="s">
        <v>3311</v>
      </c>
      <c r="C230" s="45" t="s">
        <v>262</v>
      </c>
      <c r="D230" s="45" t="s">
        <v>2271</v>
      </c>
      <c r="E230" s="137" t="s">
        <v>1639</v>
      </c>
      <c r="F230" s="52"/>
      <c r="G230" s="52"/>
      <c r="H230" s="132" t="s">
        <v>3312</v>
      </c>
      <c r="I230" s="37" t="s">
        <v>1889</v>
      </c>
      <c r="J230" s="37" t="s">
        <v>1893</v>
      </c>
      <c r="K230" s="37" t="s">
        <v>1873</v>
      </c>
      <c r="L230" s="37" t="s">
        <v>1916</v>
      </c>
      <c r="M230" s="37" t="s">
        <v>1746</v>
      </c>
      <c r="N230" s="37"/>
      <c r="O230" s="36">
        <f>COUNTIF(Table487[[#This Row],[CMMI Comprehensive Primary Care Plus (CPC+)
Version Date: CY 2021]:[CMS Medicare Hospital Compare
Version Date: January 2021]],"*yes*")</f>
        <v>1</v>
      </c>
      <c r="P230" s="150"/>
      <c r="Q230" s="150"/>
      <c r="R230" s="150"/>
      <c r="S230" s="150"/>
      <c r="T230" s="150"/>
      <c r="U230" s="150"/>
      <c r="V230" s="150"/>
      <c r="W230" s="150"/>
      <c r="X230" s="150"/>
      <c r="Y230" s="150"/>
      <c r="Z230" s="150" t="s">
        <v>3918</v>
      </c>
      <c r="AA230" s="150" t="s">
        <v>1855</v>
      </c>
      <c r="AB230" s="150"/>
      <c r="AC230" s="150"/>
      <c r="AD230" s="150"/>
      <c r="AE230" s="150"/>
      <c r="AF230" s="150"/>
      <c r="AG230" s="150"/>
      <c r="AH230" s="150"/>
      <c r="AI230" s="150"/>
      <c r="AJ230" s="150"/>
      <c r="AK230" s="150"/>
    </row>
    <row r="231" spans="1:37" s="26" customFormat="1" ht="76.5" hidden="1" customHeight="1">
      <c r="A231" s="133" t="s">
        <v>709</v>
      </c>
      <c r="B231" s="45" t="s">
        <v>2328</v>
      </c>
      <c r="C231" s="45" t="s">
        <v>263</v>
      </c>
      <c r="D231" s="45" t="s">
        <v>2271</v>
      </c>
      <c r="E231" s="137" t="s">
        <v>1639</v>
      </c>
      <c r="F231" s="52"/>
      <c r="G231" s="52"/>
      <c r="H231" s="132" t="s">
        <v>1424</v>
      </c>
      <c r="I231" s="37" t="s">
        <v>1889</v>
      </c>
      <c r="J231" s="37" t="s">
        <v>1893</v>
      </c>
      <c r="K231" s="37" t="s">
        <v>1873</v>
      </c>
      <c r="L231" s="37" t="s">
        <v>1916</v>
      </c>
      <c r="M231" s="37" t="s">
        <v>314</v>
      </c>
      <c r="N231" s="37"/>
      <c r="O231" s="36">
        <f>COUNTIF(Table487[[#This Row],[CMMI Comprehensive Primary Care Plus (CPC+)
Version Date: CY 2021]:[CMS Medicare Hospital Compare
Version Date: January 2021]],"*yes*")</f>
        <v>0</v>
      </c>
      <c r="P231" s="150"/>
      <c r="Q231" s="150"/>
      <c r="R231" s="150"/>
      <c r="S231" s="150"/>
      <c r="T231" s="150"/>
      <c r="U231" s="150"/>
      <c r="V231" s="150"/>
      <c r="W231" s="150"/>
      <c r="X231" s="150"/>
      <c r="Y231" s="150"/>
      <c r="Z231" s="150"/>
      <c r="AA231" s="150" t="s">
        <v>1987</v>
      </c>
      <c r="AB231" s="150"/>
      <c r="AC231" s="150"/>
      <c r="AD231" s="150"/>
      <c r="AE231" s="150"/>
      <c r="AF231" s="150"/>
      <c r="AG231" s="150"/>
      <c r="AH231" s="150"/>
      <c r="AI231" s="150"/>
      <c r="AJ231" s="150"/>
      <c r="AK231" s="150"/>
    </row>
    <row r="232" spans="1:37" s="26" customFormat="1" ht="76.5" hidden="1" customHeight="1">
      <c r="A232" s="111" t="s">
        <v>710</v>
      </c>
      <c r="B232" s="45" t="s">
        <v>3313</v>
      </c>
      <c r="C232" s="45" t="s">
        <v>3181</v>
      </c>
      <c r="D232" s="45" t="s">
        <v>2279</v>
      </c>
      <c r="E232" s="137" t="s">
        <v>3182</v>
      </c>
      <c r="F232" s="52"/>
      <c r="G232" s="52"/>
      <c r="H232" s="132" t="s">
        <v>3183</v>
      </c>
      <c r="I232" s="37" t="s">
        <v>1889</v>
      </c>
      <c r="J232" s="37" t="s">
        <v>1890</v>
      </c>
      <c r="K232" s="37" t="s">
        <v>1873</v>
      </c>
      <c r="L232" s="37" t="s">
        <v>1880</v>
      </c>
      <c r="M232" s="37" t="s">
        <v>314</v>
      </c>
      <c r="N232" s="37"/>
      <c r="O232" s="160">
        <f>COUNTIF(Table487[[#This Row],[CMMI Comprehensive Primary Care Plus (CPC+)
Version Date: CY 2021]:[CMS Medicare Hospital Compare
Version Date: January 2021]],"*yes*")</f>
        <v>1</v>
      </c>
      <c r="P232" s="150"/>
      <c r="Q232" s="150"/>
      <c r="R232" s="150"/>
      <c r="S232" s="150"/>
      <c r="T232" s="150"/>
      <c r="U232" s="150"/>
      <c r="V232" s="150"/>
      <c r="W232" s="150"/>
      <c r="X232" s="150"/>
      <c r="Y232" s="150"/>
      <c r="Z232" s="150" t="s">
        <v>3919</v>
      </c>
      <c r="AA232" s="150"/>
      <c r="AB232" s="150"/>
      <c r="AC232" s="150"/>
      <c r="AD232" s="150"/>
      <c r="AE232" s="150"/>
      <c r="AF232" s="150"/>
      <c r="AG232" s="150"/>
      <c r="AH232" s="150"/>
      <c r="AI232" s="150"/>
      <c r="AJ232" s="150"/>
      <c r="AK232" s="150"/>
    </row>
    <row r="233" spans="1:37" s="26" customFormat="1" ht="76.5" hidden="1" customHeight="1">
      <c r="A233" s="133" t="s">
        <v>711</v>
      </c>
      <c r="B233" s="45" t="s">
        <v>2329</v>
      </c>
      <c r="C233" s="45" t="s">
        <v>264</v>
      </c>
      <c r="D233" s="45" t="s">
        <v>2279</v>
      </c>
      <c r="E233" s="137" t="s">
        <v>1639</v>
      </c>
      <c r="F233" s="52"/>
      <c r="G233" s="52"/>
      <c r="H233" s="132" t="s">
        <v>3314</v>
      </c>
      <c r="I233" s="37" t="s">
        <v>1889</v>
      </c>
      <c r="J233" s="37" t="s">
        <v>1878</v>
      </c>
      <c r="K233" s="37" t="s">
        <v>1879</v>
      </c>
      <c r="L233" s="37" t="s">
        <v>1880</v>
      </c>
      <c r="M233" s="37" t="s">
        <v>5</v>
      </c>
      <c r="N233" s="37" t="s">
        <v>1</v>
      </c>
      <c r="O233" s="36">
        <f>COUNTIF(Table487[[#This Row],[CMMI Comprehensive Primary Care Plus (CPC+)
Version Date: CY 2021]:[CMS Medicare Hospital Compare
Version Date: January 2021]],"*yes*")</f>
        <v>2</v>
      </c>
      <c r="P233" s="150"/>
      <c r="Q233" s="150"/>
      <c r="R233" s="150"/>
      <c r="S233" s="150"/>
      <c r="T233" s="150"/>
      <c r="U233" s="150"/>
      <c r="V233" s="150"/>
      <c r="W233" s="150"/>
      <c r="X233" s="150" t="s">
        <v>2272</v>
      </c>
      <c r="Y233" s="150"/>
      <c r="Z233" s="150" t="s">
        <v>3920</v>
      </c>
      <c r="AA233" s="150"/>
      <c r="AB233" s="150"/>
      <c r="AC233" s="150"/>
      <c r="AD233" s="150"/>
      <c r="AE233" s="150"/>
      <c r="AF233" s="150"/>
      <c r="AG233" s="150"/>
      <c r="AH233" s="150"/>
      <c r="AI233" s="150"/>
      <c r="AJ233" s="150"/>
      <c r="AK233" s="150"/>
    </row>
    <row r="234" spans="1:37" s="26" customFormat="1" ht="76.5" hidden="1" customHeight="1">
      <c r="A234" s="111" t="s">
        <v>712</v>
      </c>
      <c r="B234" s="45" t="s">
        <v>2330</v>
      </c>
      <c r="C234" s="45" t="s">
        <v>265</v>
      </c>
      <c r="D234" s="45" t="s">
        <v>2279</v>
      </c>
      <c r="E234" s="137" t="s">
        <v>1639</v>
      </c>
      <c r="F234" s="52"/>
      <c r="G234" s="52"/>
      <c r="H234" s="132" t="s">
        <v>1426</v>
      </c>
      <c r="I234" s="37" t="s">
        <v>1889</v>
      </c>
      <c r="J234" s="37" t="s">
        <v>1884</v>
      </c>
      <c r="K234" s="37" t="s">
        <v>1879</v>
      </c>
      <c r="L234" s="37" t="s">
        <v>1880</v>
      </c>
      <c r="M234" s="37" t="s">
        <v>5</v>
      </c>
      <c r="N234" s="37"/>
      <c r="O234" s="36">
        <f>COUNTIF(Table487[[#This Row],[CMMI Comprehensive Primary Care Plus (CPC+)
Version Date: CY 2021]:[CMS Medicare Hospital Compare
Version Date: January 2021]],"*yes*")</f>
        <v>1</v>
      </c>
      <c r="P234" s="150"/>
      <c r="Q234" s="150"/>
      <c r="R234" s="150"/>
      <c r="S234" s="150"/>
      <c r="T234" s="150"/>
      <c r="U234" s="150"/>
      <c r="V234" s="150"/>
      <c r="W234" s="150"/>
      <c r="X234" s="150"/>
      <c r="Y234" s="150"/>
      <c r="Z234" s="150" t="s">
        <v>3921</v>
      </c>
      <c r="AA234" s="150"/>
      <c r="AB234" s="150"/>
      <c r="AC234" s="150"/>
      <c r="AD234" s="150"/>
      <c r="AE234" s="150"/>
      <c r="AF234" s="150"/>
      <c r="AG234" s="150"/>
      <c r="AH234" s="150"/>
      <c r="AI234" s="150"/>
      <c r="AJ234" s="150"/>
      <c r="AK234" s="150"/>
    </row>
    <row r="235" spans="1:37" s="26" customFormat="1" ht="76.5" hidden="1" customHeight="1">
      <c r="A235" s="133" t="s">
        <v>713</v>
      </c>
      <c r="B235" s="45" t="s">
        <v>797</v>
      </c>
      <c r="C235" s="45" t="s">
        <v>1043</v>
      </c>
      <c r="D235" s="45" t="s">
        <v>2279</v>
      </c>
      <c r="E235" s="137" t="s">
        <v>1638</v>
      </c>
      <c r="F235" s="52" t="s">
        <v>2507</v>
      </c>
      <c r="G235" s="52"/>
      <c r="H235" s="132" t="s">
        <v>798</v>
      </c>
      <c r="I235" s="37" t="s">
        <v>97</v>
      </c>
      <c r="J235" s="37" t="s">
        <v>1878</v>
      </c>
      <c r="K235" s="37" t="s">
        <v>1873</v>
      </c>
      <c r="L235" s="37" t="s">
        <v>1880</v>
      </c>
      <c r="M235" s="37" t="s">
        <v>1746</v>
      </c>
      <c r="N235" s="37" t="s">
        <v>1</v>
      </c>
      <c r="O235" s="36">
        <f>COUNTIF(Table487[[#This Row],[CMMI Comprehensive Primary Care Plus (CPC+)
Version Date: CY 2021]:[CMS Medicare Hospital Compare
Version Date: January 2021]],"*yes*")</f>
        <v>1</v>
      </c>
      <c r="P235" s="150"/>
      <c r="Q235" s="150"/>
      <c r="R235" s="150"/>
      <c r="S235" s="150"/>
      <c r="T235" s="150"/>
      <c r="U235" s="150"/>
      <c r="V235" s="150"/>
      <c r="W235" s="150" t="s">
        <v>1</v>
      </c>
      <c r="X235" s="150"/>
      <c r="Y235" s="150"/>
      <c r="Z235" s="150"/>
      <c r="AA235" s="150"/>
      <c r="AB235" s="150"/>
      <c r="AC235" s="150"/>
      <c r="AD235" s="150"/>
      <c r="AE235" s="150"/>
      <c r="AF235" s="150"/>
      <c r="AG235" s="150"/>
      <c r="AH235" s="150"/>
      <c r="AI235" s="150"/>
      <c r="AJ235" s="150"/>
      <c r="AK235" s="150"/>
    </row>
    <row r="236" spans="1:37" s="26" customFormat="1" ht="76.5" hidden="1" customHeight="1">
      <c r="A236" s="111" t="s">
        <v>346</v>
      </c>
      <c r="B236" s="45" t="s">
        <v>799</v>
      </c>
      <c r="C236" s="45" t="s">
        <v>1044</v>
      </c>
      <c r="D236" s="47" t="s">
        <v>2279</v>
      </c>
      <c r="E236" s="137" t="s">
        <v>1638</v>
      </c>
      <c r="F236" s="48" t="s">
        <v>2485</v>
      </c>
      <c r="G236" s="48"/>
      <c r="H236" s="132" t="s">
        <v>800</v>
      </c>
      <c r="I236" s="37" t="s">
        <v>2297</v>
      </c>
      <c r="J236" s="37" t="s">
        <v>1883</v>
      </c>
      <c r="K236" s="37" t="s">
        <v>1873</v>
      </c>
      <c r="L236" s="37" t="s">
        <v>1880</v>
      </c>
      <c r="M236" s="37" t="s">
        <v>1746</v>
      </c>
      <c r="N236" s="37"/>
      <c r="O236" s="36">
        <f>COUNTIF(Table487[[#This Row],[CMMI Comprehensive Primary Care Plus (CPC+)
Version Date: CY 2021]:[CMS Medicare Hospital Compare
Version Date: January 2021]],"*yes*")</f>
        <v>0</v>
      </c>
      <c r="P236" s="150"/>
      <c r="Q236" s="150"/>
      <c r="R236" s="150"/>
      <c r="S236" s="150"/>
      <c r="T236" s="150"/>
      <c r="U236" s="150"/>
      <c r="V236" s="150"/>
      <c r="W236" s="150"/>
      <c r="X236" s="150"/>
      <c r="Y236" s="150"/>
      <c r="Z236" s="150"/>
      <c r="AA236" s="150"/>
      <c r="AB236" s="150"/>
      <c r="AC236" s="150"/>
      <c r="AD236" s="150"/>
      <c r="AE236" s="150"/>
      <c r="AF236" s="150"/>
      <c r="AG236" s="150"/>
      <c r="AH236" s="150"/>
      <c r="AI236" s="150"/>
      <c r="AJ236" s="150"/>
      <c r="AK236" s="150"/>
    </row>
    <row r="237" spans="1:37" s="26" customFormat="1" ht="76.5" hidden="1" customHeight="1">
      <c r="A237" s="133" t="s">
        <v>715</v>
      </c>
      <c r="B237" s="45" t="s">
        <v>801</v>
      </c>
      <c r="C237" s="45" t="s">
        <v>1045</v>
      </c>
      <c r="D237" s="47" t="s">
        <v>2271</v>
      </c>
      <c r="E237" s="137" t="s">
        <v>1638</v>
      </c>
      <c r="F237" s="52" t="s">
        <v>2518</v>
      </c>
      <c r="G237" s="52"/>
      <c r="H237" s="132" t="s">
        <v>2519</v>
      </c>
      <c r="I237" s="37" t="s">
        <v>2297</v>
      </c>
      <c r="J237" s="37" t="s">
        <v>1883</v>
      </c>
      <c r="K237" s="37" t="s">
        <v>1873</v>
      </c>
      <c r="L237" s="37" t="s">
        <v>1880</v>
      </c>
      <c r="M237" s="37" t="s">
        <v>1746</v>
      </c>
      <c r="N237" s="37" t="s">
        <v>1</v>
      </c>
      <c r="O237" s="36">
        <f>COUNTIF(Table487[[#This Row],[CMMI Comprehensive Primary Care Plus (CPC+)
Version Date: CY 2021]:[CMS Medicare Hospital Compare
Version Date: January 2021]],"*yes*")</f>
        <v>1</v>
      </c>
      <c r="P237" s="150"/>
      <c r="Q237" s="150"/>
      <c r="R237" s="150"/>
      <c r="S237" s="150"/>
      <c r="T237" s="150"/>
      <c r="U237" s="150"/>
      <c r="V237" s="150"/>
      <c r="W237" s="150" t="s">
        <v>1</v>
      </c>
      <c r="X237" s="150"/>
      <c r="Y237" s="150"/>
      <c r="Z237" s="150"/>
      <c r="AA237" s="150"/>
      <c r="AB237" s="150"/>
      <c r="AC237" s="150"/>
      <c r="AD237" s="150"/>
      <c r="AE237" s="150"/>
      <c r="AF237" s="150"/>
      <c r="AG237" s="150"/>
      <c r="AH237" s="150"/>
      <c r="AI237" s="150"/>
      <c r="AJ237" s="150"/>
      <c r="AK237" s="150"/>
    </row>
    <row r="238" spans="1:37" s="26" customFormat="1" ht="76.5" hidden="1" customHeight="1">
      <c r="A238" s="111" t="s">
        <v>718</v>
      </c>
      <c r="B238" s="45" t="s">
        <v>802</v>
      </c>
      <c r="C238" s="45" t="s">
        <v>1046</v>
      </c>
      <c r="D238" s="47" t="s">
        <v>2271</v>
      </c>
      <c r="E238" s="137" t="s">
        <v>1638</v>
      </c>
      <c r="F238" s="52" t="s">
        <v>2484</v>
      </c>
      <c r="G238" s="52"/>
      <c r="H238" s="132" t="s">
        <v>803</v>
      </c>
      <c r="I238" s="37" t="s">
        <v>97</v>
      </c>
      <c r="J238" s="37" t="s">
        <v>1890</v>
      </c>
      <c r="K238" s="37" t="s">
        <v>1873</v>
      </c>
      <c r="L238" s="37" t="s">
        <v>1880</v>
      </c>
      <c r="M238" s="37" t="s">
        <v>1746</v>
      </c>
      <c r="N238" s="37"/>
      <c r="O238" s="36">
        <f>COUNTIF(Table487[[#This Row],[CMMI Comprehensive Primary Care Plus (CPC+)
Version Date: CY 2021]:[CMS Medicare Hospital Compare
Version Date: January 2021]],"*yes*")</f>
        <v>1</v>
      </c>
      <c r="P238" s="150"/>
      <c r="Q238" s="150"/>
      <c r="R238" s="150"/>
      <c r="S238" s="150"/>
      <c r="T238" s="150"/>
      <c r="U238" s="150"/>
      <c r="V238" s="150"/>
      <c r="W238" s="150" t="s">
        <v>1</v>
      </c>
      <c r="X238" s="150"/>
      <c r="Y238" s="150"/>
      <c r="Z238" s="150"/>
      <c r="AA238" s="150"/>
      <c r="AB238" s="150"/>
      <c r="AC238" s="150"/>
      <c r="AD238" s="150"/>
      <c r="AE238" s="150"/>
      <c r="AF238" s="150"/>
      <c r="AG238" s="150"/>
      <c r="AH238" s="150"/>
      <c r="AI238" s="150" t="s">
        <v>1</v>
      </c>
      <c r="AJ238" s="150" t="s">
        <v>1827</v>
      </c>
      <c r="AK238" s="150" t="s">
        <v>1</v>
      </c>
    </row>
    <row r="239" spans="1:37" s="26" customFormat="1" ht="76.5" hidden="1" customHeight="1">
      <c r="A239" s="133" t="s">
        <v>1062</v>
      </c>
      <c r="B239" s="45" t="s">
        <v>2331</v>
      </c>
      <c r="C239" s="45" t="s">
        <v>266</v>
      </c>
      <c r="D239" s="45" t="s">
        <v>2271</v>
      </c>
      <c r="E239" s="137" t="s">
        <v>1639</v>
      </c>
      <c r="F239" s="52"/>
      <c r="G239" s="52"/>
      <c r="H239" s="132" t="s">
        <v>2020</v>
      </c>
      <c r="I239" s="37" t="s">
        <v>1871</v>
      </c>
      <c r="J239" s="37" t="s">
        <v>1890</v>
      </c>
      <c r="K239" s="37" t="s">
        <v>1873</v>
      </c>
      <c r="L239" s="37" t="s">
        <v>1880</v>
      </c>
      <c r="M239" s="37" t="s">
        <v>5</v>
      </c>
      <c r="N239" s="37" t="s">
        <v>1</v>
      </c>
      <c r="O239" s="36">
        <f>COUNTIF(Table487[[#This Row],[CMMI Comprehensive Primary Care Plus (CPC+)
Version Date: CY 2021]:[CMS Medicare Hospital Compare
Version Date: January 2021]],"*yes*")</f>
        <v>0</v>
      </c>
      <c r="P239" s="150"/>
      <c r="Q239" s="150"/>
      <c r="R239" s="150"/>
      <c r="S239" s="150"/>
      <c r="T239" s="150"/>
      <c r="U239" s="150"/>
      <c r="V239" s="150"/>
      <c r="W239" s="150"/>
      <c r="X239" s="150"/>
      <c r="Y239" s="150"/>
      <c r="Z239" s="150"/>
      <c r="AA239" s="150"/>
      <c r="AB239" s="150"/>
      <c r="AC239" s="150"/>
      <c r="AD239" s="150"/>
      <c r="AE239" s="150"/>
      <c r="AF239" s="150"/>
      <c r="AG239" s="150"/>
      <c r="AH239" s="150"/>
      <c r="AI239" s="150"/>
      <c r="AJ239" s="150"/>
      <c r="AK239" s="150"/>
    </row>
    <row r="240" spans="1:37" s="26" customFormat="1" ht="76.5" hidden="1" customHeight="1">
      <c r="A240" s="111" t="s">
        <v>1063</v>
      </c>
      <c r="B240" s="45" t="s">
        <v>2332</v>
      </c>
      <c r="C240" s="45" t="s">
        <v>267</v>
      </c>
      <c r="D240" s="47" t="s">
        <v>2271</v>
      </c>
      <c r="E240" s="137" t="s">
        <v>1639</v>
      </c>
      <c r="F240" s="52"/>
      <c r="G240" s="52"/>
      <c r="H240" s="132" t="s">
        <v>2021</v>
      </c>
      <c r="I240" s="37" t="s">
        <v>1871</v>
      </c>
      <c r="J240" s="37" t="s">
        <v>1886</v>
      </c>
      <c r="K240" s="37" t="s">
        <v>1873</v>
      </c>
      <c r="L240" s="37" t="s">
        <v>1880</v>
      </c>
      <c r="M240" s="37" t="s">
        <v>5</v>
      </c>
      <c r="N240" s="37"/>
      <c r="O240" s="36">
        <f>COUNTIF(Table487[[#This Row],[CMMI Comprehensive Primary Care Plus (CPC+)
Version Date: CY 2021]:[CMS Medicare Hospital Compare
Version Date: January 2021]],"*yes*")</f>
        <v>1</v>
      </c>
      <c r="P240" s="150"/>
      <c r="Q240" s="150"/>
      <c r="R240" s="150"/>
      <c r="S240" s="150"/>
      <c r="T240" s="150"/>
      <c r="U240" s="150"/>
      <c r="V240" s="150"/>
      <c r="W240" s="150"/>
      <c r="X240" s="150"/>
      <c r="Y240" s="150"/>
      <c r="Z240" s="150" t="s">
        <v>1</v>
      </c>
      <c r="AA240" s="150"/>
      <c r="AB240" s="150"/>
      <c r="AC240" s="150"/>
      <c r="AD240" s="150"/>
      <c r="AE240" s="150"/>
      <c r="AF240" s="150"/>
      <c r="AG240" s="150"/>
      <c r="AH240" s="150"/>
      <c r="AI240" s="150"/>
      <c r="AJ240" s="150"/>
      <c r="AK240" s="150"/>
    </row>
    <row r="241" spans="1:37" s="26" customFormat="1" ht="76.5" hidden="1" customHeight="1">
      <c r="A241" s="111" t="s">
        <v>1064</v>
      </c>
      <c r="B241" s="45" t="s">
        <v>181</v>
      </c>
      <c r="C241" s="45" t="s">
        <v>176</v>
      </c>
      <c r="D241" s="47" t="s">
        <v>2279</v>
      </c>
      <c r="E241" s="137" t="s">
        <v>1639</v>
      </c>
      <c r="F241" s="52"/>
      <c r="G241" s="52"/>
      <c r="H241" s="132" t="s">
        <v>1918</v>
      </c>
      <c r="I241" s="143" t="s">
        <v>1907</v>
      </c>
      <c r="J241" s="37" t="s">
        <v>97</v>
      </c>
      <c r="K241" s="37" t="s">
        <v>1877</v>
      </c>
      <c r="L241" s="37" t="s">
        <v>1880</v>
      </c>
      <c r="M241" s="37" t="s">
        <v>6</v>
      </c>
      <c r="N241" s="37"/>
      <c r="O241" s="36">
        <f>COUNTIF(Table487[[#This Row],[CMMI Comprehensive Primary Care Plus (CPC+)
Version Date: CY 2021]:[CMS Medicare Hospital Compare
Version Date: January 2021]],"*yes*")</f>
        <v>0</v>
      </c>
      <c r="P241" s="150"/>
      <c r="Q241" s="150"/>
      <c r="R241" s="150"/>
      <c r="S241" s="150"/>
      <c r="T241" s="150"/>
      <c r="U241" s="150"/>
      <c r="V241" s="150"/>
      <c r="W241" s="150"/>
      <c r="X241" s="150"/>
      <c r="Y241" s="150"/>
      <c r="Z241" s="150"/>
      <c r="AA241" s="150"/>
      <c r="AB241" s="150"/>
      <c r="AC241" s="150"/>
      <c r="AD241" s="150"/>
      <c r="AE241" s="150"/>
      <c r="AF241" s="150"/>
      <c r="AG241" s="150"/>
      <c r="AH241" s="150"/>
      <c r="AI241" s="150"/>
      <c r="AJ241" s="150"/>
      <c r="AK241" s="150"/>
    </row>
    <row r="242" spans="1:37" s="26" customFormat="1" ht="76.5" hidden="1" customHeight="1">
      <c r="A242" s="133" t="s">
        <v>1065</v>
      </c>
      <c r="B242" s="45" t="s">
        <v>2333</v>
      </c>
      <c r="C242" s="45" t="s">
        <v>268</v>
      </c>
      <c r="D242" s="47" t="s">
        <v>2279</v>
      </c>
      <c r="E242" s="137" t="s">
        <v>1639</v>
      </c>
      <c r="F242" s="52"/>
      <c r="G242" s="52"/>
      <c r="H242" s="132" t="s">
        <v>1427</v>
      </c>
      <c r="I242" s="143" t="s">
        <v>1889</v>
      </c>
      <c r="J242" s="37" t="s">
        <v>1890</v>
      </c>
      <c r="K242" s="37" t="s">
        <v>1873</v>
      </c>
      <c r="L242" s="37" t="s">
        <v>1880</v>
      </c>
      <c r="M242" s="37" t="s">
        <v>1746</v>
      </c>
      <c r="N242" s="37"/>
      <c r="O242" s="36">
        <f>COUNTIF(Table487[[#This Row],[CMMI Comprehensive Primary Care Plus (CPC+)
Version Date: CY 2021]:[CMS Medicare Hospital Compare
Version Date: January 2021]],"*yes*")</f>
        <v>0</v>
      </c>
      <c r="P242" s="150"/>
      <c r="Q242" s="150"/>
      <c r="R242" s="150"/>
      <c r="S242" s="150"/>
      <c r="T242" s="150"/>
      <c r="U242" s="150"/>
      <c r="V242" s="150"/>
      <c r="W242" s="150"/>
      <c r="X242" s="150"/>
      <c r="Y242" s="150"/>
      <c r="Z242" s="150"/>
      <c r="AA242" s="150"/>
      <c r="AB242" s="150"/>
      <c r="AC242" s="150"/>
      <c r="AD242" s="150"/>
      <c r="AE242" s="150"/>
      <c r="AF242" s="150"/>
      <c r="AG242" s="150"/>
      <c r="AH242" s="150"/>
      <c r="AI242" s="150"/>
      <c r="AJ242" s="150"/>
      <c r="AK242" s="150"/>
    </row>
    <row r="243" spans="1:37" s="26" customFormat="1" ht="76.5" hidden="1" customHeight="1">
      <c r="A243" s="111" t="s">
        <v>1066</v>
      </c>
      <c r="B243" s="45" t="s">
        <v>2334</v>
      </c>
      <c r="C243" s="45" t="s">
        <v>269</v>
      </c>
      <c r="D243" s="47" t="s">
        <v>2279</v>
      </c>
      <c r="E243" s="137" t="s">
        <v>1639</v>
      </c>
      <c r="F243" s="52"/>
      <c r="G243" s="52"/>
      <c r="H243" s="132" t="s">
        <v>270</v>
      </c>
      <c r="I243" s="143" t="s">
        <v>1889</v>
      </c>
      <c r="J243" s="37" t="s">
        <v>1890</v>
      </c>
      <c r="K243" s="37" t="s">
        <v>1873</v>
      </c>
      <c r="L243" s="37" t="s">
        <v>1880</v>
      </c>
      <c r="M243" s="37" t="s">
        <v>1746</v>
      </c>
      <c r="N243" s="37"/>
      <c r="O243" s="36">
        <f>COUNTIF(Table487[[#This Row],[CMMI Comprehensive Primary Care Plus (CPC+)
Version Date: CY 2021]:[CMS Medicare Hospital Compare
Version Date: January 2021]],"*yes*")</f>
        <v>0</v>
      </c>
      <c r="P243" s="150"/>
      <c r="Q243" s="150"/>
      <c r="R243" s="150"/>
      <c r="S243" s="150"/>
      <c r="T243" s="150"/>
      <c r="U243" s="150"/>
      <c r="V243" s="150"/>
      <c r="W243" s="150"/>
      <c r="X243" s="150"/>
      <c r="Y243" s="150"/>
      <c r="Z243" s="150"/>
      <c r="AA243" s="150"/>
      <c r="AB243" s="150"/>
      <c r="AC243" s="150"/>
      <c r="AD243" s="150"/>
      <c r="AE243" s="150"/>
      <c r="AF243" s="150"/>
      <c r="AG243" s="150"/>
      <c r="AH243" s="150"/>
      <c r="AI243" s="150"/>
      <c r="AJ243" s="150"/>
      <c r="AK243" s="150"/>
    </row>
    <row r="244" spans="1:37" s="26" customFormat="1" ht="76.5" hidden="1" customHeight="1">
      <c r="A244" s="133" t="s">
        <v>1067</v>
      </c>
      <c r="B244" s="45" t="s">
        <v>2335</v>
      </c>
      <c r="C244" s="45" t="s">
        <v>71</v>
      </c>
      <c r="D244" s="47" t="s">
        <v>2279</v>
      </c>
      <c r="E244" s="137" t="s">
        <v>1639</v>
      </c>
      <c r="F244" s="52"/>
      <c r="G244" s="52"/>
      <c r="H244" s="132" t="s">
        <v>1428</v>
      </c>
      <c r="I244" s="37" t="s">
        <v>1889</v>
      </c>
      <c r="J244" s="37" t="s">
        <v>1890</v>
      </c>
      <c r="K244" s="37" t="s">
        <v>1873</v>
      </c>
      <c r="L244" s="37" t="s">
        <v>1880</v>
      </c>
      <c r="M244" s="37" t="s">
        <v>1746</v>
      </c>
      <c r="N244" s="37"/>
      <c r="O244" s="36">
        <f>COUNTIF(Table487[[#This Row],[CMMI Comprehensive Primary Care Plus (CPC+)
Version Date: CY 2021]:[CMS Medicare Hospital Compare
Version Date: January 2021]],"*yes*")</f>
        <v>0</v>
      </c>
      <c r="P244" s="150"/>
      <c r="Q244" s="150"/>
      <c r="R244" s="150"/>
      <c r="S244" s="150"/>
      <c r="T244" s="150"/>
      <c r="U244" s="150"/>
      <c r="V244" s="150"/>
      <c r="W244" s="150"/>
      <c r="X244" s="150"/>
      <c r="Y244" s="150"/>
      <c r="Z244" s="150"/>
      <c r="AA244" s="150"/>
      <c r="AB244" s="150"/>
      <c r="AC244" s="150"/>
      <c r="AD244" s="150"/>
      <c r="AE244" s="150"/>
      <c r="AF244" s="150"/>
      <c r="AG244" s="150"/>
      <c r="AH244" s="150"/>
      <c r="AI244" s="150"/>
      <c r="AJ244" s="150"/>
      <c r="AK244" s="150"/>
    </row>
    <row r="245" spans="1:37" s="26" customFormat="1" ht="76.5" hidden="1" customHeight="1">
      <c r="A245" s="111" t="s">
        <v>1068</v>
      </c>
      <c r="B245" s="45" t="s">
        <v>2336</v>
      </c>
      <c r="C245" s="45" t="s">
        <v>67</v>
      </c>
      <c r="D245" s="47" t="s">
        <v>2279</v>
      </c>
      <c r="E245" s="137" t="s">
        <v>574</v>
      </c>
      <c r="F245" s="52"/>
      <c r="G245" s="52"/>
      <c r="H245" s="132" t="s">
        <v>1429</v>
      </c>
      <c r="I245" s="37" t="s">
        <v>1889</v>
      </c>
      <c r="J245" s="37" t="s">
        <v>1890</v>
      </c>
      <c r="K245" s="37" t="s">
        <v>1879</v>
      </c>
      <c r="L245" s="37" t="s">
        <v>1880</v>
      </c>
      <c r="M245" s="37" t="s">
        <v>5</v>
      </c>
      <c r="N245" s="37"/>
      <c r="O245" s="36">
        <f>COUNTIF(Table487[[#This Row],[CMMI Comprehensive Primary Care Plus (CPC+)
Version Date: CY 2021]:[CMS Medicare Hospital Compare
Version Date: January 2021]],"*yes*")</f>
        <v>1</v>
      </c>
      <c r="P245" s="150"/>
      <c r="Q245" s="150"/>
      <c r="R245" s="150"/>
      <c r="S245" s="150"/>
      <c r="T245" s="150"/>
      <c r="U245" s="150"/>
      <c r="V245" s="150"/>
      <c r="W245" s="150"/>
      <c r="X245" s="150"/>
      <c r="Y245" s="150"/>
      <c r="Z245" s="150" t="s">
        <v>3922</v>
      </c>
      <c r="AA245" s="150"/>
      <c r="AB245" s="150" t="s">
        <v>1</v>
      </c>
      <c r="AC245" s="150"/>
      <c r="AD245" s="150"/>
      <c r="AE245" s="150"/>
      <c r="AF245" s="150"/>
      <c r="AG245" s="150"/>
      <c r="AH245" s="150" t="s">
        <v>1</v>
      </c>
      <c r="AI245" s="150"/>
      <c r="AJ245" s="150"/>
      <c r="AK245" s="150"/>
    </row>
    <row r="246" spans="1:37" s="26" customFormat="1" ht="76.5" hidden="1" customHeight="1">
      <c r="A246" s="111" t="s">
        <v>1069</v>
      </c>
      <c r="B246" s="45" t="s">
        <v>2742</v>
      </c>
      <c r="C246" s="45" t="s">
        <v>2743</v>
      </c>
      <c r="D246" s="47" t="s">
        <v>2279</v>
      </c>
      <c r="E246" s="137" t="s">
        <v>574</v>
      </c>
      <c r="F246" s="52"/>
      <c r="G246" s="52"/>
      <c r="H246" s="132" t="s">
        <v>2744</v>
      </c>
      <c r="I246" s="37" t="s">
        <v>1906</v>
      </c>
      <c r="J246" s="37" t="s">
        <v>1890</v>
      </c>
      <c r="K246" s="37" t="s">
        <v>1879</v>
      </c>
      <c r="L246" s="37" t="s">
        <v>1880</v>
      </c>
      <c r="M246" s="37" t="s">
        <v>5</v>
      </c>
      <c r="N246" s="37"/>
      <c r="O246" s="36">
        <f>COUNTIF(Table487[[#This Row],[CMMI Comprehensive Primary Care Plus (CPC+)
Version Date: CY 2021]:[CMS Medicare Hospital Compare
Version Date: January 2021]],"*yes*")</f>
        <v>1</v>
      </c>
      <c r="P246" s="150"/>
      <c r="Q246" s="150"/>
      <c r="R246" s="150"/>
      <c r="S246" s="150"/>
      <c r="T246" s="150"/>
      <c r="U246" s="150"/>
      <c r="V246" s="150"/>
      <c r="W246" s="150"/>
      <c r="X246" s="150"/>
      <c r="Y246" s="150"/>
      <c r="Z246" s="150" t="s">
        <v>1</v>
      </c>
      <c r="AA246" s="150"/>
      <c r="AB246" s="150"/>
      <c r="AC246" s="150"/>
      <c r="AD246" s="150"/>
      <c r="AE246" s="150"/>
      <c r="AF246" s="150"/>
      <c r="AG246" s="150"/>
      <c r="AH246" s="150"/>
      <c r="AI246" s="150"/>
      <c r="AJ246" s="150"/>
      <c r="AK246" s="150"/>
    </row>
    <row r="247" spans="1:37" s="26" customFormat="1" ht="76.5" hidden="1" customHeight="1">
      <c r="A247" s="133" t="s">
        <v>347</v>
      </c>
      <c r="B247" s="45" t="s">
        <v>2931</v>
      </c>
      <c r="C247" s="45" t="s">
        <v>2932</v>
      </c>
      <c r="D247" s="46" t="s">
        <v>2279</v>
      </c>
      <c r="E247" s="137" t="s">
        <v>135</v>
      </c>
      <c r="F247" s="48"/>
      <c r="G247" s="48"/>
      <c r="H247" s="132" t="s">
        <v>2933</v>
      </c>
      <c r="I247" s="37" t="s">
        <v>1889</v>
      </c>
      <c r="J247" s="37" t="s">
        <v>1878</v>
      </c>
      <c r="K247" s="37" t="s">
        <v>1879</v>
      </c>
      <c r="L247" s="37" t="s">
        <v>1880</v>
      </c>
      <c r="M247" s="37" t="s">
        <v>1746</v>
      </c>
      <c r="N247" s="37" t="s">
        <v>1</v>
      </c>
      <c r="O247" s="36">
        <f>COUNTIF(Table487[[#This Row],[CMMI Comprehensive Primary Care Plus (CPC+)
Version Date: CY 2021]:[CMS Medicare Hospital Compare
Version Date: January 2021]],"*yes*")</f>
        <v>1</v>
      </c>
      <c r="P247" s="150"/>
      <c r="Q247" s="150"/>
      <c r="R247" s="150"/>
      <c r="S247" s="150"/>
      <c r="T247" s="150"/>
      <c r="U247" s="150"/>
      <c r="V247" s="150"/>
      <c r="W247" s="150"/>
      <c r="X247" s="150" t="s">
        <v>2272</v>
      </c>
      <c r="Y247" s="150"/>
      <c r="Z247" s="150"/>
      <c r="AA247" s="150"/>
      <c r="AB247" s="150"/>
      <c r="AC247" s="150"/>
      <c r="AD247" s="150"/>
      <c r="AE247" s="150"/>
      <c r="AF247" s="150"/>
      <c r="AG247" s="150"/>
      <c r="AH247" s="150"/>
      <c r="AI247" s="150"/>
      <c r="AJ247" s="150"/>
      <c r="AK247" s="150"/>
    </row>
    <row r="248" spans="1:37" s="26" customFormat="1" ht="76.5" hidden="1" customHeight="1">
      <c r="A248" s="111" t="s">
        <v>1070</v>
      </c>
      <c r="B248" s="45" t="s">
        <v>2936</v>
      </c>
      <c r="C248" s="45" t="s">
        <v>2937</v>
      </c>
      <c r="D248" s="45" t="s">
        <v>2279</v>
      </c>
      <c r="E248" s="137" t="s">
        <v>135</v>
      </c>
      <c r="F248" s="52"/>
      <c r="G248" s="52"/>
      <c r="H248" s="132" t="s">
        <v>2938</v>
      </c>
      <c r="I248" s="37" t="s">
        <v>1889</v>
      </c>
      <c r="J248" s="37" t="s">
        <v>1878</v>
      </c>
      <c r="K248" s="37" t="s">
        <v>1879</v>
      </c>
      <c r="L248" s="37" t="s">
        <v>1880</v>
      </c>
      <c r="M248" s="37" t="s">
        <v>1746</v>
      </c>
      <c r="N248" s="37" t="s">
        <v>1</v>
      </c>
      <c r="O248" s="36">
        <f>COUNTIF(Table487[[#This Row],[CMMI Comprehensive Primary Care Plus (CPC+)
Version Date: CY 2021]:[CMS Medicare Hospital Compare
Version Date: January 2021]],"*yes*")</f>
        <v>1</v>
      </c>
      <c r="P248" s="150"/>
      <c r="Q248" s="150"/>
      <c r="R248" s="150"/>
      <c r="S248" s="150"/>
      <c r="T248" s="150"/>
      <c r="U248" s="150"/>
      <c r="V248" s="150"/>
      <c r="W248" s="150"/>
      <c r="X248" s="150" t="s">
        <v>2272</v>
      </c>
      <c r="Y248" s="150"/>
      <c r="Z248" s="150"/>
      <c r="AA248" s="150"/>
      <c r="AB248" s="150"/>
      <c r="AC248" s="150"/>
      <c r="AD248" s="150"/>
      <c r="AE248" s="150"/>
      <c r="AF248" s="150"/>
      <c r="AG248" s="150"/>
      <c r="AH248" s="150"/>
      <c r="AI248" s="150"/>
      <c r="AJ248" s="150"/>
      <c r="AK248" s="150"/>
    </row>
    <row r="249" spans="1:37" s="26" customFormat="1" ht="76.5" hidden="1" customHeight="1">
      <c r="A249" s="133" t="s">
        <v>1071</v>
      </c>
      <c r="B249" s="45" t="s">
        <v>148</v>
      </c>
      <c r="C249" s="45" t="s">
        <v>72</v>
      </c>
      <c r="D249" s="47" t="s">
        <v>2279</v>
      </c>
      <c r="E249" s="137" t="s">
        <v>149</v>
      </c>
      <c r="F249" s="52"/>
      <c r="G249" s="52"/>
      <c r="H249" s="132" t="s">
        <v>3315</v>
      </c>
      <c r="I249" s="37" t="s">
        <v>1928</v>
      </c>
      <c r="J249" s="37" t="s">
        <v>97</v>
      </c>
      <c r="K249" s="37" t="s">
        <v>1873</v>
      </c>
      <c r="L249" s="37" t="s">
        <v>1880</v>
      </c>
      <c r="M249" s="37" t="s">
        <v>5</v>
      </c>
      <c r="N249" s="37" t="s">
        <v>1</v>
      </c>
      <c r="O249" s="36">
        <f>COUNTIF(Table487[[#This Row],[CMMI Comprehensive Primary Care Plus (CPC+)
Version Date: CY 2021]:[CMS Medicare Hospital Compare
Version Date: January 2021]],"*yes*")</f>
        <v>1</v>
      </c>
      <c r="P249" s="150"/>
      <c r="Q249" s="150"/>
      <c r="R249" s="150"/>
      <c r="S249" s="150"/>
      <c r="T249" s="150"/>
      <c r="U249" s="150" t="s">
        <v>3923</v>
      </c>
      <c r="V249" s="150"/>
      <c r="W249" s="150"/>
      <c r="X249" s="150"/>
      <c r="Y249" s="150"/>
      <c r="Z249" s="150"/>
      <c r="AA249" s="150"/>
      <c r="AB249" s="150"/>
      <c r="AC249" s="150"/>
      <c r="AD249" s="150" t="s">
        <v>3924</v>
      </c>
      <c r="AE249" s="150"/>
      <c r="AF249" s="150"/>
      <c r="AG249" s="150"/>
      <c r="AH249" s="150" t="s">
        <v>1</v>
      </c>
      <c r="AI249" s="150"/>
      <c r="AJ249" s="150"/>
      <c r="AK249" s="150"/>
    </row>
    <row r="250" spans="1:37" s="26" customFormat="1" ht="76.5" hidden="1" customHeight="1">
      <c r="A250" s="111" t="s">
        <v>1072</v>
      </c>
      <c r="B250" s="45" t="s">
        <v>682</v>
      </c>
      <c r="C250" s="45" t="s">
        <v>683</v>
      </c>
      <c r="D250" s="47" t="s">
        <v>2271</v>
      </c>
      <c r="E250" s="137" t="s">
        <v>149</v>
      </c>
      <c r="F250" s="52"/>
      <c r="G250" s="52"/>
      <c r="H250" s="132" t="s">
        <v>1488</v>
      </c>
      <c r="I250" s="37" t="s">
        <v>1875</v>
      </c>
      <c r="J250" s="37" t="s">
        <v>1887</v>
      </c>
      <c r="K250" s="37" t="s">
        <v>1873</v>
      </c>
      <c r="L250" s="37" t="s">
        <v>1880</v>
      </c>
      <c r="M250" s="37" t="s">
        <v>314</v>
      </c>
      <c r="N250" s="37"/>
      <c r="O250" s="36">
        <f>COUNTIF(Table487[[#This Row],[CMMI Comprehensive Primary Care Plus (CPC+)
Version Date: CY 2021]:[CMS Medicare Hospital Compare
Version Date: January 2021]],"*yes*")</f>
        <v>0</v>
      </c>
      <c r="P250" s="150"/>
      <c r="Q250" s="150"/>
      <c r="R250" s="150"/>
      <c r="S250" s="150"/>
      <c r="T250" s="150"/>
      <c r="U250" s="150"/>
      <c r="V250" s="150"/>
      <c r="W250" s="150"/>
      <c r="X250" s="150"/>
      <c r="Y250" s="150"/>
      <c r="Z250" s="150"/>
      <c r="AA250" s="150"/>
      <c r="AB250" s="150"/>
      <c r="AC250" s="150"/>
      <c r="AD250" s="150"/>
      <c r="AE250" s="150"/>
      <c r="AF250" s="150"/>
      <c r="AG250" s="150"/>
      <c r="AH250" s="150"/>
      <c r="AI250" s="150"/>
      <c r="AJ250" s="150"/>
      <c r="AK250" s="150"/>
    </row>
    <row r="251" spans="1:37" s="26" customFormat="1" ht="76.5" hidden="1" customHeight="1">
      <c r="A251" s="111" t="s">
        <v>1073</v>
      </c>
      <c r="B251" s="45" t="s">
        <v>3316</v>
      </c>
      <c r="C251" s="45" t="s">
        <v>3317</v>
      </c>
      <c r="D251" s="47" t="s">
        <v>2271</v>
      </c>
      <c r="E251" s="137" t="s">
        <v>149</v>
      </c>
      <c r="F251" s="52"/>
      <c r="G251" s="52"/>
      <c r="H251" s="132" t="s">
        <v>3318</v>
      </c>
      <c r="I251" s="37" t="s">
        <v>1875</v>
      </c>
      <c r="J251" s="37" t="s">
        <v>1884</v>
      </c>
      <c r="K251" s="37" t="s">
        <v>1873</v>
      </c>
      <c r="L251" s="37" t="s">
        <v>2250</v>
      </c>
      <c r="M251" s="37" t="s">
        <v>1746</v>
      </c>
      <c r="N251" s="37"/>
      <c r="O251" s="36">
        <f>COUNTIF(Table487[[#This Row],[CMMI Comprehensive Primary Care Plus (CPC+)
Version Date: CY 2021]:[CMS Medicare Hospital Compare
Version Date: January 2021]],"*yes*")</f>
        <v>0</v>
      </c>
      <c r="P251" s="150"/>
      <c r="Q251" s="150"/>
      <c r="R251" s="150"/>
      <c r="S251" s="150"/>
      <c r="T251" s="150"/>
      <c r="U251" s="150"/>
      <c r="V251" s="150"/>
      <c r="W251" s="150"/>
      <c r="X251" s="150"/>
      <c r="Y251" s="150"/>
      <c r="Z251" s="150"/>
      <c r="AA251" s="150"/>
      <c r="AB251" s="150"/>
      <c r="AC251" s="150"/>
      <c r="AD251" s="150"/>
      <c r="AE251" s="150"/>
      <c r="AF251" s="150"/>
      <c r="AG251" s="150"/>
      <c r="AH251" s="150"/>
      <c r="AI251" s="150"/>
      <c r="AJ251" s="150"/>
      <c r="AK251" s="150"/>
    </row>
    <row r="252" spans="1:37" s="26" customFormat="1" ht="76.5" hidden="1" customHeight="1">
      <c r="A252" s="133" t="s">
        <v>1074</v>
      </c>
      <c r="B252" s="45" t="s">
        <v>286</v>
      </c>
      <c r="C252" s="45" t="s">
        <v>210</v>
      </c>
      <c r="D252" s="45" t="s">
        <v>2271</v>
      </c>
      <c r="E252" s="137" t="s">
        <v>1960</v>
      </c>
      <c r="F252" s="52"/>
      <c r="G252" s="52"/>
      <c r="H252" s="132" t="s">
        <v>2022</v>
      </c>
      <c r="I252" s="37" t="s">
        <v>1875</v>
      </c>
      <c r="J252" s="37" t="s">
        <v>1884</v>
      </c>
      <c r="K252" s="37" t="s">
        <v>1873</v>
      </c>
      <c r="L252" s="37" t="s">
        <v>1880</v>
      </c>
      <c r="M252" s="37" t="s">
        <v>5</v>
      </c>
      <c r="N252" s="37"/>
      <c r="O252" s="36">
        <f>COUNTIF(Table487[[#This Row],[CMMI Comprehensive Primary Care Plus (CPC+)
Version Date: CY 2021]:[CMS Medicare Hospital Compare
Version Date: January 2021]],"*yes*")</f>
        <v>0</v>
      </c>
      <c r="P252" s="150"/>
      <c r="Q252" s="150"/>
      <c r="R252" s="150"/>
      <c r="S252" s="150"/>
      <c r="T252" s="150"/>
      <c r="U252" s="150"/>
      <c r="V252" s="150"/>
      <c r="W252" s="150"/>
      <c r="X252" s="150"/>
      <c r="Y252" s="150"/>
      <c r="Z252" s="150"/>
      <c r="AA252" s="150"/>
      <c r="AB252" s="150"/>
      <c r="AC252" s="150"/>
      <c r="AD252" s="150"/>
      <c r="AE252" s="150"/>
      <c r="AF252" s="150"/>
      <c r="AG252" s="150"/>
      <c r="AH252" s="150"/>
      <c r="AI252" s="150"/>
      <c r="AJ252" s="150"/>
      <c r="AK252" s="150"/>
    </row>
    <row r="253" spans="1:37" s="26" customFormat="1" ht="76.5" hidden="1" customHeight="1">
      <c r="A253" s="111" t="s">
        <v>1075</v>
      </c>
      <c r="B253" s="45" t="s">
        <v>2082</v>
      </c>
      <c r="C253" s="45" t="s">
        <v>684</v>
      </c>
      <c r="D253" s="45" t="s">
        <v>2279</v>
      </c>
      <c r="E253" s="137" t="s">
        <v>1960</v>
      </c>
      <c r="F253" s="52"/>
      <c r="G253" s="52"/>
      <c r="H253" s="132" t="s">
        <v>1490</v>
      </c>
      <c r="I253" s="37" t="s">
        <v>1875</v>
      </c>
      <c r="J253" s="37" t="s">
        <v>1890</v>
      </c>
      <c r="K253" s="37" t="s">
        <v>1873</v>
      </c>
      <c r="L253" s="37" t="s">
        <v>1885</v>
      </c>
      <c r="M253" s="37" t="s">
        <v>1746</v>
      </c>
      <c r="N253" s="37"/>
      <c r="O253" s="36">
        <f>COUNTIF(Table487[[#This Row],[CMMI Comprehensive Primary Care Plus (CPC+)
Version Date: CY 2021]:[CMS Medicare Hospital Compare
Version Date: January 2021]],"*yes*")</f>
        <v>1</v>
      </c>
      <c r="P253" s="150"/>
      <c r="Q253" s="150"/>
      <c r="R253" s="150"/>
      <c r="S253" s="150"/>
      <c r="T253" s="150"/>
      <c r="U253" s="150" t="s">
        <v>2178</v>
      </c>
      <c r="V253" s="150"/>
      <c r="W253" s="150"/>
      <c r="X253" s="150"/>
      <c r="Y253" s="150"/>
      <c r="Z253" s="150"/>
      <c r="AA253" s="150"/>
      <c r="AB253" s="150"/>
      <c r="AC253" s="150"/>
      <c r="AD253" s="150"/>
      <c r="AE253" s="150"/>
      <c r="AF253" s="150"/>
      <c r="AG253" s="150"/>
      <c r="AH253" s="150"/>
      <c r="AI253" s="150"/>
      <c r="AJ253" s="150"/>
      <c r="AK253" s="150"/>
    </row>
    <row r="254" spans="1:37" s="26" customFormat="1" ht="76.5" hidden="1" customHeight="1">
      <c r="A254" s="179" t="s">
        <v>1076</v>
      </c>
      <c r="B254" s="45" t="s">
        <v>150</v>
      </c>
      <c r="C254" s="45" t="s">
        <v>68</v>
      </c>
      <c r="D254" s="45" t="s">
        <v>2271</v>
      </c>
      <c r="E254" s="137" t="s">
        <v>229</v>
      </c>
      <c r="F254" s="52"/>
      <c r="G254" s="52"/>
      <c r="H254" s="132" t="s">
        <v>1430</v>
      </c>
      <c r="I254" s="37" t="s">
        <v>1889</v>
      </c>
      <c r="J254" s="37" t="s">
        <v>1888</v>
      </c>
      <c r="K254" s="37" t="s">
        <v>1873</v>
      </c>
      <c r="L254" s="37" t="s">
        <v>1916</v>
      </c>
      <c r="M254" s="37" t="s">
        <v>314</v>
      </c>
      <c r="N254" s="37" t="s">
        <v>1</v>
      </c>
      <c r="O254" s="36">
        <f>COUNTIF(Table487[[#This Row],[CMMI Comprehensive Primary Care Plus (CPC+)
Version Date: CY 2021]:[CMS Medicare Hospital Compare
Version Date: January 2021]],"*yes*")</f>
        <v>0</v>
      </c>
      <c r="P254" s="150"/>
      <c r="Q254" s="150"/>
      <c r="R254" s="150"/>
      <c r="S254" s="150"/>
      <c r="T254" s="150"/>
      <c r="U254" s="150"/>
      <c r="V254" s="150"/>
      <c r="W254" s="150"/>
      <c r="X254" s="150"/>
      <c r="Y254" s="150"/>
      <c r="Z254" s="150"/>
      <c r="AA254" s="150"/>
      <c r="AB254" s="150"/>
      <c r="AC254" s="150"/>
      <c r="AD254" s="150"/>
      <c r="AE254" s="150"/>
      <c r="AF254" s="150"/>
      <c r="AG254" s="150"/>
      <c r="AH254" s="150"/>
      <c r="AI254" s="150"/>
      <c r="AJ254" s="150"/>
      <c r="AK254" s="150"/>
    </row>
    <row r="255" spans="1:37" s="26" customFormat="1" ht="76.5" hidden="1" customHeight="1">
      <c r="A255" s="179" t="s">
        <v>1077</v>
      </c>
      <c r="B255" s="45" t="s">
        <v>2337</v>
      </c>
      <c r="C255" s="45" t="s">
        <v>69</v>
      </c>
      <c r="D255" s="45" t="s">
        <v>2271</v>
      </c>
      <c r="E255" s="137" t="s">
        <v>229</v>
      </c>
      <c r="F255" s="52"/>
      <c r="G255" s="52"/>
      <c r="H255" s="132" t="s">
        <v>1431</v>
      </c>
      <c r="I255" s="37" t="s">
        <v>1889</v>
      </c>
      <c r="J255" s="37" t="s">
        <v>1888</v>
      </c>
      <c r="K255" s="37" t="s">
        <v>1873</v>
      </c>
      <c r="L255" s="37" t="s">
        <v>1916</v>
      </c>
      <c r="M255" s="37" t="s">
        <v>314</v>
      </c>
      <c r="N255" s="37" t="s">
        <v>1</v>
      </c>
      <c r="O255" s="36">
        <f>COUNTIF(Table487[[#This Row],[CMMI Comprehensive Primary Care Plus (CPC+)
Version Date: CY 2021]:[CMS Medicare Hospital Compare
Version Date: January 2021]],"*yes*")</f>
        <v>0</v>
      </c>
      <c r="P255" s="150"/>
      <c r="Q255" s="150"/>
      <c r="R255" s="150"/>
      <c r="S255" s="150"/>
      <c r="T255" s="150"/>
      <c r="U255" s="150"/>
      <c r="V255" s="150"/>
      <c r="W255" s="150"/>
      <c r="X255" s="150"/>
      <c r="Y255" s="150"/>
      <c r="Z255" s="150"/>
      <c r="AA255" s="150"/>
      <c r="AB255" s="150"/>
      <c r="AC255" s="150"/>
      <c r="AD255" s="150"/>
      <c r="AE255" s="150"/>
      <c r="AF255" s="150"/>
      <c r="AG255" s="150"/>
      <c r="AH255" s="150"/>
      <c r="AI255" s="150"/>
      <c r="AJ255" s="150"/>
      <c r="AK255" s="150"/>
    </row>
    <row r="256" spans="1:37" s="26" customFormat="1" ht="76.5" hidden="1" customHeight="1">
      <c r="A256" s="133" t="s">
        <v>1078</v>
      </c>
      <c r="B256" s="45" t="s">
        <v>2940</v>
      </c>
      <c r="C256" s="45" t="s">
        <v>2941</v>
      </c>
      <c r="D256" s="47" t="s">
        <v>2271</v>
      </c>
      <c r="E256" s="137" t="s">
        <v>1931</v>
      </c>
      <c r="F256" s="52"/>
      <c r="G256" s="52"/>
      <c r="H256" s="132" t="s">
        <v>2942</v>
      </c>
      <c r="I256" s="37" t="s">
        <v>97</v>
      </c>
      <c r="J256" s="37" t="s">
        <v>1883</v>
      </c>
      <c r="K256" s="37" t="s">
        <v>1873</v>
      </c>
      <c r="L256" s="37" t="s">
        <v>1880</v>
      </c>
      <c r="M256" s="37" t="s">
        <v>314</v>
      </c>
      <c r="N256" s="37" t="s">
        <v>1</v>
      </c>
      <c r="O256" s="36">
        <f>COUNTIF(Table487[[#This Row],[CMMI Comprehensive Primary Care Plus (CPC+)
Version Date: CY 2021]:[CMS Medicare Hospital Compare
Version Date: January 2021]],"*yes*")</f>
        <v>1</v>
      </c>
      <c r="P256" s="150"/>
      <c r="Q256" s="150"/>
      <c r="R256" s="150"/>
      <c r="S256" s="150"/>
      <c r="T256" s="150"/>
      <c r="U256" s="150"/>
      <c r="V256" s="150"/>
      <c r="W256" s="150"/>
      <c r="X256" s="150" t="s">
        <v>2287</v>
      </c>
      <c r="Y256" s="150"/>
      <c r="Z256" s="150"/>
      <c r="AA256" s="150"/>
      <c r="AB256" s="150"/>
      <c r="AC256" s="150"/>
      <c r="AD256" s="150"/>
      <c r="AE256" s="150"/>
      <c r="AF256" s="150"/>
      <c r="AG256" s="150"/>
      <c r="AH256" s="150"/>
      <c r="AI256" s="150"/>
      <c r="AJ256" s="150"/>
      <c r="AK256" s="150"/>
    </row>
    <row r="257" spans="1:37" s="26" customFormat="1" ht="76.5" hidden="1" customHeight="1">
      <c r="A257" s="111" t="s">
        <v>348</v>
      </c>
      <c r="B257" s="45" t="s">
        <v>2338</v>
      </c>
      <c r="C257" s="45" t="s">
        <v>271</v>
      </c>
      <c r="D257" s="47" t="s">
        <v>2271</v>
      </c>
      <c r="E257" s="137" t="s">
        <v>229</v>
      </c>
      <c r="F257" s="52"/>
      <c r="G257" s="52"/>
      <c r="H257" s="132" t="s">
        <v>1432</v>
      </c>
      <c r="I257" s="37" t="s">
        <v>1889</v>
      </c>
      <c r="J257" s="37" t="s">
        <v>1888</v>
      </c>
      <c r="K257" s="37" t="s">
        <v>1873</v>
      </c>
      <c r="L257" s="37" t="s">
        <v>1916</v>
      </c>
      <c r="M257" s="37" t="s">
        <v>1746</v>
      </c>
      <c r="N257" s="37" t="s">
        <v>1</v>
      </c>
      <c r="O257" s="36">
        <f>COUNTIF(Table487[[#This Row],[CMMI Comprehensive Primary Care Plus (CPC+)
Version Date: CY 2021]:[CMS Medicare Hospital Compare
Version Date: January 2021]],"*yes*")</f>
        <v>1</v>
      </c>
      <c r="P257" s="150"/>
      <c r="Q257" s="150"/>
      <c r="R257" s="150"/>
      <c r="S257" s="150"/>
      <c r="T257" s="150"/>
      <c r="U257" s="150"/>
      <c r="V257" s="150"/>
      <c r="W257" s="150"/>
      <c r="X257" s="150"/>
      <c r="Y257" s="150"/>
      <c r="Z257" s="150" t="s">
        <v>1</v>
      </c>
      <c r="AA257" s="150" t="s">
        <v>3925</v>
      </c>
      <c r="AB257" s="150"/>
      <c r="AC257" s="150"/>
      <c r="AD257" s="150"/>
      <c r="AE257" s="150"/>
      <c r="AF257" s="150"/>
      <c r="AG257" s="150"/>
      <c r="AH257" s="150"/>
      <c r="AI257" s="150"/>
      <c r="AJ257" s="150"/>
      <c r="AK257" s="150"/>
    </row>
    <row r="258" spans="1:37" s="26" customFormat="1" ht="76.5" hidden="1" customHeight="1">
      <c r="A258" s="179" t="s">
        <v>1079</v>
      </c>
      <c r="B258" s="45" t="s">
        <v>3319</v>
      </c>
      <c r="C258" s="45" t="s">
        <v>97</v>
      </c>
      <c r="D258" s="45" t="s">
        <v>97</v>
      </c>
      <c r="E258" s="137" t="s">
        <v>1960</v>
      </c>
      <c r="F258" s="48"/>
      <c r="G258" s="149"/>
      <c r="H258" s="132" t="s">
        <v>3320</v>
      </c>
      <c r="I258" s="37" t="s">
        <v>2297</v>
      </c>
      <c r="J258" s="37" t="s">
        <v>97</v>
      </c>
      <c r="K258" s="37" t="s">
        <v>1873</v>
      </c>
      <c r="L258" s="37" t="s">
        <v>1874</v>
      </c>
      <c r="M258" s="37" t="s">
        <v>5</v>
      </c>
      <c r="N258" s="37"/>
      <c r="O258" s="36">
        <f>COUNTIF(Table487[[#This Row],[CMMI Comprehensive Primary Care Plus (CPC+)
Version Date: CY 2021]:[CMS Medicare Hospital Compare
Version Date: January 2021]],"*yes*")</f>
        <v>1</v>
      </c>
      <c r="P258" s="150"/>
      <c r="Q258" s="150" t="s">
        <v>3926</v>
      </c>
      <c r="R258" s="150"/>
      <c r="S258" s="150"/>
      <c r="T258" s="37"/>
      <c r="U258" s="150"/>
      <c r="V258" s="150"/>
      <c r="W258" s="150"/>
      <c r="X258" s="150"/>
      <c r="Y258" s="150"/>
      <c r="Z258" s="150"/>
      <c r="AA258" s="150"/>
      <c r="AB258" s="37"/>
      <c r="AC258" s="150"/>
      <c r="AD258" s="150"/>
      <c r="AE258" s="37"/>
      <c r="AF258" s="150"/>
      <c r="AG258" s="150"/>
      <c r="AH258" s="37"/>
      <c r="AI258" s="150"/>
      <c r="AJ258" s="150"/>
      <c r="AK258" s="150"/>
    </row>
    <row r="259" spans="1:37" s="26" customFormat="1" ht="76.5" hidden="1" customHeight="1">
      <c r="A259" s="179" t="s">
        <v>1080</v>
      </c>
      <c r="B259" s="45" t="s">
        <v>856</v>
      </c>
      <c r="C259" s="45" t="s">
        <v>3321</v>
      </c>
      <c r="D259" s="46" t="s">
        <v>2271</v>
      </c>
      <c r="E259" s="137" t="s">
        <v>1671</v>
      </c>
      <c r="F259" s="52" t="s">
        <v>2480</v>
      </c>
      <c r="G259" s="182"/>
      <c r="H259" s="132" t="s">
        <v>857</v>
      </c>
      <c r="I259" s="37" t="s">
        <v>1875</v>
      </c>
      <c r="J259" s="37" t="s">
        <v>1883</v>
      </c>
      <c r="K259" s="37" t="s">
        <v>1873</v>
      </c>
      <c r="L259" s="37" t="s">
        <v>1916</v>
      </c>
      <c r="M259" s="37" t="s">
        <v>1746</v>
      </c>
      <c r="N259" s="37" t="s">
        <v>1</v>
      </c>
      <c r="O259" s="36">
        <f>COUNTIF(Table487[[#This Row],[CMMI Comprehensive Primary Care Plus (CPC+)
Version Date: CY 2021]:[CMS Medicare Hospital Compare
Version Date: January 2021]],"*yes*")</f>
        <v>1</v>
      </c>
      <c r="P259" s="150"/>
      <c r="Q259" s="150"/>
      <c r="R259" s="150"/>
      <c r="S259" s="150"/>
      <c r="T259" s="150"/>
      <c r="U259" s="150"/>
      <c r="V259" s="150"/>
      <c r="W259" s="150" t="s">
        <v>1</v>
      </c>
      <c r="X259" s="150"/>
      <c r="Y259" s="150"/>
      <c r="Z259" s="150"/>
      <c r="AA259" s="150"/>
      <c r="AB259" s="150"/>
      <c r="AC259" s="150"/>
      <c r="AD259" s="150"/>
      <c r="AE259" s="150"/>
      <c r="AF259" s="150"/>
      <c r="AG259" s="150"/>
      <c r="AH259" s="150"/>
      <c r="AI259" s="150"/>
      <c r="AJ259" s="150"/>
      <c r="AK259" s="150"/>
    </row>
    <row r="260" spans="1:37" s="26" customFormat="1" ht="76.5" hidden="1" customHeight="1">
      <c r="A260" s="179" t="s">
        <v>1081</v>
      </c>
      <c r="B260" s="45" t="s">
        <v>804</v>
      </c>
      <c r="C260" s="45" t="s">
        <v>1047</v>
      </c>
      <c r="D260" s="47" t="s">
        <v>2271</v>
      </c>
      <c r="E260" s="137" t="s">
        <v>1671</v>
      </c>
      <c r="F260" s="52" t="s">
        <v>2517</v>
      </c>
      <c r="G260" s="182"/>
      <c r="H260" s="132" t="s">
        <v>805</v>
      </c>
      <c r="I260" s="37" t="s">
        <v>1871</v>
      </c>
      <c r="J260" s="37" t="s">
        <v>1883</v>
      </c>
      <c r="K260" s="37" t="s">
        <v>1873</v>
      </c>
      <c r="L260" s="37" t="s">
        <v>1916</v>
      </c>
      <c r="M260" s="37" t="s">
        <v>1746</v>
      </c>
      <c r="N260" s="37" t="s">
        <v>1</v>
      </c>
      <c r="O260" s="36">
        <f>COUNTIF(Table487[[#This Row],[CMMI Comprehensive Primary Care Plus (CPC+)
Version Date: CY 2021]:[CMS Medicare Hospital Compare
Version Date: January 2021]],"*yes*")</f>
        <v>0</v>
      </c>
      <c r="P260" s="150"/>
      <c r="Q260" s="150"/>
      <c r="R260" s="150"/>
      <c r="S260" s="150"/>
      <c r="T260" s="150"/>
      <c r="U260" s="150"/>
      <c r="V260" s="150"/>
      <c r="W260" s="150"/>
      <c r="X260" s="150"/>
      <c r="Y260" s="150"/>
      <c r="Z260" s="150"/>
      <c r="AA260" s="150"/>
      <c r="AB260" s="150"/>
      <c r="AC260" s="150"/>
      <c r="AD260" s="150"/>
      <c r="AE260" s="150"/>
      <c r="AF260" s="150"/>
      <c r="AG260" s="150"/>
      <c r="AH260" s="150"/>
      <c r="AI260" s="150"/>
      <c r="AJ260" s="150"/>
      <c r="AK260" s="150" t="s">
        <v>1</v>
      </c>
    </row>
    <row r="261" spans="1:37" s="26" customFormat="1" ht="76.5" hidden="1" customHeight="1">
      <c r="A261" s="133" t="s">
        <v>1082</v>
      </c>
      <c r="B261" s="45" t="s">
        <v>806</v>
      </c>
      <c r="C261" s="45" t="s">
        <v>1048</v>
      </c>
      <c r="D261" s="47" t="s">
        <v>2279</v>
      </c>
      <c r="E261" s="137" t="s">
        <v>1935</v>
      </c>
      <c r="F261" s="52" t="s">
        <v>2482</v>
      </c>
      <c r="G261" s="52"/>
      <c r="H261" s="132" t="s">
        <v>807</v>
      </c>
      <c r="I261" s="37" t="s">
        <v>1875</v>
      </c>
      <c r="J261" s="37" t="s">
        <v>1891</v>
      </c>
      <c r="K261" s="37" t="s">
        <v>1879</v>
      </c>
      <c r="L261" s="37" t="s">
        <v>1880</v>
      </c>
      <c r="M261" s="37" t="s">
        <v>1746</v>
      </c>
      <c r="N261" s="37"/>
      <c r="O261" s="36">
        <f>COUNTIF(Table487[[#This Row],[CMMI Comprehensive Primary Care Plus (CPC+)
Version Date: CY 2021]:[CMS Medicare Hospital Compare
Version Date: January 2021]],"*yes*")</f>
        <v>1</v>
      </c>
      <c r="P261" s="150"/>
      <c r="Q261" s="150"/>
      <c r="R261" s="150"/>
      <c r="S261" s="150"/>
      <c r="T261" s="150"/>
      <c r="U261" s="150"/>
      <c r="V261" s="150"/>
      <c r="W261" s="150" t="s">
        <v>1</v>
      </c>
      <c r="X261" s="150"/>
      <c r="Y261" s="150"/>
      <c r="Z261" s="150"/>
      <c r="AA261" s="150"/>
      <c r="AB261" s="150"/>
      <c r="AC261" s="150"/>
      <c r="AD261" s="150"/>
      <c r="AE261" s="150"/>
      <c r="AF261" s="150"/>
      <c r="AG261" s="150"/>
      <c r="AH261" s="150"/>
      <c r="AI261" s="150"/>
      <c r="AJ261" s="150"/>
      <c r="AK261" s="150"/>
    </row>
    <row r="262" spans="1:37" s="26" customFormat="1" ht="76.5" hidden="1" customHeight="1">
      <c r="A262" s="111" t="s">
        <v>1083</v>
      </c>
      <c r="B262" s="45" t="s">
        <v>617</v>
      </c>
      <c r="C262" s="45" t="s">
        <v>615</v>
      </c>
      <c r="D262" s="47" t="s">
        <v>2279</v>
      </c>
      <c r="E262" s="137" t="s">
        <v>1944</v>
      </c>
      <c r="F262" s="52" t="s">
        <v>2339</v>
      </c>
      <c r="G262" s="52" t="s">
        <v>3322</v>
      </c>
      <c r="H262" s="132" t="s">
        <v>1433</v>
      </c>
      <c r="I262" s="37" t="s">
        <v>2212</v>
      </c>
      <c r="J262" s="37" t="s">
        <v>1891</v>
      </c>
      <c r="K262" s="37" t="s">
        <v>1879</v>
      </c>
      <c r="L262" s="37" t="s">
        <v>1880</v>
      </c>
      <c r="M262" s="37" t="s">
        <v>314</v>
      </c>
      <c r="N262" s="37"/>
      <c r="O262" s="36">
        <f>COUNTIF(Table487[[#This Row],[CMMI Comprehensive Primary Care Plus (CPC+)
Version Date: CY 2021]:[CMS Medicare Hospital Compare
Version Date: January 2021]],"*yes*")</f>
        <v>0</v>
      </c>
      <c r="P262" s="150"/>
      <c r="Q262" s="150"/>
      <c r="R262" s="150"/>
      <c r="S262" s="150"/>
      <c r="T262" s="150"/>
      <c r="U262" s="150"/>
      <c r="V262" s="150"/>
      <c r="W262" s="150"/>
      <c r="X262" s="150"/>
      <c r="Y262" s="150"/>
      <c r="Z262" s="150"/>
      <c r="AA262" s="150"/>
      <c r="AB262" s="150"/>
      <c r="AC262" s="150"/>
      <c r="AD262" s="150"/>
      <c r="AE262" s="150"/>
      <c r="AF262" s="150"/>
      <c r="AG262" s="150"/>
      <c r="AH262" s="150"/>
      <c r="AI262" s="150"/>
      <c r="AJ262" s="150"/>
      <c r="AK262" s="150"/>
    </row>
    <row r="263" spans="1:37" s="26" customFormat="1" ht="76.5" hidden="1" customHeight="1">
      <c r="A263" s="179" t="s">
        <v>1084</v>
      </c>
      <c r="B263" s="45" t="s">
        <v>618</v>
      </c>
      <c r="C263" s="45" t="s">
        <v>616</v>
      </c>
      <c r="D263" s="47" t="s">
        <v>2279</v>
      </c>
      <c r="E263" s="137" t="s">
        <v>1944</v>
      </c>
      <c r="F263" s="52" t="s">
        <v>2340</v>
      </c>
      <c r="G263" s="52" t="s">
        <v>3323</v>
      </c>
      <c r="H263" s="132" t="s">
        <v>1434</v>
      </c>
      <c r="I263" s="37" t="s">
        <v>2212</v>
      </c>
      <c r="J263" s="37" t="s">
        <v>1891</v>
      </c>
      <c r="K263" s="37" t="s">
        <v>1879</v>
      </c>
      <c r="L263" s="37" t="s">
        <v>1880</v>
      </c>
      <c r="M263" s="37" t="s">
        <v>314</v>
      </c>
      <c r="N263" s="37"/>
      <c r="O263" s="36">
        <f>COUNTIF(Table487[[#This Row],[CMMI Comprehensive Primary Care Plus (CPC+)
Version Date: CY 2021]:[CMS Medicare Hospital Compare
Version Date: January 2021]],"*yes*")</f>
        <v>2</v>
      </c>
      <c r="P263" s="150"/>
      <c r="Q263" s="150"/>
      <c r="R263" s="150"/>
      <c r="S263" s="150" t="s">
        <v>3927</v>
      </c>
      <c r="T263" s="150"/>
      <c r="U263" s="150"/>
      <c r="V263" s="150"/>
      <c r="W263" s="150" t="s">
        <v>1</v>
      </c>
      <c r="X263" s="150"/>
      <c r="Y263" s="150"/>
      <c r="Z263" s="150"/>
      <c r="AA263" s="150"/>
      <c r="AB263" s="150"/>
      <c r="AC263" s="150"/>
      <c r="AD263" s="150"/>
      <c r="AE263" s="150"/>
      <c r="AF263" s="150"/>
      <c r="AG263" s="150"/>
      <c r="AH263" s="150"/>
      <c r="AI263" s="150"/>
      <c r="AJ263" s="150"/>
      <c r="AK263" s="150"/>
    </row>
    <row r="264" spans="1:37" s="26" customFormat="1" ht="76.5" hidden="1" customHeight="1">
      <c r="A264" s="133" t="s">
        <v>1085</v>
      </c>
      <c r="B264" s="45" t="s">
        <v>808</v>
      </c>
      <c r="C264" s="45" t="s">
        <v>1049</v>
      </c>
      <c r="D264" s="47" t="s">
        <v>2279</v>
      </c>
      <c r="E264" s="137" t="s">
        <v>1935</v>
      </c>
      <c r="F264" s="52" t="s">
        <v>2481</v>
      </c>
      <c r="G264" s="52"/>
      <c r="H264" s="132" t="s">
        <v>809</v>
      </c>
      <c r="I264" s="37" t="s">
        <v>1875</v>
      </c>
      <c r="J264" s="37" t="s">
        <v>1891</v>
      </c>
      <c r="K264" s="37" t="s">
        <v>1873</v>
      </c>
      <c r="L264" s="37" t="s">
        <v>1880</v>
      </c>
      <c r="M264" s="37" t="s">
        <v>1746</v>
      </c>
      <c r="N264" s="37"/>
      <c r="O264" s="36">
        <f>COUNTIF(Table487[[#This Row],[CMMI Comprehensive Primary Care Plus (CPC+)
Version Date: CY 2021]:[CMS Medicare Hospital Compare
Version Date: January 2021]],"*yes*")</f>
        <v>0</v>
      </c>
      <c r="P264" s="150"/>
      <c r="Q264" s="150"/>
      <c r="R264" s="150"/>
      <c r="S264" s="150"/>
      <c r="T264" s="150"/>
      <c r="U264" s="150"/>
      <c r="V264" s="150"/>
      <c r="W264" s="150"/>
      <c r="X264" s="150"/>
      <c r="Y264" s="150"/>
      <c r="Z264" s="150"/>
      <c r="AA264" s="150"/>
      <c r="AB264" s="150"/>
      <c r="AC264" s="150"/>
      <c r="AD264" s="150"/>
      <c r="AE264" s="150"/>
      <c r="AF264" s="150"/>
      <c r="AG264" s="150"/>
      <c r="AH264" s="150"/>
      <c r="AI264" s="150"/>
      <c r="AJ264" s="150"/>
      <c r="AK264" s="150"/>
    </row>
    <row r="265" spans="1:37" s="26" customFormat="1" ht="76.5" hidden="1" customHeight="1">
      <c r="A265" s="111" t="s">
        <v>1086</v>
      </c>
      <c r="B265" s="45" t="s">
        <v>2829</v>
      </c>
      <c r="C265" s="45" t="s">
        <v>2830</v>
      </c>
      <c r="D265" s="45" t="s">
        <v>2271</v>
      </c>
      <c r="E265" s="137" t="s">
        <v>2831</v>
      </c>
      <c r="F265" s="52" t="s">
        <v>2832</v>
      </c>
      <c r="G265" s="52"/>
      <c r="H265" s="132" t="s">
        <v>2833</v>
      </c>
      <c r="I265" s="37" t="s">
        <v>1889</v>
      </c>
      <c r="J265" s="37" t="s">
        <v>1901</v>
      </c>
      <c r="K265" s="37" t="s">
        <v>1873</v>
      </c>
      <c r="L265" s="37" t="s">
        <v>2252</v>
      </c>
      <c r="M265" s="37" t="s">
        <v>5</v>
      </c>
      <c r="N265" s="37"/>
      <c r="O265" s="36">
        <f>COUNTIF(Table487[[#This Row],[CMMI Comprehensive Primary Care Plus (CPC+)
Version Date: CY 2021]:[CMS Medicare Hospital Compare
Version Date: January 2021]],"*yes*")</f>
        <v>1</v>
      </c>
      <c r="P265" s="150"/>
      <c r="Q265" s="150"/>
      <c r="R265" s="150"/>
      <c r="S265" s="150"/>
      <c r="T265" s="150"/>
      <c r="U265" s="150"/>
      <c r="V265" s="150"/>
      <c r="W265" s="150" t="s">
        <v>1</v>
      </c>
      <c r="X265" s="150"/>
      <c r="Y265" s="150"/>
      <c r="Z265" s="150"/>
      <c r="AA265" s="150"/>
      <c r="AB265" s="150"/>
      <c r="AC265" s="150"/>
      <c r="AD265" s="150"/>
      <c r="AE265" s="150"/>
      <c r="AF265" s="150"/>
      <c r="AG265" s="150"/>
      <c r="AH265" s="150"/>
      <c r="AI265" s="150"/>
      <c r="AJ265" s="150"/>
      <c r="AK265" s="150"/>
    </row>
    <row r="266" spans="1:37" s="26" customFormat="1" ht="76.5" hidden="1" customHeight="1">
      <c r="A266" s="179" t="s">
        <v>1087</v>
      </c>
      <c r="B266" s="45" t="s">
        <v>2341</v>
      </c>
      <c r="C266" s="45" t="s">
        <v>163</v>
      </c>
      <c r="D266" s="45" t="s">
        <v>2279</v>
      </c>
      <c r="E266" s="137" t="s">
        <v>1960</v>
      </c>
      <c r="F266" s="52"/>
      <c r="G266" s="52"/>
      <c r="H266" s="132" t="s">
        <v>2023</v>
      </c>
      <c r="I266" s="37" t="s">
        <v>1875</v>
      </c>
      <c r="J266" s="37" t="s">
        <v>1887</v>
      </c>
      <c r="K266" s="37" t="s">
        <v>1879</v>
      </c>
      <c r="L266" s="37" t="s">
        <v>1880</v>
      </c>
      <c r="M266" s="37" t="s">
        <v>1746</v>
      </c>
      <c r="N266" s="37" t="s">
        <v>1</v>
      </c>
      <c r="O266" s="36">
        <f>COUNTIF(Table487[[#This Row],[CMMI Comprehensive Primary Care Plus (CPC+)
Version Date: CY 2021]:[CMS Medicare Hospital Compare
Version Date: January 2021]],"*yes*")</f>
        <v>0</v>
      </c>
      <c r="P266" s="150"/>
      <c r="Q266" s="150"/>
      <c r="R266" s="150"/>
      <c r="S266" s="150"/>
      <c r="T266" s="150"/>
      <c r="U266" s="150"/>
      <c r="V266" s="150"/>
      <c r="W266" s="150"/>
      <c r="X266" s="150"/>
      <c r="Y266" s="150"/>
      <c r="Z266" s="150"/>
      <c r="AA266" s="150"/>
      <c r="AB266" s="150"/>
      <c r="AC266" s="150"/>
      <c r="AD266" s="150" t="s">
        <v>1</v>
      </c>
      <c r="AE266" s="150"/>
      <c r="AF266" s="150"/>
      <c r="AG266" s="150" t="s">
        <v>1824</v>
      </c>
      <c r="AH266" s="150"/>
      <c r="AI266" s="150"/>
      <c r="AJ266" s="150"/>
      <c r="AK266" s="150"/>
    </row>
    <row r="267" spans="1:37" s="26" customFormat="1" ht="76.5" hidden="1" customHeight="1">
      <c r="A267" s="133" t="s">
        <v>349</v>
      </c>
      <c r="B267" s="45" t="s">
        <v>287</v>
      </c>
      <c r="C267" s="45" t="s">
        <v>59</v>
      </c>
      <c r="D267" s="47" t="s">
        <v>2279</v>
      </c>
      <c r="E267" s="137" t="s">
        <v>1960</v>
      </c>
      <c r="F267" s="52" t="s">
        <v>2342</v>
      </c>
      <c r="G267" s="52"/>
      <c r="H267" s="132" t="s">
        <v>1435</v>
      </c>
      <c r="I267" s="37" t="s">
        <v>1889</v>
      </c>
      <c r="J267" s="37" t="s">
        <v>1888</v>
      </c>
      <c r="K267" s="37" t="s">
        <v>1873</v>
      </c>
      <c r="L267" s="37" t="s">
        <v>2250</v>
      </c>
      <c r="M267" s="37" t="s">
        <v>5</v>
      </c>
      <c r="N267" s="37" t="s">
        <v>1</v>
      </c>
      <c r="O267" s="36">
        <f>COUNTIF(Table487[[#This Row],[CMMI Comprehensive Primary Care Plus (CPC+)
Version Date: CY 2021]:[CMS Medicare Hospital Compare
Version Date: January 2021]],"*yes*")</f>
        <v>6</v>
      </c>
      <c r="P267" s="150"/>
      <c r="Q267" s="150" t="s">
        <v>3928</v>
      </c>
      <c r="R267" s="150" t="s">
        <v>3929</v>
      </c>
      <c r="S267" s="150"/>
      <c r="T267" s="150" t="s">
        <v>1</v>
      </c>
      <c r="U267" s="150"/>
      <c r="V267" s="150"/>
      <c r="W267" s="150" t="s">
        <v>1</v>
      </c>
      <c r="X267" s="150" t="s">
        <v>3890</v>
      </c>
      <c r="Y267" s="150"/>
      <c r="Z267" s="150" t="s">
        <v>3930</v>
      </c>
      <c r="AA267" s="150"/>
      <c r="AB267" s="150"/>
      <c r="AC267" s="150"/>
      <c r="AD267" s="150"/>
      <c r="AE267" s="150" t="s">
        <v>1</v>
      </c>
      <c r="AF267" s="150"/>
      <c r="AG267" s="150"/>
      <c r="AH267" s="150" t="s">
        <v>1</v>
      </c>
      <c r="AI267" s="150"/>
      <c r="AJ267" s="150"/>
      <c r="AK267" s="150"/>
    </row>
    <row r="268" spans="1:37" s="26" customFormat="1" ht="76.5" hidden="1" customHeight="1">
      <c r="A268" s="111" t="s">
        <v>1088</v>
      </c>
      <c r="B268" s="45" t="s">
        <v>1565</v>
      </c>
      <c r="C268" s="45" t="s">
        <v>164</v>
      </c>
      <c r="D268" s="47" t="s">
        <v>2279</v>
      </c>
      <c r="E268" s="137" t="s">
        <v>1960</v>
      </c>
      <c r="F268" s="52"/>
      <c r="G268" s="52"/>
      <c r="H268" s="132" t="s">
        <v>1436</v>
      </c>
      <c r="I268" s="37" t="s">
        <v>1875</v>
      </c>
      <c r="J268" s="37" t="s">
        <v>1884</v>
      </c>
      <c r="K268" s="37" t="s">
        <v>1873</v>
      </c>
      <c r="L268" s="37" t="s">
        <v>1880</v>
      </c>
      <c r="M268" s="37" t="s">
        <v>5</v>
      </c>
      <c r="N268" s="37"/>
      <c r="O268" s="36">
        <f>COUNTIF(Table487[[#This Row],[CMMI Comprehensive Primary Care Plus (CPC+)
Version Date: CY 2021]:[CMS Medicare Hospital Compare
Version Date: January 2021]],"*yes*")</f>
        <v>0</v>
      </c>
      <c r="P268" s="150"/>
      <c r="Q268" s="150"/>
      <c r="R268" s="150"/>
      <c r="S268" s="150"/>
      <c r="T268" s="150"/>
      <c r="U268" s="150"/>
      <c r="V268" s="150"/>
      <c r="W268" s="150"/>
      <c r="X268" s="150"/>
      <c r="Y268" s="150"/>
      <c r="Z268" s="150"/>
      <c r="AA268" s="150"/>
      <c r="AB268" s="150"/>
      <c r="AC268" s="150"/>
      <c r="AD268" s="150"/>
      <c r="AE268" s="150"/>
      <c r="AF268" s="150"/>
      <c r="AG268" s="150"/>
      <c r="AH268" s="150" t="s">
        <v>1</v>
      </c>
      <c r="AI268" s="150"/>
      <c r="AJ268" s="150"/>
      <c r="AK268" s="150"/>
    </row>
    <row r="269" spans="1:37" s="26" customFormat="1" ht="76.5" hidden="1" customHeight="1">
      <c r="A269" s="133" t="s">
        <v>1089</v>
      </c>
      <c r="B269" s="45" t="s">
        <v>2944</v>
      </c>
      <c r="C269" s="45" t="s">
        <v>2945</v>
      </c>
      <c r="D269" s="47" t="s">
        <v>2271</v>
      </c>
      <c r="E269" s="137" t="s">
        <v>2946</v>
      </c>
      <c r="F269" s="52"/>
      <c r="G269" s="52"/>
      <c r="H269" s="132" t="s">
        <v>2947</v>
      </c>
      <c r="I269" s="37" t="s">
        <v>2297</v>
      </c>
      <c r="J269" s="37" t="s">
        <v>1883</v>
      </c>
      <c r="K269" s="37" t="s">
        <v>1873</v>
      </c>
      <c r="L269" s="37" t="s">
        <v>2252</v>
      </c>
      <c r="M269" s="37" t="s">
        <v>1746</v>
      </c>
      <c r="N269" s="37"/>
      <c r="O269" s="36">
        <f>COUNTIF(Table487[[#This Row],[CMMI Comprehensive Primary Care Plus (CPC+)
Version Date: CY 2021]:[CMS Medicare Hospital Compare
Version Date: January 2021]],"*yes*")</f>
        <v>0</v>
      </c>
      <c r="P269" s="150"/>
      <c r="Q269" s="150"/>
      <c r="R269" s="150"/>
      <c r="S269" s="150"/>
      <c r="T269" s="150"/>
      <c r="U269" s="150"/>
      <c r="V269" s="150"/>
      <c r="W269" s="150"/>
      <c r="X269" s="150"/>
      <c r="Y269" s="150"/>
      <c r="Z269" s="150"/>
      <c r="AA269" s="150"/>
      <c r="AB269" s="150"/>
      <c r="AC269" s="150"/>
      <c r="AD269" s="150"/>
      <c r="AE269" s="150"/>
      <c r="AF269" s="150"/>
      <c r="AG269" s="150"/>
      <c r="AH269" s="150"/>
      <c r="AI269" s="150"/>
      <c r="AJ269" s="150"/>
      <c r="AK269" s="150"/>
    </row>
    <row r="270" spans="1:37" s="26" customFormat="1" ht="76.5" hidden="1" customHeight="1">
      <c r="A270" s="111" t="s">
        <v>1090</v>
      </c>
      <c r="B270" s="45" t="s">
        <v>2435</v>
      </c>
      <c r="C270" s="45" t="s">
        <v>3324</v>
      </c>
      <c r="D270" s="47" t="s">
        <v>2271</v>
      </c>
      <c r="E270" s="137" t="s">
        <v>619</v>
      </c>
      <c r="F270" s="52" t="s">
        <v>2436</v>
      </c>
      <c r="G270" s="52" t="s">
        <v>2437</v>
      </c>
      <c r="H270" s="132" t="s">
        <v>2014</v>
      </c>
      <c r="I270" s="37" t="s">
        <v>2297</v>
      </c>
      <c r="J270" s="37" t="s">
        <v>1901</v>
      </c>
      <c r="K270" s="37" t="s">
        <v>1873</v>
      </c>
      <c r="L270" s="37" t="s">
        <v>1880</v>
      </c>
      <c r="M270" s="37" t="s">
        <v>5</v>
      </c>
      <c r="N270" s="37" t="s">
        <v>1</v>
      </c>
      <c r="O270" s="36">
        <f>COUNTIF(Table487[[#This Row],[CMMI Comprehensive Primary Care Plus (CPC+)
Version Date: CY 2021]:[CMS Medicare Hospital Compare
Version Date: January 2021]],"*yes*")</f>
        <v>0</v>
      </c>
      <c r="P270" s="150"/>
      <c r="Q270" s="150"/>
      <c r="R270" s="150"/>
      <c r="S270" s="150"/>
      <c r="T270" s="150"/>
      <c r="U270" s="150"/>
      <c r="V270" s="150"/>
      <c r="W270" s="150"/>
      <c r="X270" s="150"/>
      <c r="Y270" s="150"/>
      <c r="Z270" s="150"/>
      <c r="AA270" s="150"/>
      <c r="AB270" s="150"/>
      <c r="AC270" s="150"/>
      <c r="AD270" s="150"/>
      <c r="AE270" s="150"/>
      <c r="AF270" s="150"/>
      <c r="AG270" s="150"/>
      <c r="AH270" s="150"/>
      <c r="AI270" s="150"/>
      <c r="AJ270" s="150"/>
      <c r="AK270" s="150"/>
    </row>
    <row r="271" spans="1:37" s="26" customFormat="1" ht="76.5" hidden="1" customHeight="1">
      <c r="A271" s="133" t="s">
        <v>1091</v>
      </c>
      <c r="B271" s="45" t="s">
        <v>2346</v>
      </c>
      <c r="C271" s="45" t="s">
        <v>577</v>
      </c>
      <c r="D271" s="45" t="s">
        <v>2279</v>
      </c>
      <c r="E271" s="137" t="s">
        <v>574</v>
      </c>
      <c r="F271" s="52"/>
      <c r="G271" s="52"/>
      <c r="H271" s="132" t="s">
        <v>2347</v>
      </c>
      <c r="I271" s="37" t="s">
        <v>1906</v>
      </c>
      <c r="J271" s="37" t="s">
        <v>1887</v>
      </c>
      <c r="K271" s="37" t="s">
        <v>1879</v>
      </c>
      <c r="L271" s="37" t="s">
        <v>1880</v>
      </c>
      <c r="M271" s="37" t="s">
        <v>5</v>
      </c>
      <c r="N271" s="37"/>
      <c r="O271" s="36">
        <f>COUNTIF(Table487[[#This Row],[CMMI Comprehensive Primary Care Plus (CPC+)
Version Date: CY 2021]:[CMS Medicare Hospital Compare
Version Date: January 2021]],"*yes*")</f>
        <v>0</v>
      </c>
      <c r="P271" s="150"/>
      <c r="Q271" s="150"/>
      <c r="R271" s="150"/>
      <c r="S271" s="150"/>
      <c r="T271" s="150"/>
      <c r="U271" s="150"/>
      <c r="V271" s="150"/>
      <c r="W271" s="150"/>
      <c r="X271" s="150"/>
      <c r="Y271" s="150"/>
      <c r="Z271" s="150"/>
      <c r="AA271" s="150"/>
      <c r="AB271" s="150"/>
      <c r="AC271" s="150"/>
      <c r="AD271" s="150"/>
      <c r="AE271" s="150"/>
      <c r="AF271" s="150"/>
      <c r="AG271" s="150"/>
      <c r="AH271" s="150"/>
      <c r="AI271" s="150"/>
      <c r="AJ271" s="150" t="s">
        <v>1827</v>
      </c>
      <c r="AK271" s="150" t="s">
        <v>1</v>
      </c>
    </row>
    <row r="272" spans="1:37" s="26" customFormat="1" ht="76.5" hidden="1" customHeight="1">
      <c r="A272" s="111" t="s">
        <v>1092</v>
      </c>
      <c r="B272" s="45" t="s">
        <v>2348</v>
      </c>
      <c r="C272" s="45" t="s">
        <v>272</v>
      </c>
      <c r="D272" s="47" t="s">
        <v>2271</v>
      </c>
      <c r="E272" s="137" t="s">
        <v>1639</v>
      </c>
      <c r="F272" s="52"/>
      <c r="G272" s="52"/>
      <c r="H272" s="132" t="s">
        <v>2024</v>
      </c>
      <c r="I272" s="37" t="s">
        <v>1889</v>
      </c>
      <c r="J272" s="37" t="s">
        <v>1878</v>
      </c>
      <c r="K272" s="37" t="s">
        <v>1873</v>
      </c>
      <c r="L272" s="37" t="s">
        <v>1880</v>
      </c>
      <c r="M272" s="37" t="s">
        <v>1746</v>
      </c>
      <c r="N272" s="37" t="s">
        <v>1</v>
      </c>
      <c r="O272" s="36">
        <f>COUNTIF(Table487[[#This Row],[CMMI Comprehensive Primary Care Plus (CPC+)
Version Date: CY 2021]:[CMS Medicare Hospital Compare
Version Date: January 2021]],"*yes*")</f>
        <v>0</v>
      </c>
      <c r="P272" s="150"/>
      <c r="Q272" s="150"/>
      <c r="R272" s="150"/>
      <c r="S272" s="150"/>
      <c r="T272" s="150"/>
      <c r="U272" s="150"/>
      <c r="V272" s="150"/>
      <c r="W272" s="150"/>
      <c r="X272" s="150"/>
      <c r="Y272" s="150"/>
      <c r="Z272" s="150"/>
      <c r="AA272" s="150"/>
      <c r="AB272" s="150"/>
      <c r="AC272" s="150"/>
      <c r="AD272" s="150"/>
      <c r="AE272" s="150"/>
      <c r="AF272" s="150"/>
      <c r="AG272" s="150"/>
      <c r="AH272" s="150"/>
      <c r="AI272" s="150"/>
      <c r="AJ272" s="150"/>
      <c r="AK272" s="150"/>
    </row>
    <row r="273" spans="1:37" s="26" customFormat="1" ht="76.5" hidden="1" customHeight="1">
      <c r="A273" s="111" t="s">
        <v>1093</v>
      </c>
      <c r="B273" s="45" t="s">
        <v>2349</v>
      </c>
      <c r="C273" s="45" t="s">
        <v>273</v>
      </c>
      <c r="D273" s="45" t="s">
        <v>2279</v>
      </c>
      <c r="E273" s="137" t="s">
        <v>229</v>
      </c>
      <c r="F273" s="52"/>
      <c r="G273" s="52"/>
      <c r="H273" s="132" t="s">
        <v>1437</v>
      </c>
      <c r="I273" s="37" t="s">
        <v>1889</v>
      </c>
      <c r="J273" s="37" t="s">
        <v>1890</v>
      </c>
      <c r="K273" s="37" t="s">
        <v>1873</v>
      </c>
      <c r="L273" s="37" t="s">
        <v>1916</v>
      </c>
      <c r="M273" s="37" t="s">
        <v>314</v>
      </c>
      <c r="N273" s="37" t="s">
        <v>1</v>
      </c>
      <c r="O273" s="36">
        <f>COUNTIF(Table487[[#This Row],[CMMI Comprehensive Primary Care Plus (CPC+)
Version Date: CY 2021]:[CMS Medicare Hospital Compare
Version Date: January 2021]],"*yes*")</f>
        <v>1</v>
      </c>
      <c r="P273" s="150"/>
      <c r="Q273" s="150"/>
      <c r="R273" s="150"/>
      <c r="S273" s="150"/>
      <c r="T273" s="150"/>
      <c r="U273" s="150"/>
      <c r="V273" s="150"/>
      <c r="W273" s="150"/>
      <c r="X273" s="150"/>
      <c r="Y273" s="150"/>
      <c r="Z273" s="150" t="s">
        <v>1</v>
      </c>
      <c r="AA273" s="150" t="s">
        <v>3931</v>
      </c>
      <c r="AB273" s="150"/>
      <c r="AC273" s="150"/>
      <c r="AD273" s="150"/>
      <c r="AE273" s="150"/>
      <c r="AF273" s="150"/>
      <c r="AG273" s="150"/>
      <c r="AH273" s="150"/>
      <c r="AI273" s="150"/>
      <c r="AJ273" s="150"/>
      <c r="AK273" s="150"/>
    </row>
    <row r="274" spans="1:37" s="26" customFormat="1" ht="76.5" hidden="1" customHeight="1">
      <c r="A274" s="133" t="s">
        <v>1094</v>
      </c>
      <c r="B274" s="45" t="s">
        <v>2350</v>
      </c>
      <c r="C274" s="45" t="s">
        <v>274</v>
      </c>
      <c r="D274" s="46" t="s">
        <v>2279</v>
      </c>
      <c r="E274" s="137" t="s">
        <v>229</v>
      </c>
      <c r="F274" s="52"/>
      <c r="G274" s="52"/>
      <c r="H274" s="132" t="s">
        <v>1438</v>
      </c>
      <c r="I274" s="37" t="s">
        <v>1889</v>
      </c>
      <c r="J274" s="37" t="s">
        <v>1890</v>
      </c>
      <c r="K274" s="37" t="s">
        <v>1873</v>
      </c>
      <c r="L274" s="37" t="s">
        <v>1916</v>
      </c>
      <c r="M274" s="37" t="s">
        <v>314</v>
      </c>
      <c r="N274" s="37"/>
      <c r="O274" s="36">
        <f>COUNTIF(Table487[[#This Row],[CMMI Comprehensive Primary Care Plus (CPC+)
Version Date: CY 2021]:[CMS Medicare Hospital Compare
Version Date: January 2021]],"*yes*")</f>
        <v>1</v>
      </c>
      <c r="P274" s="162"/>
      <c r="Q274" s="150"/>
      <c r="R274" s="150"/>
      <c r="S274" s="150"/>
      <c r="T274" s="150"/>
      <c r="U274" s="150"/>
      <c r="V274" s="150"/>
      <c r="W274" s="150"/>
      <c r="X274" s="150"/>
      <c r="Y274" s="150"/>
      <c r="Z274" s="150" t="s">
        <v>1</v>
      </c>
      <c r="AA274" s="150" t="s">
        <v>3932</v>
      </c>
      <c r="AB274" s="150"/>
      <c r="AC274" s="150"/>
      <c r="AD274" s="150"/>
      <c r="AE274" s="150"/>
      <c r="AF274" s="150"/>
      <c r="AG274" s="150"/>
      <c r="AH274" s="150"/>
      <c r="AI274" s="150"/>
      <c r="AJ274" s="150"/>
      <c r="AK274" s="150"/>
    </row>
    <row r="275" spans="1:37" s="26" customFormat="1" ht="76.5" hidden="1" customHeight="1">
      <c r="A275" s="111" t="s">
        <v>1095</v>
      </c>
      <c r="B275" s="45" t="s">
        <v>881</v>
      </c>
      <c r="C275" s="45" t="s">
        <v>1651</v>
      </c>
      <c r="D275" s="46" t="s">
        <v>2279</v>
      </c>
      <c r="E275" s="137" t="s">
        <v>1941</v>
      </c>
      <c r="F275" s="52" t="s">
        <v>2520</v>
      </c>
      <c r="G275" s="52"/>
      <c r="H275" s="132" t="s">
        <v>882</v>
      </c>
      <c r="I275" s="37" t="s">
        <v>1875</v>
      </c>
      <c r="J275" s="37" t="s">
        <v>1878</v>
      </c>
      <c r="K275" s="37" t="s">
        <v>1873</v>
      </c>
      <c r="L275" s="37" t="s">
        <v>1880</v>
      </c>
      <c r="M275" s="37" t="s">
        <v>314</v>
      </c>
      <c r="N275" s="37" t="s">
        <v>1</v>
      </c>
      <c r="O275" s="36">
        <f>COUNTIF(Table487[[#This Row],[CMMI Comprehensive Primary Care Plus (CPC+)
Version Date: CY 2021]:[CMS Medicare Hospital Compare
Version Date: January 2021]],"*yes*")</f>
        <v>1</v>
      </c>
      <c r="P275" s="163"/>
      <c r="Q275" s="164"/>
      <c r="R275" s="150"/>
      <c r="S275" s="150"/>
      <c r="T275" s="150"/>
      <c r="U275" s="150"/>
      <c r="V275" s="150"/>
      <c r="W275" s="150" t="s">
        <v>1</v>
      </c>
      <c r="X275" s="150"/>
      <c r="Y275" s="150"/>
      <c r="Z275" s="150"/>
      <c r="AA275" s="150"/>
      <c r="AB275" s="150"/>
      <c r="AC275" s="150"/>
      <c r="AD275" s="150"/>
      <c r="AE275" s="150"/>
      <c r="AF275" s="150"/>
      <c r="AG275" s="150"/>
      <c r="AH275" s="150"/>
      <c r="AI275" s="150"/>
      <c r="AJ275" s="150"/>
      <c r="AK275" s="150"/>
    </row>
    <row r="276" spans="1:37" s="26" customFormat="1" ht="76.5" hidden="1" customHeight="1">
      <c r="A276" s="133" t="s">
        <v>1096</v>
      </c>
      <c r="B276" s="45" t="s">
        <v>894</v>
      </c>
      <c r="C276" s="45" t="s">
        <v>3325</v>
      </c>
      <c r="D276" s="46" t="s">
        <v>2271</v>
      </c>
      <c r="E276" s="137" t="s">
        <v>1671</v>
      </c>
      <c r="F276" s="52" t="s">
        <v>2539</v>
      </c>
      <c r="G276" s="52"/>
      <c r="H276" s="132" t="s">
        <v>895</v>
      </c>
      <c r="I276" s="141" t="s">
        <v>1875</v>
      </c>
      <c r="J276" s="37" t="s">
        <v>1883</v>
      </c>
      <c r="K276" s="37" t="s">
        <v>1873</v>
      </c>
      <c r="L276" s="37" t="s">
        <v>1916</v>
      </c>
      <c r="M276" s="37" t="s">
        <v>1746</v>
      </c>
      <c r="N276" s="37" t="s">
        <v>1</v>
      </c>
      <c r="O276" s="36">
        <f>COUNTIF(Table487[[#This Row],[CMMI Comprehensive Primary Care Plus (CPC+)
Version Date: CY 2021]:[CMS Medicare Hospital Compare
Version Date: January 2021]],"*yes*")</f>
        <v>1</v>
      </c>
      <c r="P276" s="150"/>
      <c r="Q276" s="150"/>
      <c r="R276" s="162"/>
      <c r="S276" s="150"/>
      <c r="T276" s="150"/>
      <c r="U276" s="150"/>
      <c r="V276" s="150"/>
      <c r="W276" s="150" t="s">
        <v>1</v>
      </c>
      <c r="X276" s="150"/>
      <c r="Y276" s="150"/>
      <c r="Z276" s="150"/>
      <c r="AA276" s="150"/>
      <c r="AB276" s="150"/>
      <c r="AC276" s="150"/>
      <c r="AD276" s="150"/>
      <c r="AE276" s="150"/>
      <c r="AF276" s="150"/>
      <c r="AG276" s="150"/>
      <c r="AH276" s="150"/>
      <c r="AI276" s="150"/>
      <c r="AJ276" s="150"/>
      <c r="AK276" s="150"/>
    </row>
    <row r="277" spans="1:37" s="26" customFormat="1" ht="76.5" hidden="1" customHeight="1">
      <c r="A277" s="179" t="s">
        <v>1097</v>
      </c>
      <c r="B277" s="45" t="s">
        <v>2243</v>
      </c>
      <c r="C277" s="45" t="s">
        <v>51</v>
      </c>
      <c r="D277" s="45" t="s">
        <v>2271</v>
      </c>
      <c r="E277" s="137" t="s">
        <v>1944</v>
      </c>
      <c r="F277" s="52"/>
      <c r="G277" s="52"/>
      <c r="H277" s="132" t="s">
        <v>2025</v>
      </c>
      <c r="I277" s="141" t="s">
        <v>1889</v>
      </c>
      <c r="J277" s="37" t="s">
        <v>97</v>
      </c>
      <c r="K277" s="37" t="s">
        <v>1873</v>
      </c>
      <c r="L277" s="37" t="s">
        <v>1916</v>
      </c>
      <c r="M277" s="37" t="s">
        <v>314</v>
      </c>
      <c r="N277" s="37"/>
      <c r="O277" s="36">
        <f>COUNTIF(Table487[[#This Row],[CMMI Comprehensive Primary Care Plus (CPC+)
Version Date: CY 2021]:[CMS Medicare Hospital Compare
Version Date: January 2021]],"*yes*")</f>
        <v>1</v>
      </c>
      <c r="P277" s="150"/>
      <c r="Q277" s="150"/>
      <c r="R277" s="150"/>
      <c r="S277" s="150"/>
      <c r="T277" s="150"/>
      <c r="U277" s="150"/>
      <c r="V277" s="150"/>
      <c r="W277" s="150"/>
      <c r="X277" s="150"/>
      <c r="Y277" s="150"/>
      <c r="Z277" s="150" t="s">
        <v>3933</v>
      </c>
      <c r="AA277" s="150"/>
      <c r="AB277" s="150"/>
      <c r="AC277" s="150"/>
      <c r="AD277" s="150"/>
      <c r="AE277" s="150"/>
      <c r="AF277" s="150"/>
      <c r="AG277" s="150" t="s">
        <v>1827</v>
      </c>
      <c r="AH277" s="150"/>
      <c r="AI277" s="150"/>
      <c r="AJ277" s="150"/>
      <c r="AK277" s="150"/>
    </row>
    <row r="278" spans="1:37" s="26" customFormat="1" ht="76.5" hidden="1" customHeight="1">
      <c r="A278" s="179" t="s">
        <v>350</v>
      </c>
      <c r="B278" s="45" t="s">
        <v>74</v>
      </c>
      <c r="C278" s="45" t="s">
        <v>2260</v>
      </c>
      <c r="D278" s="46" t="s">
        <v>2271</v>
      </c>
      <c r="E278" s="137" t="s">
        <v>1944</v>
      </c>
      <c r="F278" s="48"/>
      <c r="G278" s="48"/>
      <c r="H278" s="132" t="s">
        <v>3091</v>
      </c>
      <c r="I278" s="141" t="s">
        <v>1889</v>
      </c>
      <c r="J278" s="37" t="s">
        <v>97</v>
      </c>
      <c r="K278" s="37" t="s">
        <v>1873</v>
      </c>
      <c r="L278" s="37" t="s">
        <v>1916</v>
      </c>
      <c r="M278" s="37" t="s">
        <v>314</v>
      </c>
      <c r="N278" s="37"/>
      <c r="O278" s="36">
        <f>COUNTIF(Table487[[#This Row],[CMMI Comprehensive Primary Care Plus (CPC+)
Version Date: CY 2021]:[CMS Medicare Hospital Compare
Version Date: January 2021]],"*yes*")</f>
        <v>1</v>
      </c>
      <c r="P278" s="150"/>
      <c r="Q278" s="150"/>
      <c r="R278" s="150"/>
      <c r="S278" s="150"/>
      <c r="T278" s="150"/>
      <c r="U278" s="150"/>
      <c r="V278" s="150"/>
      <c r="W278" s="150"/>
      <c r="X278" s="150"/>
      <c r="Y278" s="150"/>
      <c r="Z278" s="150" t="s">
        <v>3934</v>
      </c>
      <c r="AA278" s="150"/>
      <c r="AB278" s="150"/>
      <c r="AC278" s="150"/>
      <c r="AD278" s="150"/>
      <c r="AE278" s="150"/>
      <c r="AF278" s="150"/>
      <c r="AG278" s="150" t="s">
        <v>1827</v>
      </c>
      <c r="AH278" s="150"/>
      <c r="AI278" s="150"/>
      <c r="AJ278" s="150"/>
      <c r="AK278" s="150"/>
    </row>
    <row r="279" spans="1:37" s="26" customFormat="1" ht="76.5" hidden="1" customHeight="1">
      <c r="A279" s="111" t="s">
        <v>1098</v>
      </c>
      <c r="B279" s="45" t="s">
        <v>810</v>
      </c>
      <c r="C279" s="45" t="s">
        <v>1050</v>
      </c>
      <c r="D279" s="45" t="s">
        <v>2271</v>
      </c>
      <c r="E279" s="137" t="s">
        <v>1671</v>
      </c>
      <c r="F279" s="52" t="s">
        <v>2479</v>
      </c>
      <c r="G279" s="52"/>
      <c r="H279" s="132" t="s">
        <v>1794</v>
      </c>
      <c r="I279" s="37" t="s">
        <v>1875</v>
      </c>
      <c r="J279" s="37" t="s">
        <v>1883</v>
      </c>
      <c r="K279" s="37" t="s">
        <v>1892</v>
      </c>
      <c r="L279" s="37" t="s">
        <v>1916</v>
      </c>
      <c r="M279" s="37" t="s">
        <v>1746</v>
      </c>
      <c r="N279" s="37" t="s">
        <v>1</v>
      </c>
      <c r="O279" s="36">
        <f>COUNTIF(Table487[[#This Row],[CMMI Comprehensive Primary Care Plus (CPC+)
Version Date: CY 2021]:[CMS Medicare Hospital Compare
Version Date: January 2021]],"*yes*")</f>
        <v>1</v>
      </c>
      <c r="P279" s="165"/>
      <c r="Q279" s="166"/>
      <c r="R279" s="167"/>
      <c r="S279" s="150"/>
      <c r="T279" s="150"/>
      <c r="U279" s="150"/>
      <c r="V279" s="150"/>
      <c r="W279" s="150" t="s">
        <v>1</v>
      </c>
      <c r="X279" s="164"/>
      <c r="Y279" s="150"/>
      <c r="Z279" s="150"/>
      <c r="AA279" s="150"/>
      <c r="AB279" s="150"/>
      <c r="AC279" s="150"/>
      <c r="AD279" s="150"/>
      <c r="AE279" s="150"/>
      <c r="AF279" s="150"/>
      <c r="AG279" s="150"/>
      <c r="AH279" s="150"/>
      <c r="AI279" s="150"/>
      <c r="AJ279" s="150"/>
      <c r="AK279" s="150"/>
    </row>
    <row r="280" spans="1:37" s="26" customFormat="1" ht="76.5" hidden="1" customHeight="1">
      <c r="A280" s="133" t="s">
        <v>1099</v>
      </c>
      <c r="B280" s="45" t="s">
        <v>1591</v>
      </c>
      <c r="C280" s="45" t="s">
        <v>1051</v>
      </c>
      <c r="D280" s="46" t="s">
        <v>2271</v>
      </c>
      <c r="E280" s="137" t="s">
        <v>1684</v>
      </c>
      <c r="F280" s="52" t="s">
        <v>2526</v>
      </c>
      <c r="G280" s="52"/>
      <c r="H280" s="132" t="s">
        <v>811</v>
      </c>
      <c r="I280" s="143" t="s">
        <v>1889</v>
      </c>
      <c r="J280" s="37" t="s">
        <v>1893</v>
      </c>
      <c r="K280" s="37" t="s">
        <v>1873</v>
      </c>
      <c r="L280" s="37" t="s">
        <v>2252</v>
      </c>
      <c r="M280" s="183" t="s">
        <v>1746</v>
      </c>
      <c r="N280" s="183" t="s">
        <v>1</v>
      </c>
      <c r="O280" s="36">
        <f>COUNTIF(Table487[[#This Row],[CMMI Comprehensive Primary Care Plus (CPC+)
Version Date: CY 2021]:[CMS Medicare Hospital Compare
Version Date: January 2021]],"*yes*")</f>
        <v>1</v>
      </c>
      <c r="P280" s="168"/>
      <c r="Q280" s="169"/>
      <c r="R280" s="169"/>
      <c r="S280" s="150"/>
      <c r="T280" s="150"/>
      <c r="U280" s="150"/>
      <c r="V280" s="150"/>
      <c r="W280" s="150" t="s">
        <v>1</v>
      </c>
      <c r="X280" s="150"/>
      <c r="Y280" s="150"/>
      <c r="Z280" s="150"/>
      <c r="AA280" s="150"/>
      <c r="AB280" s="150"/>
      <c r="AC280" s="150"/>
      <c r="AD280" s="150"/>
      <c r="AE280" s="150"/>
      <c r="AF280" s="150"/>
      <c r="AG280" s="150"/>
      <c r="AH280" s="150"/>
      <c r="AI280" s="150"/>
      <c r="AJ280" s="150"/>
      <c r="AK280" s="150"/>
    </row>
    <row r="281" spans="1:37" s="26" customFormat="1" ht="76.5" hidden="1" customHeight="1">
      <c r="A281" s="111" t="s">
        <v>1100</v>
      </c>
      <c r="B281" s="45" t="s">
        <v>812</v>
      </c>
      <c r="C281" s="45" t="s">
        <v>1052</v>
      </c>
      <c r="D281" s="47" t="s">
        <v>2271</v>
      </c>
      <c r="E281" s="137" t="s">
        <v>1684</v>
      </c>
      <c r="F281" s="52" t="s">
        <v>2527</v>
      </c>
      <c r="G281" s="52"/>
      <c r="H281" s="132" t="s">
        <v>813</v>
      </c>
      <c r="I281" s="37" t="s">
        <v>1889</v>
      </c>
      <c r="J281" s="37" t="s">
        <v>1893</v>
      </c>
      <c r="K281" s="37" t="s">
        <v>1873</v>
      </c>
      <c r="L281" s="37" t="s">
        <v>2252</v>
      </c>
      <c r="M281" s="37" t="s">
        <v>1746</v>
      </c>
      <c r="N281" s="37" t="s">
        <v>1</v>
      </c>
      <c r="O281" s="36">
        <f>COUNTIF(Table487[[#This Row],[CMMI Comprehensive Primary Care Plus (CPC+)
Version Date: CY 2021]:[CMS Medicare Hospital Compare
Version Date: January 2021]],"*yes*")</f>
        <v>0</v>
      </c>
      <c r="P281" s="169"/>
      <c r="Q281" s="150"/>
      <c r="R281" s="150"/>
      <c r="S281" s="150"/>
      <c r="T281" s="150"/>
      <c r="U281" s="150"/>
      <c r="V281" s="150"/>
      <c r="W281" s="150"/>
      <c r="X281" s="150"/>
      <c r="Y281" s="150"/>
      <c r="Z281" s="150"/>
      <c r="AA281" s="150"/>
      <c r="AB281" s="150"/>
      <c r="AC281" s="150"/>
      <c r="AD281" s="150"/>
      <c r="AE281" s="150"/>
      <c r="AF281" s="150"/>
      <c r="AG281" s="150"/>
      <c r="AH281" s="150"/>
      <c r="AI281" s="150"/>
      <c r="AJ281" s="150"/>
      <c r="AK281" s="150"/>
    </row>
    <row r="282" spans="1:37" s="26" customFormat="1" ht="76.5" hidden="1" customHeight="1">
      <c r="A282" s="133" t="s">
        <v>1101</v>
      </c>
      <c r="B282" s="45" t="s">
        <v>814</v>
      </c>
      <c r="C282" s="45" t="s">
        <v>1053</v>
      </c>
      <c r="D282" s="47" t="s">
        <v>2279</v>
      </c>
      <c r="E282" s="137" t="s">
        <v>1936</v>
      </c>
      <c r="F282" s="52" t="s">
        <v>2468</v>
      </c>
      <c r="G282" s="52"/>
      <c r="H282" s="132" t="s">
        <v>815</v>
      </c>
      <c r="I282" s="37" t="s">
        <v>2212</v>
      </c>
      <c r="J282" s="37" t="s">
        <v>1902</v>
      </c>
      <c r="K282" s="37" t="s">
        <v>1873</v>
      </c>
      <c r="L282" s="37" t="s">
        <v>2250</v>
      </c>
      <c r="M282" s="37" t="s">
        <v>1746</v>
      </c>
      <c r="N282" s="37"/>
      <c r="O282" s="36">
        <f>COUNTIF(Table487[[#This Row],[CMMI Comprehensive Primary Care Plus (CPC+)
Version Date: CY 2021]:[CMS Medicare Hospital Compare
Version Date: January 2021]],"*yes*")</f>
        <v>0</v>
      </c>
      <c r="P282" s="150"/>
      <c r="Q282" s="150"/>
      <c r="R282" s="150"/>
      <c r="S282" s="150"/>
      <c r="T282" s="150"/>
      <c r="U282" s="150"/>
      <c r="V282" s="150"/>
      <c r="W282" s="150"/>
      <c r="X282" s="150"/>
      <c r="Y282" s="150"/>
      <c r="Z282" s="150"/>
      <c r="AA282" s="150"/>
      <c r="AB282" s="150"/>
      <c r="AC282" s="150"/>
      <c r="AD282" s="150"/>
      <c r="AE282" s="150"/>
      <c r="AF282" s="150"/>
      <c r="AG282" s="150"/>
      <c r="AH282" s="150"/>
      <c r="AI282" s="150" t="s">
        <v>1</v>
      </c>
      <c r="AJ282" s="150"/>
      <c r="AK282" s="150"/>
    </row>
    <row r="283" spans="1:37" s="26" customFormat="1" ht="76.5" hidden="1" customHeight="1">
      <c r="A283" s="111" t="s">
        <v>1102</v>
      </c>
      <c r="B283" s="45" t="s">
        <v>816</v>
      </c>
      <c r="C283" s="45" t="s">
        <v>1054</v>
      </c>
      <c r="D283" s="47" t="s">
        <v>2279</v>
      </c>
      <c r="E283" s="137" t="s">
        <v>1936</v>
      </c>
      <c r="F283" s="52" t="s">
        <v>2469</v>
      </c>
      <c r="G283" s="52"/>
      <c r="H283" s="132" t="s">
        <v>817</v>
      </c>
      <c r="I283" s="37" t="s">
        <v>1871</v>
      </c>
      <c r="J283" s="37" t="s">
        <v>1902</v>
      </c>
      <c r="K283" s="37" t="s">
        <v>1873</v>
      </c>
      <c r="L283" s="37" t="s">
        <v>2250</v>
      </c>
      <c r="M283" s="37" t="s">
        <v>1746</v>
      </c>
      <c r="N283" s="37"/>
      <c r="O283" s="36">
        <f>COUNTIF(Table487[[#This Row],[CMMI Comprehensive Primary Care Plus (CPC+)
Version Date: CY 2021]:[CMS Medicare Hospital Compare
Version Date: January 2021]],"*yes*")</f>
        <v>1</v>
      </c>
      <c r="P283" s="150"/>
      <c r="Q283" s="150"/>
      <c r="R283" s="150"/>
      <c r="S283" s="150"/>
      <c r="T283" s="150"/>
      <c r="U283" s="150"/>
      <c r="V283" s="150"/>
      <c r="W283" s="150" t="s">
        <v>1</v>
      </c>
      <c r="X283" s="150"/>
      <c r="Y283" s="150"/>
      <c r="Z283" s="150"/>
      <c r="AA283" s="150"/>
      <c r="AB283" s="150"/>
      <c r="AC283" s="150"/>
      <c r="AD283" s="150"/>
      <c r="AE283" s="150"/>
      <c r="AF283" s="150"/>
      <c r="AG283" s="150"/>
      <c r="AH283" s="150"/>
      <c r="AI283" s="150"/>
      <c r="AJ283" s="150"/>
      <c r="AK283" s="150"/>
    </row>
    <row r="284" spans="1:37" s="26" customFormat="1" ht="76.5" hidden="1" customHeight="1">
      <c r="A284" s="133" t="s">
        <v>1103</v>
      </c>
      <c r="B284" s="45" t="s">
        <v>3326</v>
      </c>
      <c r="C284" s="45" t="s">
        <v>3327</v>
      </c>
      <c r="D284" s="47" t="s">
        <v>2279</v>
      </c>
      <c r="E284" s="137" t="s">
        <v>1936</v>
      </c>
      <c r="F284" s="52"/>
      <c r="G284" s="52"/>
      <c r="H284" s="132" t="s">
        <v>3328</v>
      </c>
      <c r="I284" s="37" t="s">
        <v>1871</v>
      </c>
      <c r="J284" s="37" t="s">
        <v>1890</v>
      </c>
      <c r="K284" s="37" t="s">
        <v>1873</v>
      </c>
      <c r="L284" s="37" t="s">
        <v>1874</v>
      </c>
      <c r="M284" s="37" t="s">
        <v>314</v>
      </c>
      <c r="N284" s="37"/>
      <c r="O284" s="36">
        <f>COUNTIF(Table487[[#This Row],[CMMI Comprehensive Primary Care Plus (CPC+)
Version Date: CY 2021]:[CMS Medicare Hospital Compare
Version Date: January 2021]],"*yes*")</f>
        <v>0</v>
      </c>
      <c r="P284" s="150"/>
      <c r="Q284" s="150"/>
      <c r="R284" s="150"/>
      <c r="S284" s="150"/>
      <c r="T284" s="150"/>
      <c r="U284" s="150"/>
      <c r="V284" s="150"/>
      <c r="W284" s="150"/>
      <c r="X284" s="150"/>
      <c r="Y284" s="150"/>
      <c r="Z284" s="150"/>
      <c r="AA284" s="150"/>
      <c r="AB284" s="150"/>
      <c r="AC284" s="150"/>
      <c r="AD284" s="150"/>
      <c r="AE284" s="150"/>
      <c r="AF284" s="150"/>
      <c r="AG284" s="150"/>
      <c r="AH284" s="150"/>
      <c r="AI284" s="150"/>
      <c r="AJ284" s="150"/>
      <c r="AK284" s="150"/>
    </row>
    <row r="285" spans="1:37" s="26" customFormat="1" ht="76.5" hidden="1" customHeight="1">
      <c r="A285" s="111" t="s">
        <v>1104</v>
      </c>
      <c r="B285" s="45" t="s">
        <v>3329</v>
      </c>
      <c r="C285" s="45" t="s">
        <v>3330</v>
      </c>
      <c r="D285" s="45" t="s">
        <v>2279</v>
      </c>
      <c r="E285" s="137" t="s">
        <v>1936</v>
      </c>
      <c r="F285" s="52"/>
      <c r="G285" s="52"/>
      <c r="H285" s="132" t="s">
        <v>3331</v>
      </c>
      <c r="I285" s="37" t="s">
        <v>1871</v>
      </c>
      <c r="J285" s="37" t="s">
        <v>1890</v>
      </c>
      <c r="K285" s="37" t="s">
        <v>1873</v>
      </c>
      <c r="L285" s="37" t="s">
        <v>1874</v>
      </c>
      <c r="M285" s="37" t="s">
        <v>314</v>
      </c>
      <c r="N285" s="37"/>
      <c r="O285" s="36">
        <f>COUNTIF(Table487[[#This Row],[CMMI Comprehensive Primary Care Plus (CPC+)
Version Date: CY 2021]:[CMS Medicare Hospital Compare
Version Date: January 2021]],"*yes*")</f>
        <v>0</v>
      </c>
      <c r="P285" s="150"/>
      <c r="Q285" s="150"/>
      <c r="R285" s="150"/>
      <c r="S285" s="150"/>
      <c r="T285" s="150"/>
      <c r="U285" s="150"/>
      <c r="V285" s="150"/>
      <c r="W285" s="150"/>
      <c r="X285" s="150"/>
      <c r="Y285" s="150"/>
      <c r="Z285" s="150"/>
      <c r="AA285" s="150"/>
      <c r="AB285" s="150"/>
      <c r="AC285" s="150"/>
      <c r="AD285" s="150"/>
      <c r="AE285" s="150"/>
      <c r="AF285" s="150"/>
      <c r="AG285" s="150"/>
      <c r="AH285" s="150"/>
      <c r="AI285" s="150"/>
      <c r="AJ285" s="150"/>
      <c r="AK285" s="150"/>
    </row>
    <row r="286" spans="1:37" s="26" customFormat="1" ht="76.5" hidden="1" customHeight="1">
      <c r="A286" s="133" t="s">
        <v>1105</v>
      </c>
      <c r="B286" s="45" t="s">
        <v>3033</v>
      </c>
      <c r="C286" s="45" t="s">
        <v>97</v>
      </c>
      <c r="D286" s="45" t="s">
        <v>97</v>
      </c>
      <c r="E286" s="137" t="s">
        <v>3034</v>
      </c>
      <c r="F286" s="48"/>
      <c r="G286" s="48"/>
      <c r="H286" s="132" t="s">
        <v>3035</v>
      </c>
      <c r="I286" s="37" t="s">
        <v>2297</v>
      </c>
      <c r="J286" s="37" t="s">
        <v>1881</v>
      </c>
      <c r="K286" s="37" t="s">
        <v>1879</v>
      </c>
      <c r="L286" s="37" t="s">
        <v>2251</v>
      </c>
      <c r="M286" s="37" t="s">
        <v>6</v>
      </c>
      <c r="N286" s="37"/>
      <c r="O286" s="36">
        <f>COUNTIF(Table487[[#This Row],[CMMI Comprehensive Primary Care Plus (CPC+)
Version Date: CY 2021]:[CMS Medicare Hospital Compare
Version Date: January 2021]],"*yes*")</f>
        <v>0</v>
      </c>
      <c r="P286" s="150"/>
      <c r="Q286" s="150"/>
      <c r="R286" s="150"/>
      <c r="S286" s="150"/>
      <c r="T286" s="37"/>
      <c r="U286" s="150"/>
      <c r="V286" s="150"/>
      <c r="W286" s="150"/>
      <c r="X286" s="150"/>
      <c r="Y286" s="150"/>
      <c r="Z286" s="150"/>
      <c r="AA286" s="150"/>
      <c r="AB286" s="37"/>
      <c r="AC286" s="150"/>
      <c r="AD286" s="150"/>
      <c r="AE286" s="37"/>
      <c r="AF286" s="150"/>
      <c r="AG286" s="150"/>
      <c r="AH286" s="37" t="s">
        <v>1</v>
      </c>
      <c r="AI286" s="150"/>
      <c r="AJ286" s="150"/>
      <c r="AK286" s="150"/>
    </row>
    <row r="287" spans="1:37" s="26" customFormat="1" ht="76.5" hidden="1" customHeight="1">
      <c r="A287" s="111" t="s">
        <v>1106</v>
      </c>
      <c r="B287" s="45" t="s">
        <v>2899</v>
      </c>
      <c r="C287" s="45" t="s">
        <v>2900</v>
      </c>
      <c r="D287" s="45" t="s">
        <v>2279</v>
      </c>
      <c r="E287" s="137" t="s">
        <v>1936</v>
      </c>
      <c r="F287" s="52" t="s">
        <v>2901</v>
      </c>
      <c r="G287" s="52"/>
      <c r="H287" s="132" t="s">
        <v>2902</v>
      </c>
      <c r="I287" s="37" t="s">
        <v>1871</v>
      </c>
      <c r="J287" s="37" t="s">
        <v>1890</v>
      </c>
      <c r="K287" s="37" t="s">
        <v>1873</v>
      </c>
      <c r="L287" s="37" t="s">
        <v>1874</v>
      </c>
      <c r="M287" s="37" t="s">
        <v>314</v>
      </c>
      <c r="N287" s="37"/>
      <c r="O287" s="36">
        <f>COUNTIF(Table487[[#This Row],[CMMI Comprehensive Primary Care Plus (CPC+)
Version Date: CY 2021]:[CMS Medicare Hospital Compare
Version Date: January 2021]],"*yes*")</f>
        <v>1</v>
      </c>
      <c r="P287" s="150"/>
      <c r="Q287" s="150"/>
      <c r="R287" s="150"/>
      <c r="S287" s="150"/>
      <c r="T287" s="150"/>
      <c r="U287" s="150"/>
      <c r="V287" s="150"/>
      <c r="W287" s="150" t="s">
        <v>1</v>
      </c>
      <c r="X287" s="150"/>
      <c r="Y287" s="150"/>
      <c r="Z287" s="150"/>
      <c r="AA287" s="150"/>
      <c r="AB287" s="150"/>
      <c r="AC287" s="150"/>
      <c r="AD287" s="150"/>
      <c r="AE287" s="150"/>
      <c r="AF287" s="150"/>
      <c r="AG287" s="150"/>
      <c r="AH287" s="150"/>
      <c r="AI287" s="150"/>
      <c r="AJ287" s="150"/>
      <c r="AK287" s="150"/>
    </row>
    <row r="288" spans="1:37" s="26" customFormat="1" ht="76.5" hidden="1" customHeight="1">
      <c r="A288" s="133" t="s">
        <v>1107</v>
      </c>
      <c r="B288" s="45" t="s">
        <v>2566</v>
      </c>
      <c r="C288" s="45" t="s">
        <v>1055</v>
      </c>
      <c r="D288" s="45" t="s">
        <v>2279</v>
      </c>
      <c r="E288" s="137" t="s">
        <v>1640</v>
      </c>
      <c r="F288" s="52" t="s">
        <v>2567</v>
      </c>
      <c r="G288" s="52"/>
      <c r="H288" s="132" t="s">
        <v>818</v>
      </c>
      <c r="I288" s="141" t="s">
        <v>2297</v>
      </c>
      <c r="J288" s="37" t="s">
        <v>1883</v>
      </c>
      <c r="K288" s="37" t="s">
        <v>1873</v>
      </c>
      <c r="L288" s="37" t="s">
        <v>1880</v>
      </c>
      <c r="M288" s="37" t="s">
        <v>1746</v>
      </c>
      <c r="N288" s="37"/>
      <c r="O288" s="36">
        <f>COUNTIF(Table487[[#This Row],[CMMI Comprehensive Primary Care Plus (CPC+)
Version Date: CY 2021]:[CMS Medicare Hospital Compare
Version Date: January 2021]],"*yes*")</f>
        <v>3</v>
      </c>
      <c r="P288" s="150"/>
      <c r="Q288" s="150"/>
      <c r="R288" s="150"/>
      <c r="S288" s="150"/>
      <c r="T288" s="150"/>
      <c r="U288" s="150"/>
      <c r="V288" s="150"/>
      <c r="W288" s="150" t="s">
        <v>1</v>
      </c>
      <c r="X288" s="150" t="s">
        <v>2505</v>
      </c>
      <c r="Y288" s="150"/>
      <c r="Z288" s="150" t="s">
        <v>1833</v>
      </c>
      <c r="AA288" s="150"/>
      <c r="AB288" s="150"/>
      <c r="AC288" s="150"/>
      <c r="AD288" s="150"/>
      <c r="AE288" s="150"/>
      <c r="AF288" s="150"/>
      <c r="AG288" s="150"/>
      <c r="AH288" s="150"/>
      <c r="AI288" s="150"/>
      <c r="AJ288" s="150"/>
      <c r="AK288" s="150"/>
    </row>
    <row r="289" spans="1:37" s="26" customFormat="1" ht="76.5" hidden="1" customHeight="1">
      <c r="A289" s="179" t="s">
        <v>351</v>
      </c>
      <c r="B289" s="45" t="s">
        <v>2503</v>
      </c>
      <c r="C289" s="45" t="s">
        <v>1056</v>
      </c>
      <c r="D289" s="46" t="s">
        <v>2271</v>
      </c>
      <c r="E289" s="137" t="s">
        <v>1640</v>
      </c>
      <c r="F289" s="52" t="s">
        <v>2504</v>
      </c>
      <c r="G289" s="52"/>
      <c r="H289" s="132" t="s">
        <v>819</v>
      </c>
      <c r="I289" s="170" t="s">
        <v>2297</v>
      </c>
      <c r="J289" s="37" t="s">
        <v>1883</v>
      </c>
      <c r="K289" s="37" t="s">
        <v>1873</v>
      </c>
      <c r="L289" s="37" t="s">
        <v>1880</v>
      </c>
      <c r="M289" s="37" t="s">
        <v>1746</v>
      </c>
      <c r="N289" s="37"/>
      <c r="O289" s="36">
        <f>COUNTIF(Table487[[#This Row],[CMMI Comprehensive Primary Care Plus (CPC+)
Version Date: CY 2021]:[CMS Medicare Hospital Compare
Version Date: January 2021]],"*yes*")</f>
        <v>2</v>
      </c>
      <c r="P289" s="150"/>
      <c r="Q289" s="150"/>
      <c r="R289" s="150"/>
      <c r="S289" s="150"/>
      <c r="T289" s="150"/>
      <c r="U289" s="150"/>
      <c r="V289" s="150"/>
      <c r="W289" s="150" t="s">
        <v>1</v>
      </c>
      <c r="X289" s="150" t="s">
        <v>2505</v>
      </c>
      <c r="Y289" s="150"/>
      <c r="Z289" s="150"/>
      <c r="AA289" s="150"/>
      <c r="AB289" s="150" t="s">
        <v>1</v>
      </c>
      <c r="AC289" s="150"/>
      <c r="AD289" s="150"/>
      <c r="AE289" s="150"/>
      <c r="AF289" s="150"/>
      <c r="AG289" s="150"/>
      <c r="AH289" s="150"/>
      <c r="AI289" s="150"/>
      <c r="AJ289" s="150"/>
      <c r="AK289" s="150"/>
    </row>
    <row r="290" spans="1:37" s="26" customFormat="1" ht="76.5" hidden="1" customHeight="1">
      <c r="A290" s="111" t="s">
        <v>1108</v>
      </c>
      <c r="B290" s="45" t="s">
        <v>2351</v>
      </c>
      <c r="C290" s="45" t="s">
        <v>275</v>
      </c>
      <c r="D290" s="45" t="s">
        <v>2279</v>
      </c>
      <c r="E290" s="137" t="s">
        <v>1639</v>
      </c>
      <c r="F290" s="52"/>
      <c r="G290" s="52"/>
      <c r="H290" s="132" t="s">
        <v>1439</v>
      </c>
      <c r="I290" s="37" t="s">
        <v>1889</v>
      </c>
      <c r="J290" s="37" t="s">
        <v>1893</v>
      </c>
      <c r="K290" s="37" t="s">
        <v>1873</v>
      </c>
      <c r="L290" s="37" t="s">
        <v>1880</v>
      </c>
      <c r="M290" s="37" t="s">
        <v>1746</v>
      </c>
      <c r="N290" s="37" t="s">
        <v>1</v>
      </c>
      <c r="O290" s="36">
        <f>COUNTIF(Table487[[#This Row],[CMMI Comprehensive Primary Care Plus (CPC+)
Version Date: CY 2021]:[CMS Medicare Hospital Compare
Version Date: January 2021]],"*yes*")</f>
        <v>1</v>
      </c>
      <c r="P290" s="150"/>
      <c r="Q290" s="150"/>
      <c r="R290" s="150"/>
      <c r="S290" s="150"/>
      <c r="T290" s="150"/>
      <c r="U290" s="150"/>
      <c r="V290" s="150"/>
      <c r="W290" s="150"/>
      <c r="X290" s="150"/>
      <c r="Y290" s="150"/>
      <c r="Z290" s="150" t="s">
        <v>1</v>
      </c>
      <c r="AA290" s="150" t="s">
        <v>3935</v>
      </c>
      <c r="AB290" s="150"/>
      <c r="AC290" s="150"/>
      <c r="AD290" s="150"/>
      <c r="AE290" s="150"/>
      <c r="AF290" s="150"/>
      <c r="AG290" s="150"/>
      <c r="AH290" s="150"/>
      <c r="AI290" s="150"/>
      <c r="AJ290" s="150"/>
      <c r="AK290" s="150"/>
    </row>
    <row r="291" spans="1:37" s="26" customFormat="1" ht="76.5" hidden="1" customHeight="1">
      <c r="A291" s="133" t="s">
        <v>1109</v>
      </c>
      <c r="B291" s="45" t="s">
        <v>2352</v>
      </c>
      <c r="C291" s="45" t="s">
        <v>276</v>
      </c>
      <c r="D291" s="45" t="s">
        <v>2271</v>
      </c>
      <c r="E291" s="137" t="s">
        <v>1639</v>
      </c>
      <c r="F291" s="52"/>
      <c r="G291" s="52"/>
      <c r="H291" s="132" t="s">
        <v>1440</v>
      </c>
      <c r="I291" s="37" t="s">
        <v>1889</v>
      </c>
      <c r="J291" s="37" t="s">
        <v>1893</v>
      </c>
      <c r="K291" s="37" t="s">
        <v>1873</v>
      </c>
      <c r="L291" s="37" t="s">
        <v>1880</v>
      </c>
      <c r="M291" s="37" t="s">
        <v>1746</v>
      </c>
      <c r="N291" s="37"/>
      <c r="O291" s="36">
        <f>COUNTIF(Table487[[#This Row],[CMMI Comprehensive Primary Care Plus (CPC+)
Version Date: CY 2021]:[CMS Medicare Hospital Compare
Version Date: January 2021]],"*yes*")</f>
        <v>0</v>
      </c>
      <c r="P291" s="150"/>
      <c r="Q291" s="150"/>
      <c r="R291" s="150"/>
      <c r="S291" s="150"/>
      <c r="T291" s="150"/>
      <c r="U291" s="150"/>
      <c r="V291" s="150"/>
      <c r="W291" s="150"/>
      <c r="X291" s="150"/>
      <c r="Y291" s="150"/>
      <c r="Z291" s="150"/>
      <c r="AA291" s="150"/>
      <c r="AB291" s="150"/>
      <c r="AC291" s="150"/>
      <c r="AD291" s="150"/>
      <c r="AE291" s="150"/>
      <c r="AF291" s="150"/>
      <c r="AG291" s="150"/>
      <c r="AH291" s="150"/>
      <c r="AI291" s="150"/>
      <c r="AJ291" s="150"/>
      <c r="AK291" s="150"/>
    </row>
    <row r="292" spans="1:37" s="26" customFormat="1" ht="76.5" hidden="1" customHeight="1">
      <c r="A292" s="111" t="s">
        <v>1110</v>
      </c>
      <c r="B292" s="45" t="s">
        <v>2353</v>
      </c>
      <c r="C292" s="45" t="s">
        <v>277</v>
      </c>
      <c r="D292" s="45" t="s">
        <v>2279</v>
      </c>
      <c r="E292" s="137" t="s">
        <v>1639</v>
      </c>
      <c r="F292" s="52"/>
      <c r="G292" s="52"/>
      <c r="H292" s="132" t="s">
        <v>2026</v>
      </c>
      <c r="I292" s="37" t="s">
        <v>1871</v>
      </c>
      <c r="J292" s="37" t="s">
        <v>1878</v>
      </c>
      <c r="K292" s="37" t="s">
        <v>1873</v>
      </c>
      <c r="L292" s="37" t="s">
        <v>1916</v>
      </c>
      <c r="M292" s="37" t="s">
        <v>5</v>
      </c>
      <c r="N292" s="37" t="s">
        <v>1</v>
      </c>
      <c r="O292" s="36">
        <f>COUNTIF(Table487[[#This Row],[CMMI Comprehensive Primary Care Plus (CPC+)
Version Date: CY 2021]:[CMS Medicare Hospital Compare
Version Date: January 2021]],"*yes*")</f>
        <v>1</v>
      </c>
      <c r="P292" s="150"/>
      <c r="Q292" s="150"/>
      <c r="R292" s="150"/>
      <c r="S292" s="150"/>
      <c r="T292" s="150"/>
      <c r="U292" s="150"/>
      <c r="V292" s="150"/>
      <c r="W292" s="150"/>
      <c r="X292" s="150"/>
      <c r="Y292" s="150"/>
      <c r="Z292" s="150" t="s">
        <v>1</v>
      </c>
      <c r="AA292" s="150"/>
      <c r="AB292" s="150"/>
      <c r="AC292" s="150"/>
      <c r="AD292" s="150"/>
      <c r="AE292" s="150"/>
      <c r="AF292" s="150"/>
      <c r="AG292" s="150"/>
      <c r="AH292" s="150"/>
      <c r="AI292" s="150"/>
      <c r="AJ292" s="150"/>
      <c r="AK292" s="150"/>
    </row>
    <row r="293" spans="1:37" s="26" customFormat="1" ht="76.5" hidden="1" customHeight="1">
      <c r="A293" s="133" t="s">
        <v>1111</v>
      </c>
      <c r="B293" s="45" t="s">
        <v>820</v>
      </c>
      <c r="C293" s="45" t="s">
        <v>1057</v>
      </c>
      <c r="D293" s="45" t="s">
        <v>2279</v>
      </c>
      <c r="E293" s="137" t="s">
        <v>135</v>
      </c>
      <c r="F293" s="52" t="s">
        <v>2568</v>
      </c>
      <c r="G293" s="52"/>
      <c r="H293" s="132" t="s">
        <v>821</v>
      </c>
      <c r="I293" s="37" t="s">
        <v>1871</v>
      </c>
      <c r="J293" s="37" t="s">
        <v>1878</v>
      </c>
      <c r="K293" s="37" t="s">
        <v>1873</v>
      </c>
      <c r="L293" s="37" t="s">
        <v>1880</v>
      </c>
      <c r="M293" s="37" t="s">
        <v>1746</v>
      </c>
      <c r="N293" s="37" t="s">
        <v>1</v>
      </c>
      <c r="O293" s="36">
        <f>COUNTIF(Table487[[#This Row],[CMMI Comprehensive Primary Care Plus (CPC+)
Version Date: CY 2021]:[CMS Medicare Hospital Compare
Version Date: January 2021]],"*yes*")</f>
        <v>1</v>
      </c>
      <c r="P293" s="150"/>
      <c r="Q293" s="150"/>
      <c r="R293" s="150"/>
      <c r="S293" s="150"/>
      <c r="T293" s="150"/>
      <c r="U293" s="150"/>
      <c r="V293" s="150"/>
      <c r="W293" s="150" t="s">
        <v>1</v>
      </c>
      <c r="X293" s="150"/>
      <c r="Y293" s="150"/>
      <c r="Z293" s="150"/>
      <c r="AA293" s="150"/>
      <c r="AB293" s="150"/>
      <c r="AC293" s="150"/>
      <c r="AD293" s="150"/>
      <c r="AE293" s="150"/>
      <c r="AF293" s="150"/>
      <c r="AG293" s="150"/>
      <c r="AH293" s="150"/>
      <c r="AI293" s="150"/>
      <c r="AJ293" s="150"/>
      <c r="AK293" s="150"/>
    </row>
    <row r="294" spans="1:37" s="26" customFormat="1" ht="76.5" hidden="1" customHeight="1">
      <c r="A294" s="179" t="s">
        <v>1112</v>
      </c>
      <c r="B294" s="45" t="s">
        <v>822</v>
      </c>
      <c r="C294" s="45" t="s">
        <v>1058</v>
      </c>
      <c r="D294" s="45" t="s">
        <v>2279</v>
      </c>
      <c r="E294" s="137" t="s">
        <v>135</v>
      </c>
      <c r="F294" s="52" t="s">
        <v>2569</v>
      </c>
      <c r="G294" s="52"/>
      <c r="H294" s="132" t="s">
        <v>823</v>
      </c>
      <c r="I294" s="37" t="s">
        <v>1871</v>
      </c>
      <c r="J294" s="37" t="s">
        <v>1878</v>
      </c>
      <c r="K294" s="37" t="s">
        <v>1873</v>
      </c>
      <c r="L294" s="37" t="s">
        <v>1880</v>
      </c>
      <c r="M294" s="37" t="s">
        <v>1746</v>
      </c>
      <c r="N294" s="37" t="s">
        <v>1</v>
      </c>
      <c r="O294" s="36">
        <f>COUNTIF(Table487[[#This Row],[CMMI Comprehensive Primary Care Plus (CPC+)
Version Date: CY 2021]:[CMS Medicare Hospital Compare
Version Date: January 2021]],"*yes*")</f>
        <v>2</v>
      </c>
      <c r="P294" s="150"/>
      <c r="Q294" s="150"/>
      <c r="R294" s="150"/>
      <c r="S294" s="150"/>
      <c r="T294" s="150"/>
      <c r="U294" s="150"/>
      <c r="V294" s="150"/>
      <c r="W294" s="150" t="s">
        <v>1</v>
      </c>
      <c r="X294" s="150" t="s">
        <v>2272</v>
      </c>
      <c r="Y294" s="150"/>
      <c r="Z294" s="150"/>
      <c r="AA294" s="150"/>
      <c r="AB294" s="150"/>
      <c r="AC294" s="150"/>
      <c r="AD294" s="150"/>
      <c r="AE294" s="150"/>
      <c r="AF294" s="150"/>
      <c r="AG294" s="150"/>
      <c r="AH294" s="150"/>
      <c r="AI294" s="150"/>
      <c r="AJ294" s="150"/>
      <c r="AK294" s="150"/>
    </row>
    <row r="295" spans="1:37" s="26" customFormat="1" ht="76.5" hidden="1" customHeight="1">
      <c r="A295" s="179" t="s">
        <v>1113</v>
      </c>
      <c r="B295" s="45" t="s">
        <v>824</v>
      </c>
      <c r="C295" s="45" t="s">
        <v>1059</v>
      </c>
      <c r="D295" s="45" t="s">
        <v>2279</v>
      </c>
      <c r="E295" s="137" t="s">
        <v>135</v>
      </c>
      <c r="F295" s="52" t="s">
        <v>2570</v>
      </c>
      <c r="G295" s="52"/>
      <c r="H295" s="132" t="s">
        <v>825</v>
      </c>
      <c r="I295" s="37" t="s">
        <v>1871</v>
      </c>
      <c r="J295" s="37" t="s">
        <v>1878</v>
      </c>
      <c r="K295" s="37" t="s">
        <v>1873</v>
      </c>
      <c r="L295" s="37" t="s">
        <v>1880</v>
      </c>
      <c r="M295" s="37" t="s">
        <v>1746</v>
      </c>
      <c r="N295" s="37" t="s">
        <v>1</v>
      </c>
      <c r="O295" s="36">
        <f>COUNTIF(Table487[[#This Row],[CMMI Comprehensive Primary Care Plus (CPC+)
Version Date: CY 2021]:[CMS Medicare Hospital Compare
Version Date: January 2021]],"*yes*")</f>
        <v>1</v>
      </c>
      <c r="P295" s="150"/>
      <c r="Q295" s="150"/>
      <c r="R295" s="150"/>
      <c r="S295" s="150"/>
      <c r="T295" s="150"/>
      <c r="U295" s="150"/>
      <c r="V295" s="150"/>
      <c r="W295" s="150" t="s">
        <v>1</v>
      </c>
      <c r="X295" s="150"/>
      <c r="Y295" s="150"/>
      <c r="Z295" s="150"/>
      <c r="AA295" s="150"/>
      <c r="AB295" s="150"/>
      <c r="AC295" s="150"/>
      <c r="AD295" s="150"/>
      <c r="AE295" s="150"/>
      <c r="AF295" s="150"/>
      <c r="AG295" s="150"/>
      <c r="AH295" s="150"/>
      <c r="AI295" s="150"/>
      <c r="AJ295" s="150"/>
      <c r="AK295" s="150"/>
    </row>
    <row r="296" spans="1:37" s="26" customFormat="1" ht="76.5" hidden="1" customHeight="1">
      <c r="A296" s="179" t="s">
        <v>1114</v>
      </c>
      <c r="B296" s="45" t="s">
        <v>3332</v>
      </c>
      <c r="C296" s="45" t="s">
        <v>180</v>
      </c>
      <c r="D296" s="45" t="s">
        <v>2271</v>
      </c>
      <c r="E296" s="137" t="s">
        <v>574</v>
      </c>
      <c r="F296" s="52"/>
      <c r="G296" s="52"/>
      <c r="H296" s="132" t="s">
        <v>1803</v>
      </c>
      <c r="I296" s="37" t="s">
        <v>1920</v>
      </c>
      <c r="J296" s="37" t="s">
        <v>97</v>
      </c>
      <c r="K296" s="37" t="s">
        <v>1877</v>
      </c>
      <c r="L296" s="37" t="s">
        <v>1880</v>
      </c>
      <c r="M296" s="37" t="s">
        <v>6</v>
      </c>
      <c r="N296" s="37"/>
      <c r="O296" s="36">
        <f>COUNTIF(Table487[[#This Row],[CMMI Comprehensive Primary Care Plus (CPC+)
Version Date: CY 2021]:[CMS Medicare Hospital Compare
Version Date: January 2021]],"*yes*")</f>
        <v>0</v>
      </c>
      <c r="P296" s="150"/>
      <c r="Q296" s="150"/>
      <c r="R296" s="150"/>
      <c r="S296" s="150"/>
      <c r="T296" s="150"/>
      <c r="U296" s="150"/>
      <c r="V296" s="150"/>
      <c r="W296" s="150"/>
      <c r="X296" s="150"/>
      <c r="Y296" s="150"/>
      <c r="Z296" s="150"/>
      <c r="AA296" s="150"/>
      <c r="AB296" s="150"/>
      <c r="AC296" s="150"/>
      <c r="AD296" s="150"/>
      <c r="AE296" s="150"/>
      <c r="AF296" s="150"/>
      <c r="AG296" s="150"/>
      <c r="AH296" s="150"/>
      <c r="AI296" s="150"/>
      <c r="AJ296" s="150"/>
      <c r="AK296" s="150"/>
    </row>
    <row r="297" spans="1:37" s="26" customFormat="1" ht="76.5" hidden="1" customHeight="1">
      <c r="A297" s="179" t="s">
        <v>1115</v>
      </c>
      <c r="B297" s="45" t="s">
        <v>182</v>
      </c>
      <c r="C297" s="45" t="s">
        <v>178</v>
      </c>
      <c r="D297" s="45" t="s">
        <v>2271</v>
      </c>
      <c r="E297" s="137" t="s">
        <v>574</v>
      </c>
      <c r="F297" s="52"/>
      <c r="G297" s="52"/>
      <c r="H297" s="132" t="s">
        <v>1441</v>
      </c>
      <c r="I297" s="37" t="s">
        <v>1920</v>
      </c>
      <c r="J297" s="37" t="s">
        <v>97</v>
      </c>
      <c r="K297" s="37" t="s">
        <v>1877</v>
      </c>
      <c r="L297" s="37" t="s">
        <v>1880</v>
      </c>
      <c r="M297" s="37" t="s">
        <v>6</v>
      </c>
      <c r="N297" s="37"/>
      <c r="O297" s="36">
        <f>COUNTIF(Table487[[#This Row],[CMMI Comprehensive Primary Care Plus (CPC+)
Version Date: CY 2021]:[CMS Medicare Hospital Compare
Version Date: January 2021]],"*yes*")</f>
        <v>0</v>
      </c>
      <c r="P297" s="150"/>
      <c r="Q297" s="150"/>
      <c r="R297" s="150"/>
      <c r="S297" s="150"/>
      <c r="T297" s="150"/>
      <c r="U297" s="150"/>
      <c r="V297" s="150"/>
      <c r="W297" s="150"/>
      <c r="X297" s="150"/>
      <c r="Y297" s="150"/>
      <c r="Z297" s="150"/>
      <c r="AA297" s="150"/>
      <c r="AB297" s="150"/>
      <c r="AC297" s="150"/>
      <c r="AD297" s="150"/>
      <c r="AE297" s="150"/>
      <c r="AF297" s="150"/>
      <c r="AG297" s="150"/>
      <c r="AH297" s="150"/>
      <c r="AI297" s="150"/>
      <c r="AJ297" s="150"/>
      <c r="AK297" s="150"/>
    </row>
    <row r="298" spans="1:37" s="26" customFormat="1" ht="76.5" hidden="1" customHeight="1">
      <c r="A298" s="179" t="s">
        <v>1116</v>
      </c>
      <c r="B298" s="45" t="s">
        <v>2058</v>
      </c>
      <c r="C298" s="45" t="s">
        <v>179</v>
      </c>
      <c r="D298" s="45" t="s">
        <v>2271</v>
      </c>
      <c r="E298" s="137" t="s">
        <v>574</v>
      </c>
      <c r="F298" s="52"/>
      <c r="G298" s="52"/>
      <c r="H298" s="132" t="s">
        <v>1442</v>
      </c>
      <c r="I298" s="37" t="s">
        <v>1920</v>
      </c>
      <c r="J298" s="37" t="s">
        <v>97</v>
      </c>
      <c r="K298" s="37" t="s">
        <v>1877</v>
      </c>
      <c r="L298" s="37" t="s">
        <v>1880</v>
      </c>
      <c r="M298" s="37" t="s">
        <v>6</v>
      </c>
      <c r="N298" s="37"/>
      <c r="O298" s="36">
        <f>COUNTIF(Table487[[#This Row],[CMMI Comprehensive Primary Care Plus (CPC+)
Version Date: CY 2021]:[CMS Medicare Hospital Compare
Version Date: January 2021]],"*yes*")</f>
        <v>0</v>
      </c>
      <c r="P298" s="150"/>
      <c r="Q298" s="150"/>
      <c r="R298" s="150"/>
      <c r="S298" s="150"/>
      <c r="T298" s="150"/>
      <c r="U298" s="150"/>
      <c r="V298" s="150"/>
      <c r="W298" s="150"/>
      <c r="X298" s="150"/>
      <c r="Y298" s="150"/>
      <c r="Z298" s="150"/>
      <c r="AA298" s="150"/>
      <c r="AB298" s="150"/>
      <c r="AC298" s="150"/>
      <c r="AD298" s="150"/>
      <c r="AE298" s="150"/>
      <c r="AF298" s="150"/>
      <c r="AG298" s="150"/>
      <c r="AH298" s="150"/>
      <c r="AI298" s="150"/>
      <c r="AJ298" s="150"/>
      <c r="AK298" s="150"/>
    </row>
    <row r="299" spans="1:37" s="26" customFormat="1" ht="76.5" hidden="1" customHeight="1">
      <c r="A299" s="179" t="s">
        <v>1117</v>
      </c>
      <c r="B299" s="45" t="s">
        <v>2949</v>
      </c>
      <c r="C299" s="45" t="s">
        <v>2950</v>
      </c>
      <c r="D299" s="45" t="s">
        <v>2279</v>
      </c>
      <c r="E299" s="137" t="s">
        <v>135</v>
      </c>
      <c r="F299" s="52"/>
      <c r="G299" s="52"/>
      <c r="H299" s="132" t="s">
        <v>2951</v>
      </c>
      <c r="I299" s="37" t="s">
        <v>1889</v>
      </c>
      <c r="J299" s="37" t="s">
        <v>1878</v>
      </c>
      <c r="K299" s="37" t="s">
        <v>2952</v>
      </c>
      <c r="L299" s="37" t="s">
        <v>1885</v>
      </c>
      <c r="M299" s="37" t="s">
        <v>1746</v>
      </c>
      <c r="N299" s="37" t="s">
        <v>1</v>
      </c>
      <c r="O299" s="36">
        <f>COUNTIF(Table487[[#This Row],[CMMI Comprehensive Primary Care Plus (CPC+)
Version Date: CY 2021]:[CMS Medicare Hospital Compare
Version Date: January 2021]],"*yes*")</f>
        <v>1</v>
      </c>
      <c r="P299" s="150"/>
      <c r="Q299" s="150"/>
      <c r="R299" s="150"/>
      <c r="S299" s="150"/>
      <c r="T299" s="150"/>
      <c r="U299" s="150"/>
      <c r="V299" s="150"/>
      <c r="W299" s="150"/>
      <c r="X299" s="150" t="s">
        <v>2272</v>
      </c>
      <c r="Y299" s="150"/>
      <c r="Z299" s="150"/>
      <c r="AA299" s="150"/>
      <c r="AB299" s="150"/>
      <c r="AC299" s="150"/>
      <c r="AD299" s="150"/>
      <c r="AE299" s="150"/>
      <c r="AF299" s="150"/>
      <c r="AG299" s="150"/>
      <c r="AH299" s="150"/>
      <c r="AI299" s="150"/>
      <c r="AJ299" s="150"/>
      <c r="AK299" s="150"/>
    </row>
    <row r="300" spans="1:37" s="26" customFormat="1" ht="76.5" hidden="1" customHeight="1">
      <c r="A300" s="111" t="s">
        <v>352</v>
      </c>
      <c r="B300" s="45" t="s">
        <v>2078</v>
      </c>
      <c r="C300" s="45" t="s">
        <v>1743</v>
      </c>
      <c r="D300" s="47" t="s">
        <v>2271</v>
      </c>
      <c r="E300" s="137" t="s">
        <v>1744</v>
      </c>
      <c r="F300" s="52"/>
      <c r="G300" s="52"/>
      <c r="H300" s="132" t="s">
        <v>2035</v>
      </c>
      <c r="I300" s="37" t="s">
        <v>1875</v>
      </c>
      <c r="J300" s="37" t="s">
        <v>1890</v>
      </c>
      <c r="K300" s="37" t="s">
        <v>1879</v>
      </c>
      <c r="L300" s="37" t="s">
        <v>1880</v>
      </c>
      <c r="M300" s="37" t="s">
        <v>5</v>
      </c>
      <c r="N300" s="37" t="s">
        <v>1</v>
      </c>
      <c r="O300" s="36">
        <f>COUNTIF(Table487[[#This Row],[CMMI Comprehensive Primary Care Plus (CPC+)
Version Date: CY 2021]:[CMS Medicare Hospital Compare
Version Date: January 2021]],"*yes*")</f>
        <v>0</v>
      </c>
      <c r="P300" s="150"/>
      <c r="Q300" s="150"/>
      <c r="R300" s="150"/>
      <c r="S300" s="150"/>
      <c r="T300" s="150"/>
      <c r="U300" s="150"/>
      <c r="V300" s="150"/>
      <c r="W300" s="150"/>
      <c r="X300" s="150"/>
      <c r="Y300" s="150"/>
      <c r="Z300" s="150"/>
      <c r="AA300" s="150"/>
      <c r="AB300" s="150" t="s">
        <v>1</v>
      </c>
      <c r="AC300" s="150"/>
      <c r="AD300" s="150"/>
      <c r="AE300" s="150"/>
      <c r="AF300" s="150"/>
      <c r="AG300" s="150"/>
      <c r="AH300" s="150"/>
      <c r="AI300" s="150"/>
      <c r="AJ300" s="150"/>
      <c r="AK300" s="150"/>
    </row>
    <row r="301" spans="1:37" s="26" customFormat="1" ht="76.5" hidden="1" customHeight="1">
      <c r="A301" s="133" t="s">
        <v>1118</v>
      </c>
      <c r="B301" s="45" t="s">
        <v>622</v>
      </c>
      <c r="C301" s="45" t="s">
        <v>620</v>
      </c>
      <c r="D301" s="45" t="s">
        <v>2279</v>
      </c>
      <c r="E301" s="137" t="s">
        <v>1675</v>
      </c>
      <c r="F301" s="52" t="s">
        <v>2356</v>
      </c>
      <c r="G301" s="52" t="s">
        <v>3333</v>
      </c>
      <c r="H301" s="132" t="s">
        <v>1443</v>
      </c>
      <c r="I301" s="37" t="s">
        <v>2212</v>
      </c>
      <c r="J301" s="37" t="s">
        <v>1888</v>
      </c>
      <c r="K301" s="37" t="s">
        <v>1879</v>
      </c>
      <c r="L301" s="37" t="s">
        <v>1880</v>
      </c>
      <c r="M301" s="37" t="s">
        <v>314</v>
      </c>
      <c r="N301" s="37" t="s">
        <v>1</v>
      </c>
      <c r="O301" s="36">
        <f>COUNTIF(Table487[[#This Row],[CMMI Comprehensive Primary Care Plus (CPC+)
Version Date: CY 2021]:[CMS Medicare Hospital Compare
Version Date: January 2021]],"*yes*")</f>
        <v>3</v>
      </c>
      <c r="P301" s="150"/>
      <c r="Q301" s="150"/>
      <c r="R301" s="150"/>
      <c r="S301" s="150" t="s">
        <v>3936</v>
      </c>
      <c r="T301" s="150"/>
      <c r="U301" s="150"/>
      <c r="V301" s="150" t="s">
        <v>3937</v>
      </c>
      <c r="W301" s="150" t="s">
        <v>1</v>
      </c>
      <c r="X301" s="150"/>
      <c r="Y301" s="150"/>
      <c r="Z301" s="150"/>
      <c r="AA301" s="150"/>
      <c r="AB301" s="150"/>
      <c r="AC301" s="150"/>
      <c r="AD301" s="150"/>
      <c r="AE301" s="150"/>
      <c r="AF301" s="150"/>
      <c r="AG301" s="150"/>
      <c r="AH301" s="150"/>
      <c r="AI301" s="150"/>
      <c r="AJ301" s="150"/>
      <c r="AK301" s="150"/>
    </row>
    <row r="302" spans="1:37" s="26" customFormat="1" ht="76.5" hidden="1" customHeight="1">
      <c r="A302" s="111" t="s">
        <v>1119</v>
      </c>
      <c r="B302" s="45" t="s">
        <v>1673</v>
      </c>
      <c r="C302" s="45" t="s">
        <v>1674</v>
      </c>
      <c r="D302" s="47" t="s">
        <v>2279</v>
      </c>
      <c r="E302" s="137" t="s">
        <v>1675</v>
      </c>
      <c r="F302" s="52" t="s">
        <v>2699</v>
      </c>
      <c r="G302" s="52"/>
      <c r="H302" s="132" t="s">
        <v>3334</v>
      </c>
      <c r="I302" s="37" t="s">
        <v>2212</v>
      </c>
      <c r="J302" s="37" t="s">
        <v>1888</v>
      </c>
      <c r="K302" s="37" t="s">
        <v>1879</v>
      </c>
      <c r="L302" s="37" t="s">
        <v>1880</v>
      </c>
      <c r="M302" s="37" t="s">
        <v>314</v>
      </c>
      <c r="N302" s="37" t="s">
        <v>1</v>
      </c>
      <c r="O302" s="36">
        <f>COUNTIF(Table487[[#This Row],[CMMI Comprehensive Primary Care Plus (CPC+)
Version Date: CY 2021]:[CMS Medicare Hospital Compare
Version Date: January 2021]],"*yes*")</f>
        <v>0</v>
      </c>
      <c r="P302" s="150"/>
      <c r="Q302" s="150"/>
      <c r="R302" s="150"/>
      <c r="S302" s="150"/>
      <c r="T302" s="150"/>
      <c r="U302" s="150"/>
      <c r="V302" s="150"/>
      <c r="W302" s="150"/>
      <c r="X302" s="150"/>
      <c r="Y302" s="150"/>
      <c r="Z302" s="150"/>
      <c r="AA302" s="150"/>
      <c r="AB302" s="150"/>
      <c r="AC302" s="150"/>
      <c r="AD302" s="150"/>
      <c r="AE302" s="150"/>
      <c r="AF302" s="150"/>
      <c r="AG302" s="150" t="s">
        <v>1827</v>
      </c>
      <c r="AH302" s="150"/>
      <c r="AI302" s="150"/>
      <c r="AJ302" s="150"/>
      <c r="AK302" s="150"/>
    </row>
    <row r="303" spans="1:37" s="26" customFormat="1" ht="76.5" hidden="1" customHeight="1">
      <c r="A303" s="133" t="s">
        <v>1120</v>
      </c>
      <c r="B303" s="45" t="s">
        <v>623</v>
      </c>
      <c r="C303" s="45" t="s">
        <v>621</v>
      </c>
      <c r="D303" s="47" t="s">
        <v>2279</v>
      </c>
      <c r="E303" s="137" t="s">
        <v>1675</v>
      </c>
      <c r="F303" s="52" t="s">
        <v>2357</v>
      </c>
      <c r="G303" s="52" t="s">
        <v>3335</v>
      </c>
      <c r="H303" s="132" t="s">
        <v>1444</v>
      </c>
      <c r="I303" s="37" t="s">
        <v>2212</v>
      </c>
      <c r="J303" s="37" t="s">
        <v>1888</v>
      </c>
      <c r="K303" s="37" t="s">
        <v>1873</v>
      </c>
      <c r="L303" s="37" t="s">
        <v>1880</v>
      </c>
      <c r="M303" s="37" t="s">
        <v>314</v>
      </c>
      <c r="N303" s="37" t="s">
        <v>1</v>
      </c>
      <c r="O303" s="36">
        <f>COUNTIF(Table487[[#This Row],[CMMI Comprehensive Primary Care Plus (CPC+)
Version Date: CY 2021]:[CMS Medicare Hospital Compare
Version Date: January 2021]],"*yes*")</f>
        <v>0</v>
      </c>
      <c r="P303" s="150"/>
      <c r="Q303" s="150"/>
      <c r="R303" s="150"/>
      <c r="S303" s="150"/>
      <c r="T303" s="150"/>
      <c r="U303" s="150"/>
      <c r="V303" s="150"/>
      <c r="W303" s="150"/>
      <c r="X303" s="150"/>
      <c r="Y303" s="150"/>
      <c r="Z303" s="150"/>
      <c r="AA303" s="150"/>
      <c r="AB303" s="150"/>
      <c r="AC303" s="150"/>
      <c r="AD303" s="150"/>
      <c r="AE303" s="150"/>
      <c r="AF303" s="150"/>
      <c r="AG303" s="150"/>
      <c r="AH303" s="150"/>
      <c r="AI303" s="150"/>
      <c r="AJ303" s="150"/>
      <c r="AK303" s="150"/>
    </row>
    <row r="304" spans="1:37" s="26" customFormat="1" ht="76.5" hidden="1" customHeight="1">
      <c r="A304" s="111" t="s">
        <v>1121</v>
      </c>
      <c r="B304" s="45" t="s">
        <v>2954</v>
      </c>
      <c r="C304" s="45" t="s">
        <v>2955</v>
      </c>
      <c r="D304" s="45" t="s">
        <v>2279</v>
      </c>
      <c r="E304" s="137" t="s">
        <v>1343</v>
      </c>
      <c r="F304" s="52"/>
      <c r="G304" s="52"/>
      <c r="H304" s="132" t="s">
        <v>2956</v>
      </c>
      <c r="I304" s="37" t="s">
        <v>1889</v>
      </c>
      <c r="J304" s="37" t="s">
        <v>1878</v>
      </c>
      <c r="K304" s="37" t="s">
        <v>1879</v>
      </c>
      <c r="L304" s="37" t="s">
        <v>1874</v>
      </c>
      <c r="M304" s="37" t="s">
        <v>314</v>
      </c>
      <c r="N304" s="37" t="s">
        <v>1</v>
      </c>
      <c r="O304" s="36">
        <f>COUNTIF(Table487[[#This Row],[CMMI Comprehensive Primary Care Plus (CPC+)
Version Date: CY 2021]:[CMS Medicare Hospital Compare
Version Date: January 2021]],"*yes*")</f>
        <v>1</v>
      </c>
      <c r="P304" s="150"/>
      <c r="Q304" s="150"/>
      <c r="R304" s="150"/>
      <c r="S304" s="150"/>
      <c r="T304" s="150"/>
      <c r="U304" s="150"/>
      <c r="V304" s="150"/>
      <c r="W304" s="150"/>
      <c r="X304" s="150" t="s">
        <v>2272</v>
      </c>
      <c r="Y304" s="150"/>
      <c r="Z304" s="150"/>
      <c r="AA304" s="150"/>
      <c r="AB304" s="150"/>
      <c r="AC304" s="150"/>
      <c r="AD304" s="150"/>
      <c r="AE304" s="150"/>
      <c r="AF304" s="150"/>
      <c r="AG304" s="150"/>
      <c r="AH304" s="150"/>
      <c r="AI304" s="150"/>
      <c r="AJ304" s="150"/>
      <c r="AK304" s="150"/>
    </row>
    <row r="305" spans="1:37" s="26" customFormat="1" ht="76.5" hidden="1" customHeight="1">
      <c r="A305" s="133" t="s">
        <v>1122</v>
      </c>
      <c r="B305" s="45" t="s">
        <v>3336</v>
      </c>
      <c r="C305" s="45" t="s">
        <v>61</v>
      </c>
      <c r="D305" s="45" t="s">
        <v>2279</v>
      </c>
      <c r="E305" s="137" t="s">
        <v>3337</v>
      </c>
      <c r="F305" s="52"/>
      <c r="G305" s="52"/>
      <c r="H305" s="132" t="s">
        <v>3338</v>
      </c>
      <c r="I305" s="37" t="s">
        <v>1889</v>
      </c>
      <c r="J305" s="37" t="s">
        <v>1901</v>
      </c>
      <c r="K305" s="37" t="s">
        <v>1879</v>
      </c>
      <c r="L305" s="37" t="s">
        <v>1874</v>
      </c>
      <c r="M305" s="37" t="s">
        <v>5</v>
      </c>
      <c r="N305" s="37" t="s">
        <v>1</v>
      </c>
      <c r="O305" s="36">
        <f>COUNTIF(Table487[[#This Row],[CMMI Comprehensive Primary Care Plus (CPC+)
Version Date: CY 2021]:[CMS Medicare Hospital Compare
Version Date: January 2021]],"*yes*")</f>
        <v>1</v>
      </c>
      <c r="P305" s="150"/>
      <c r="Q305" s="150"/>
      <c r="R305" s="150"/>
      <c r="S305" s="150"/>
      <c r="T305" s="150"/>
      <c r="U305" s="150"/>
      <c r="V305" s="150"/>
      <c r="W305" s="150"/>
      <c r="X305" s="150" t="s">
        <v>2319</v>
      </c>
      <c r="Y305" s="150"/>
      <c r="Z305" s="150"/>
      <c r="AA305" s="150" t="s">
        <v>3938</v>
      </c>
      <c r="AB305" s="150" t="s">
        <v>1</v>
      </c>
      <c r="AC305" s="150"/>
      <c r="AD305" s="150"/>
      <c r="AE305" s="150"/>
      <c r="AF305" s="150"/>
      <c r="AG305" s="150"/>
      <c r="AH305" s="150"/>
      <c r="AI305" s="150"/>
      <c r="AJ305" s="150"/>
      <c r="AK305" s="150"/>
    </row>
    <row r="306" spans="1:37" s="26" customFormat="1" ht="76.5" hidden="1" customHeight="1">
      <c r="A306" s="184" t="s">
        <v>1123</v>
      </c>
      <c r="B306" s="45" t="s">
        <v>2059</v>
      </c>
      <c r="C306" s="45" t="s">
        <v>278</v>
      </c>
      <c r="D306" s="47" t="s">
        <v>2279</v>
      </c>
      <c r="E306" s="185" t="s">
        <v>574</v>
      </c>
      <c r="F306" s="171"/>
      <c r="G306" s="52"/>
      <c r="H306" s="132" t="s">
        <v>3339</v>
      </c>
      <c r="I306" s="37" t="s">
        <v>1906</v>
      </c>
      <c r="J306" s="37" t="s">
        <v>1884</v>
      </c>
      <c r="K306" s="37" t="s">
        <v>1879</v>
      </c>
      <c r="L306" s="37" t="s">
        <v>1874</v>
      </c>
      <c r="M306" s="37" t="s">
        <v>5</v>
      </c>
      <c r="N306" s="37"/>
      <c r="O306" s="36">
        <f>COUNTIF(Table487[[#This Row],[CMMI Comprehensive Primary Care Plus (CPC+)
Version Date: CY 2021]:[CMS Medicare Hospital Compare
Version Date: January 2021]],"*yes*")</f>
        <v>0</v>
      </c>
      <c r="P306" s="150"/>
      <c r="Q306" s="150"/>
      <c r="R306" s="150"/>
      <c r="S306" s="150"/>
      <c r="T306" s="150"/>
      <c r="U306" s="150"/>
      <c r="V306" s="150"/>
      <c r="W306" s="150"/>
      <c r="X306" s="150"/>
      <c r="Y306" s="150"/>
      <c r="Z306" s="150"/>
      <c r="AA306" s="150"/>
      <c r="AB306" s="150"/>
      <c r="AC306" s="150"/>
      <c r="AD306" s="150"/>
      <c r="AE306" s="37"/>
      <c r="AF306" s="150"/>
      <c r="AG306" s="150"/>
      <c r="AH306" s="150"/>
      <c r="AI306" s="150"/>
      <c r="AJ306" s="150"/>
      <c r="AK306" s="150"/>
    </row>
    <row r="307" spans="1:37" s="26" customFormat="1" ht="76.5" hidden="1" customHeight="1">
      <c r="A307" s="133" t="s">
        <v>1124</v>
      </c>
      <c r="B307" s="45" t="s">
        <v>64</v>
      </c>
      <c r="C307" s="45" t="s">
        <v>65</v>
      </c>
      <c r="D307" s="47" t="s">
        <v>2279</v>
      </c>
      <c r="E307" s="137" t="s">
        <v>1675</v>
      </c>
      <c r="F307" s="52"/>
      <c r="G307" s="52"/>
      <c r="H307" s="132" t="s">
        <v>3340</v>
      </c>
      <c r="I307" s="37" t="s">
        <v>1875</v>
      </c>
      <c r="J307" s="37" t="s">
        <v>1887</v>
      </c>
      <c r="K307" s="37" t="s">
        <v>1879</v>
      </c>
      <c r="L307" s="37" t="s">
        <v>1880</v>
      </c>
      <c r="M307" s="37" t="s">
        <v>314</v>
      </c>
      <c r="N307" s="37" t="s">
        <v>1</v>
      </c>
      <c r="O307" s="36">
        <f>COUNTIF(Table487[[#This Row],[CMMI Comprehensive Primary Care Plus (CPC+)
Version Date: CY 2021]:[CMS Medicare Hospital Compare
Version Date: January 2021]],"*yes*")</f>
        <v>0</v>
      </c>
      <c r="P307" s="150"/>
      <c r="Q307" s="150"/>
      <c r="R307" s="150"/>
      <c r="S307" s="150"/>
      <c r="T307" s="150"/>
      <c r="U307" s="150"/>
      <c r="V307" s="150"/>
      <c r="W307" s="150"/>
      <c r="X307" s="150"/>
      <c r="Y307" s="150"/>
      <c r="Z307" s="150"/>
      <c r="AA307" s="150"/>
      <c r="AB307" s="150" t="s">
        <v>1</v>
      </c>
      <c r="AC307" s="150"/>
      <c r="AD307" s="150"/>
      <c r="AE307" s="150" t="s">
        <v>1</v>
      </c>
      <c r="AF307" s="150"/>
      <c r="AG307" s="150"/>
      <c r="AH307" s="150"/>
      <c r="AI307" s="150"/>
      <c r="AJ307" s="150"/>
      <c r="AK307" s="150"/>
    </row>
    <row r="308" spans="1:37" s="26" customFormat="1" ht="76.5" hidden="1" customHeight="1">
      <c r="A308" s="111" t="s">
        <v>1125</v>
      </c>
      <c r="B308" s="45" t="s">
        <v>2050</v>
      </c>
      <c r="C308" s="45" t="s">
        <v>209</v>
      </c>
      <c r="D308" s="47" t="s">
        <v>2271</v>
      </c>
      <c r="E308" s="137" t="s">
        <v>1960</v>
      </c>
      <c r="F308" s="52"/>
      <c r="G308" s="52"/>
      <c r="H308" s="132" t="s">
        <v>2027</v>
      </c>
      <c r="I308" s="37" t="s">
        <v>1875</v>
      </c>
      <c r="J308" s="37" t="s">
        <v>1887</v>
      </c>
      <c r="K308" s="37" t="s">
        <v>1879</v>
      </c>
      <c r="L308" s="37" t="s">
        <v>1880</v>
      </c>
      <c r="M308" s="37" t="s">
        <v>1746</v>
      </c>
      <c r="N308" s="37" t="s">
        <v>1</v>
      </c>
      <c r="O308" s="36">
        <f>COUNTIF(Table487[[#This Row],[CMMI Comprehensive Primary Care Plus (CPC+)
Version Date: CY 2021]:[CMS Medicare Hospital Compare
Version Date: January 2021]],"*yes*")</f>
        <v>0</v>
      </c>
      <c r="P308" s="150"/>
      <c r="Q308" s="150"/>
      <c r="R308" s="150"/>
      <c r="S308" s="150"/>
      <c r="T308" s="150"/>
      <c r="U308" s="150"/>
      <c r="V308" s="150"/>
      <c r="W308" s="150"/>
      <c r="X308" s="150"/>
      <c r="Y308" s="150"/>
      <c r="Z308" s="150"/>
      <c r="AA308" s="150"/>
      <c r="AB308" s="150"/>
      <c r="AC308" s="150"/>
      <c r="AD308" s="150"/>
      <c r="AE308" s="150"/>
      <c r="AF308" s="150"/>
      <c r="AG308" s="150"/>
      <c r="AH308" s="150"/>
      <c r="AI308" s="150"/>
      <c r="AJ308" s="150"/>
      <c r="AK308" s="150"/>
    </row>
    <row r="309" spans="1:37" s="26" customFormat="1" ht="76.5" hidden="1" customHeight="1">
      <c r="A309" s="179" t="s">
        <v>1126</v>
      </c>
      <c r="B309" s="45" t="s">
        <v>2820</v>
      </c>
      <c r="C309" s="45" t="s">
        <v>2821</v>
      </c>
      <c r="D309" s="46" t="s">
        <v>2279</v>
      </c>
      <c r="E309" s="137" t="s">
        <v>222</v>
      </c>
      <c r="F309" s="52" t="s">
        <v>2822</v>
      </c>
      <c r="G309" s="52"/>
      <c r="H309" s="132" t="s">
        <v>2823</v>
      </c>
      <c r="I309" s="37" t="s">
        <v>1889</v>
      </c>
      <c r="J309" s="37" t="s">
        <v>1878</v>
      </c>
      <c r="K309" s="37" t="s">
        <v>1879</v>
      </c>
      <c r="L309" s="37" t="s">
        <v>1874</v>
      </c>
      <c r="M309" s="37" t="s">
        <v>314</v>
      </c>
      <c r="N309" s="37" t="s">
        <v>1</v>
      </c>
      <c r="O309" s="36">
        <f>COUNTIF(Table487[[#This Row],[CMMI Comprehensive Primary Care Plus (CPC+)
Version Date: CY 2021]:[CMS Medicare Hospital Compare
Version Date: January 2021]],"*yes*")</f>
        <v>1</v>
      </c>
      <c r="P309" s="150"/>
      <c r="Q309" s="150"/>
      <c r="R309" s="150"/>
      <c r="S309" s="150"/>
      <c r="T309" s="150"/>
      <c r="U309" s="150"/>
      <c r="V309" s="150"/>
      <c r="W309" s="150"/>
      <c r="X309" s="150" t="s">
        <v>2272</v>
      </c>
      <c r="Y309" s="150"/>
      <c r="Z309" s="150"/>
      <c r="AA309" s="150"/>
      <c r="AB309" s="150"/>
      <c r="AC309" s="150"/>
      <c r="AD309" s="150"/>
      <c r="AE309" s="150"/>
      <c r="AF309" s="150"/>
      <c r="AG309" s="150"/>
      <c r="AH309" s="150"/>
      <c r="AI309" s="150"/>
      <c r="AJ309" s="150"/>
      <c r="AK309" s="150"/>
    </row>
    <row r="310" spans="1:37" s="26" customFormat="1" ht="76.5" hidden="1" customHeight="1">
      <c r="A310" s="133" t="s">
        <v>1127</v>
      </c>
      <c r="B310" s="45" t="s">
        <v>3341</v>
      </c>
      <c r="C310" s="45" t="s">
        <v>279</v>
      </c>
      <c r="D310" s="46" t="s">
        <v>2279</v>
      </c>
      <c r="E310" s="137" t="s">
        <v>1959</v>
      </c>
      <c r="F310" s="52"/>
      <c r="G310" s="52"/>
      <c r="H310" s="132" t="s">
        <v>1445</v>
      </c>
      <c r="I310" s="37" t="s">
        <v>1889</v>
      </c>
      <c r="J310" s="37" t="s">
        <v>1890</v>
      </c>
      <c r="K310" s="37" t="s">
        <v>1879</v>
      </c>
      <c r="L310" s="37" t="s">
        <v>1880</v>
      </c>
      <c r="M310" s="37" t="s">
        <v>314</v>
      </c>
      <c r="N310" s="37"/>
      <c r="O310" s="36">
        <f>COUNTIF(Table487[[#This Row],[CMMI Comprehensive Primary Care Plus (CPC+)
Version Date: CY 2021]:[CMS Medicare Hospital Compare
Version Date: January 2021]],"*yes*")</f>
        <v>2</v>
      </c>
      <c r="P310" s="150"/>
      <c r="Q310" s="150"/>
      <c r="R310" s="150"/>
      <c r="S310" s="150"/>
      <c r="T310" s="150"/>
      <c r="U310" s="150"/>
      <c r="V310" s="150"/>
      <c r="W310" s="150"/>
      <c r="X310" s="150"/>
      <c r="Y310" s="150" t="s">
        <v>1</v>
      </c>
      <c r="Z310" s="150" t="s">
        <v>3939</v>
      </c>
      <c r="AA310" s="150"/>
      <c r="AB310" s="150"/>
      <c r="AC310" s="150"/>
      <c r="AD310" s="150"/>
      <c r="AE310" s="150"/>
      <c r="AF310" s="150"/>
      <c r="AG310" s="150"/>
      <c r="AH310" s="150"/>
      <c r="AI310" s="150"/>
      <c r="AJ310" s="150"/>
      <c r="AK310" s="150"/>
    </row>
    <row r="311" spans="1:37" s="26" customFormat="1" ht="76.5" hidden="1" customHeight="1">
      <c r="A311" s="111" t="s">
        <v>353</v>
      </c>
      <c r="B311" s="45" t="s">
        <v>2062</v>
      </c>
      <c r="C311" s="45" t="s">
        <v>280</v>
      </c>
      <c r="D311" s="47" t="s">
        <v>97</v>
      </c>
      <c r="E311" s="137" t="s">
        <v>1959</v>
      </c>
      <c r="F311" s="52"/>
      <c r="G311" s="52"/>
      <c r="H311" s="132" t="s">
        <v>2385</v>
      </c>
      <c r="I311" s="37" t="s">
        <v>1889</v>
      </c>
      <c r="J311" s="37" t="s">
        <v>1878</v>
      </c>
      <c r="K311" s="37" t="s">
        <v>1879</v>
      </c>
      <c r="L311" s="37" t="s">
        <v>1880</v>
      </c>
      <c r="M311" s="37" t="s">
        <v>314</v>
      </c>
      <c r="N311" s="37"/>
      <c r="O311" s="36">
        <f>COUNTIF(Table487[[#This Row],[CMMI Comprehensive Primary Care Plus (CPC+)
Version Date: CY 2021]:[CMS Medicare Hospital Compare
Version Date: January 2021]],"*yes*")</f>
        <v>0</v>
      </c>
      <c r="P311" s="150"/>
      <c r="Q311" s="150"/>
      <c r="R311" s="150"/>
      <c r="S311" s="150"/>
      <c r="T311" s="150"/>
      <c r="U311" s="150"/>
      <c r="V311" s="150"/>
      <c r="W311" s="150"/>
      <c r="X311" s="150"/>
      <c r="Y311" s="150"/>
      <c r="Z311" s="150"/>
      <c r="AA311" s="150"/>
      <c r="AB311" s="150"/>
      <c r="AC311" s="150"/>
      <c r="AD311" s="150"/>
      <c r="AE311" s="150"/>
      <c r="AF311" s="150"/>
      <c r="AG311" s="150"/>
      <c r="AH311" s="150"/>
      <c r="AI311" s="150"/>
      <c r="AJ311" s="150"/>
      <c r="AK311" s="150"/>
    </row>
    <row r="312" spans="1:37" s="26" customFormat="1" ht="76.5" hidden="1" customHeight="1">
      <c r="A312" s="133" t="s">
        <v>1128</v>
      </c>
      <c r="B312" s="45" t="s">
        <v>2063</v>
      </c>
      <c r="C312" s="45" t="s">
        <v>280</v>
      </c>
      <c r="D312" s="46" t="s">
        <v>97</v>
      </c>
      <c r="E312" s="137" t="s">
        <v>1959</v>
      </c>
      <c r="F312" s="52"/>
      <c r="G312" s="52"/>
      <c r="H312" s="132" t="s">
        <v>2385</v>
      </c>
      <c r="I312" s="37" t="s">
        <v>1889</v>
      </c>
      <c r="J312" s="37" t="s">
        <v>1878</v>
      </c>
      <c r="K312" s="37" t="s">
        <v>1879</v>
      </c>
      <c r="L312" s="37" t="s">
        <v>1880</v>
      </c>
      <c r="M312" s="37" t="s">
        <v>314</v>
      </c>
      <c r="N312" s="37"/>
      <c r="O312" s="36">
        <f>COUNTIF(Table487[[#This Row],[CMMI Comprehensive Primary Care Plus (CPC+)
Version Date: CY 2021]:[CMS Medicare Hospital Compare
Version Date: January 2021]],"*yes*")</f>
        <v>0</v>
      </c>
      <c r="P312" s="150"/>
      <c r="Q312" s="150"/>
      <c r="R312" s="150"/>
      <c r="S312" s="150"/>
      <c r="T312" s="150"/>
      <c r="U312" s="150"/>
      <c r="V312" s="150"/>
      <c r="W312" s="150"/>
      <c r="X312" s="150"/>
      <c r="Y312" s="150"/>
      <c r="Z312" s="150"/>
      <c r="AA312" s="150"/>
      <c r="AB312" s="150"/>
      <c r="AC312" s="150"/>
      <c r="AD312" s="150"/>
      <c r="AE312" s="150"/>
      <c r="AF312" s="150"/>
      <c r="AG312" s="150"/>
      <c r="AH312" s="150"/>
      <c r="AI312" s="150"/>
      <c r="AJ312" s="150"/>
      <c r="AK312" s="150"/>
    </row>
    <row r="313" spans="1:37" s="26" customFormat="1" ht="76.5" hidden="1" customHeight="1">
      <c r="A313" s="111" t="s">
        <v>1129</v>
      </c>
      <c r="B313" s="45" t="s">
        <v>2064</v>
      </c>
      <c r="C313" s="45" t="s">
        <v>280</v>
      </c>
      <c r="D313" s="46" t="s">
        <v>97</v>
      </c>
      <c r="E313" s="137" t="s">
        <v>1959</v>
      </c>
      <c r="F313" s="52"/>
      <c r="G313" s="52"/>
      <c r="H313" s="132" t="s">
        <v>2385</v>
      </c>
      <c r="I313" s="37" t="s">
        <v>1889</v>
      </c>
      <c r="J313" s="37" t="s">
        <v>1878</v>
      </c>
      <c r="K313" s="37" t="s">
        <v>1879</v>
      </c>
      <c r="L313" s="37" t="s">
        <v>1880</v>
      </c>
      <c r="M313" s="37" t="s">
        <v>314</v>
      </c>
      <c r="N313" s="37"/>
      <c r="O313" s="36">
        <f>COUNTIF(Table487[[#This Row],[CMMI Comprehensive Primary Care Plus (CPC+)
Version Date: CY 2021]:[CMS Medicare Hospital Compare
Version Date: January 2021]],"*yes*")</f>
        <v>0</v>
      </c>
      <c r="P313" s="150"/>
      <c r="Q313" s="150"/>
      <c r="R313" s="150"/>
      <c r="S313" s="150"/>
      <c r="T313" s="150"/>
      <c r="U313" s="150"/>
      <c r="V313" s="150"/>
      <c r="W313" s="150"/>
      <c r="X313" s="150"/>
      <c r="Y313" s="150"/>
      <c r="Z313" s="150"/>
      <c r="AA313" s="150"/>
      <c r="AB313" s="150"/>
      <c r="AC313" s="150"/>
      <c r="AD313" s="150"/>
      <c r="AE313" s="150"/>
      <c r="AF313" s="150"/>
      <c r="AG313" s="150"/>
      <c r="AH313" s="150"/>
      <c r="AI313" s="150"/>
      <c r="AJ313" s="150"/>
      <c r="AK313" s="150"/>
    </row>
    <row r="314" spans="1:37" s="26" customFormat="1" ht="76.5" hidden="1" customHeight="1">
      <c r="A314" s="179" t="s">
        <v>1130</v>
      </c>
      <c r="B314" s="45" t="s">
        <v>2065</v>
      </c>
      <c r="C314" s="45" t="s">
        <v>280</v>
      </c>
      <c r="D314" s="46" t="s">
        <v>97</v>
      </c>
      <c r="E314" s="137" t="s">
        <v>1959</v>
      </c>
      <c r="F314" s="52"/>
      <c r="G314" s="52"/>
      <c r="H314" s="132" t="s">
        <v>2385</v>
      </c>
      <c r="I314" s="37" t="s">
        <v>1889</v>
      </c>
      <c r="J314" s="37" t="s">
        <v>1878</v>
      </c>
      <c r="K314" s="37" t="s">
        <v>1879</v>
      </c>
      <c r="L314" s="37" t="s">
        <v>1880</v>
      </c>
      <c r="M314" s="37" t="s">
        <v>314</v>
      </c>
      <c r="N314" s="37"/>
      <c r="O314" s="36">
        <f>COUNTIF(Table487[[#This Row],[CMMI Comprehensive Primary Care Plus (CPC+)
Version Date: CY 2021]:[CMS Medicare Hospital Compare
Version Date: January 2021]],"*yes*")</f>
        <v>0</v>
      </c>
      <c r="P314" s="150"/>
      <c r="Q314" s="150"/>
      <c r="R314" s="150"/>
      <c r="S314" s="150"/>
      <c r="T314" s="150"/>
      <c r="U314" s="150"/>
      <c r="V314" s="150"/>
      <c r="W314" s="150"/>
      <c r="X314" s="150"/>
      <c r="Y314" s="150"/>
      <c r="Z314" s="150"/>
      <c r="AA314" s="150"/>
      <c r="AB314" s="150"/>
      <c r="AC314" s="150"/>
      <c r="AD314" s="150"/>
      <c r="AE314" s="150"/>
      <c r="AF314" s="150"/>
      <c r="AG314" s="150"/>
      <c r="AH314" s="150"/>
      <c r="AI314" s="150"/>
      <c r="AJ314" s="150"/>
      <c r="AK314" s="150"/>
    </row>
    <row r="315" spans="1:37" s="26" customFormat="1" ht="76.5" hidden="1" customHeight="1">
      <c r="A315" s="133" t="s">
        <v>1131</v>
      </c>
      <c r="B315" s="45" t="s">
        <v>2066</v>
      </c>
      <c r="C315" s="45" t="s">
        <v>280</v>
      </c>
      <c r="D315" s="46" t="s">
        <v>97</v>
      </c>
      <c r="E315" s="137" t="s">
        <v>1959</v>
      </c>
      <c r="F315" s="52"/>
      <c r="G315" s="52"/>
      <c r="H315" s="132" t="s">
        <v>2385</v>
      </c>
      <c r="I315" s="37" t="s">
        <v>1889</v>
      </c>
      <c r="J315" s="37" t="s">
        <v>1919</v>
      </c>
      <c r="K315" s="37" t="s">
        <v>1879</v>
      </c>
      <c r="L315" s="37" t="s">
        <v>1880</v>
      </c>
      <c r="M315" s="37" t="s">
        <v>314</v>
      </c>
      <c r="N315" s="37"/>
      <c r="O315" s="36">
        <f>COUNTIF(Table487[[#This Row],[CMMI Comprehensive Primary Care Plus (CPC+)
Version Date: CY 2021]:[CMS Medicare Hospital Compare
Version Date: January 2021]],"*yes*")</f>
        <v>0</v>
      </c>
      <c r="P315" s="150"/>
      <c r="Q315" s="150"/>
      <c r="R315" s="150"/>
      <c r="S315" s="150"/>
      <c r="T315" s="150"/>
      <c r="U315" s="150"/>
      <c r="V315" s="150"/>
      <c r="W315" s="150"/>
      <c r="X315" s="150"/>
      <c r="Y315" s="150"/>
      <c r="Z315" s="150"/>
      <c r="AA315" s="150"/>
      <c r="AB315" s="150"/>
      <c r="AC315" s="150"/>
      <c r="AD315" s="150"/>
      <c r="AE315" s="150"/>
      <c r="AF315" s="150"/>
      <c r="AG315" s="150"/>
      <c r="AH315" s="150"/>
      <c r="AI315" s="150"/>
      <c r="AJ315" s="150"/>
      <c r="AK315" s="150"/>
    </row>
    <row r="316" spans="1:37" s="26" customFormat="1" ht="76.5" hidden="1" customHeight="1">
      <c r="A316" s="111" t="s">
        <v>1132</v>
      </c>
      <c r="B316" s="45" t="s">
        <v>2958</v>
      </c>
      <c r="C316" s="45" t="s">
        <v>2959</v>
      </c>
      <c r="D316" s="46" t="s">
        <v>2279</v>
      </c>
      <c r="E316" s="137" t="s">
        <v>135</v>
      </c>
      <c r="F316" s="52"/>
      <c r="G316" s="52"/>
      <c r="H316" s="132" t="s">
        <v>2960</v>
      </c>
      <c r="I316" s="37" t="s">
        <v>1889</v>
      </c>
      <c r="J316" s="37" t="s">
        <v>1878</v>
      </c>
      <c r="K316" s="37" t="s">
        <v>2952</v>
      </c>
      <c r="L316" s="37" t="s">
        <v>1880</v>
      </c>
      <c r="M316" s="37" t="s">
        <v>314</v>
      </c>
      <c r="N316" s="37" t="s">
        <v>1</v>
      </c>
      <c r="O316" s="36">
        <f>COUNTIF(Table487[[#This Row],[CMMI Comprehensive Primary Care Plus (CPC+)
Version Date: CY 2021]:[CMS Medicare Hospital Compare
Version Date: January 2021]],"*yes*")</f>
        <v>1</v>
      </c>
      <c r="P316" s="150"/>
      <c r="Q316" s="150"/>
      <c r="R316" s="150"/>
      <c r="S316" s="150"/>
      <c r="T316" s="150"/>
      <c r="U316" s="150"/>
      <c r="V316" s="150"/>
      <c r="W316" s="150"/>
      <c r="X316" s="150" t="s">
        <v>2272</v>
      </c>
      <c r="Y316" s="150"/>
      <c r="Z316" s="150"/>
      <c r="AA316" s="150"/>
      <c r="AB316" s="150"/>
      <c r="AC316" s="150"/>
      <c r="AD316" s="150"/>
      <c r="AE316" s="150"/>
      <c r="AF316" s="150"/>
      <c r="AG316" s="150"/>
      <c r="AH316" s="150"/>
      <c r="AI316" s="150"/>
      <c r="AJ316" s="150"/>
      <c r="AK316" s="150"/>
    </row>
    <row r="317" spans="1:37" s="26" customFormat="1" ht="76.5" hidden="1" customHeight="1">
      <c r="A317" s="179" t="s">
        <v>1133</v>
      </c>
      <c r="B317" s="45" t="s">
        <v>2737</v>
      </c>
      <c r="C317" s="45" t="s">
        <v>3342</v>
      </c>
      <c r="D317" s="46" t="s">
        <v>2279</v>
      </c>
      <c r="E317" s="137" t="s">
        <v>1959</v>
      </c>
      <c r="F317" s="52"/>
      <c r="G317" s="52"/>
      <c r="H317" s="132" t="s">
        <v>2013</v>
      </c>
      <c r="I317" s="37" t="s">
        <v>1889</v>
      </c>
      <c r="J317" s="37" t="s">
        <v>1902</v>
      </c>
      <c r="K317" s="37" t="s">
        <v>1873</v>
      </c>
      <c r="L317" s="37" t="s">
        <v>1874</v>
      </c>
      <c r="M317" s="37" t="s">
        <v>1746</v>
      </c>
      <c r="N317" s="37"/>
      <c r="O317" s="36">
        <f>COUNTIF(Table487[[#This Row],[CMMI Comprehensive Primary Care Plus (CPC+)
Version Date: CY 2021]:[CMS Medicare Hospital Compare
Version Date: January 2021]],"*yes*")</f>
        <v>0</v>
      </c>
      <c r="P317" s="150"/>
      <c r="Q317" s="150"/>
      <c r="R317" s="150"/>
      <c r="S317" s="150"/>
      <c r="T317" s="150"/>
      <c r="U317" s="150"/>
      <c r="V317" s="150"/>
      <c r="W317" s="150"/>
      <c r="X317" s="150"/>
      <c r="Y317" s="150"/>
      <c r="Z317" s="150"/>
      <c r="AA317" s="150"/>
      <c r="AB317" s="150"/>
      <c r="AC317" s="150"/>
      <c r="AD317" s="150"/>
      <c r="AE317" s="150"/>
      <c r="AF317" s="150"/>
      <c r="AG317" s="150"/>
      <c r="AH317" s="150"/>
      <c r="AI317" s="150"/>
      <c r="AJ317" s="150"/>
      <c r="AK317" s="150"/>
    </row>
    <row r="318" spans="1:37" s="26" customFormat="1" ht="76.5" hidden="1" customHeight="1">
      <c r="A318" s="133" t="s">
        <v>1134</v>
      </c>
      <c r="B318" s="45" t="s">
        <v>2096</v>
      </c>
      <c r="C318" s="45" t="s">
        <v>1378</v>
      </c>
      <c r="D318" s="45" t="s">
        <v>2279</v>
      </c>
      <c r="E318" s="137" t="s">
        <v>1959</v>
      </c>
      <c r="F318" s="52"/>
      <c r="G318" s="52"/>
      <c r="H318" s="132" t="s">
        <v>1379</v>
      </c>
      <c r="I318" s="37" t="s">
        <v>2297</v>
      </c>
      <c r="J318" s="37" t="s">
        <v>1902</v>
      </c>
      <c r="K318" s="37" t="s">
        <v>1873</v>
      </c>
      <c r="L318" s="37" t="s">
        <v>1874</v>
      </c>
      <c r="M318" s="37" t="s">
        <v>314</v>
      </c>
      <c r="N318" s="37"/>
      <c r="O318" s="36">
        <f>COUNTIF(Table487[[#This Row],[CMMI Comprehensive Primary Care Plus (CPC+)
Version Date: CY 2021]:[CMS Medicare Hospital Compare
Version Date: January 2021]],"*yes*")</f>
        <v>1</v>
      </c>
      <c r="P318" s="150"/>
      <c r="Q318" s="150" t="s">
        <v>3926</v>
      </c>
      <c r="R318" s="150"/>
      <c r="S318" s="150"/>
      <c r="T318" s="150"/>
      <c r="U318" s="150"/>
      <c r="V318" s="150"/>
      <c r="W318" s="150"/>
      <c r="X318" s="150"/>
      <c r="Y318" s="150"/>
      <c r="Z318" s="150"/>
      <c r="AA318" s="150"/>
      <c r="AB318" s="150"/>
      <c r="AC318" s="150"/>
      <c r="AD318" s="150"/>
      <c r="AE318" s="150"/>
      <c r="AF318" s="150"/>
      <c r="AG318" s="150"/>
      <c r="AH318" s="150" t="s">
        <v>1</v>
      </c>
      <c r="AI318" s="150"/>
      <c r="AJ318" s="150"/>
      <c r="AK318" s="150"/>
    </row>
    <row r="319" spans="1:37" s="26" customFormat="1" ht="76.5" hidden="1" customHeight="1">
      <c r="A319" s="111" t="s">
        <v>1135</v>
      </c>
      <c r="B319" s="45" t="s">
        <v>624</v>
      </c>
      <c r="C319" s="45" t="s">
        <v>668</v>
      </c>
      <c r="D319" s="47" t="s">
        <v>2279</v>
      </c>
      <c r="E319" s="137" t="s">
        <v>1944</v>
      </c>
      <c r="F319" s="52" t="s">
        <v>2358</v>
      </c>
      <c r="G319" s="52" t="s">
        <v>3343</v>
      </c>
      <c r="H319" s="132" t="s">
        <v>1446</v>
      </c>
      <c r="I319" s="37" t="s">
        <v>2297</v>
      </c>
      <c r="J319" s="37" t="s">
        <v>1888</v>
      </c>
      <c r="K319" s="37" t="s">
        <v>1873</v>
      </c>
      <c r="L319" s="37" t="s">
        <v>1874</v>
      </c>
      <c r="M319" s="37" t="s">
        <v>314</v>
      </c>
      <c r="N319" s="37" t="s">
        <v>1</v>
      </c>
      <c r="O319" s="36">
        <f>COUNTIF(Table487[[#This Row],[CMMI Comprehensive Primary Care Plus (CPC+)
Version Date: CY 2021]:[CMS Medicare Hospital Compare
Version Date: January 2021]],"*yes*")</f>
        <v>2</v>
      </c>
      <c r="P319" s="150"/>
      <c r="Q319" s="150"/>
      <c r="R319" s="150"/>
      <c r="S319" s="150" t="s">
        <v>3940</v>
      </c>
      <c r="T319" s="150"/>
      <c r="U319" s="150"/>
      <c r="V319" s="150"/>
      <c r="W319" s="150" t="s">
        <v>1</v>
      </c>
      <c r="X319" s="150"/>
      <c r="Y319" s="150"/>
      <c r="Z319" s="150"/>
      <c r="AA319" s="150"/>
      <c r="AB319" s="150"/>
      <c r="AC319" s="150"/>
      <c r="AD319" s="150"/>
      <c r="AE319" s="150"/>
      <c r="AF319" s="150"/>
      <c r="AG319" s="150" t="s">
        <v>1827</v>
      </c>
      <c r="AH319" s="150"/>
      <c r="AI319" s="150"/>
      <c r="AJ319" s="150"/>
      <c r="AK319" s="150"/>
    </row>
    <row r="320" spans="1:37" s="26" customFormat="1" ht="76.5" hidden="1" customHeight="1">
      <c r="A320" s="179" t="s">
        <v>1136</v>
      </c>
      <c r="B320" s="45" t="s">
        <v>205</v>
      </c>
      <c r="C320" s="45" t="s">
        <v>669</v>
      </c>
      <c r="D320" s="45" t="s">
        <v>2271</v>
      </c>
      <c r="E320" s="137" t="s">
        <v>206</v>
      </c>
      <c r="F320" s="52"/>
      <c r="G320" s="52"/>
      <c r="H320" s="132" t="s">
        <v>1448</v>
      </c>
      <c r="I320" s="37" t="s">
        <v>1889</v>
      </c>
      <c r="J320" s="37" t="s">
        <v>1884</v>
      </c>
      <c r="K320" s="37" t="s">
        <v>1879</v>
      </c>
      <c r="L320" s="37" t="s">
        <v>2360</v>
      </c>
      <c r="M320" s="37" t="s">
        <v>5</v>
      </c>
      <c r="N320" s="37"/>
      <c r="O320" s="36">
        <f>COUNTIF(Table487[[#This Row],[CMMI Comprehensive Primary Care Plus (CPC+)
Version Date: CY 2021]:[CMS Medicare Hospital Compare
Version Date: January 2021]],"*yes*")</f>
        <v>0</v>
      </c>
      <c r="P320" s="150"/>
      <c r="Q320" s="150"/>
      <c r="R320" s="150"/>
      <c r="S320" s="150"/>
      <c r="T320" s="150"/>
      <c r="U320" s="150"/>
      <c r="V320" s="150"/>
      <c r="W320" s="150"/>
      <c r="X320" s="150"/>
      <c r="Y320" s="150"/>
      <c r="Z320" s="150"/>
      <c r="AA320" s="150"/>
      <c r="AB320" s="150"/>
      <c r="AC320" s="150"/>
      <c r="AD320" s="150"/>
      <c r="AE320" s="150"/>
      <c r="AF320" s="150"/>
      <c r="AG320" s="150"/>
      <c r="AH320" s="150"/>
      <c r="AI320" s="150"/>
      <c r="AJ320" s="150"/>
      <c r="AK320" s="150"/>
    </row>
    <row r="321" spans="1:37" s="26" customFormat="1" ht="76.5" hidden="1" customHeight="1">
      <c r="A321" s="133" t="s">
        <v>1137</v>
      </c>
      <c r="B321" s="45" t="s">
        <v>83</v>
      </c>
      <c r="C321" s="45" t="s">
        <v>151</v>
      </c>
      <c r="D321" s="45" t="s">
        <v>2279</v>
      </c>
      <c r="E321" s="137" t="s">
        <v>1959</v>
      </c>
      <c r="F321" s="52"/>
      <c r="G321" s="52"/>
      <c r="H321" s="132" t="s">
        <v>1449</v>
      </c>
      <c r="I321" s="37" t="s">
        <v>1889</v>
      </c>
      <c r="J321" s="37" t="s">
        <v>1901</v>
      </c>
      <c r="K321" s="37" t="s">
        <v>1879</v>
      </c>
      <c r="L321" s="37" t="s">
        <v>1874</v>
      </c>
      <c r="M321" s="37" t="s">
        <v>314</v>
      </c>
      <c r="N321" s="37" t="s">
        <v>1</v>
      </c>
      <c r="O321" s="36">
        <f>COUNTIF(Table487[[#This Row],[CMMI Comprehensive Primary Care Plus (CPC+)
Version Date: CY 2021]:[CMS Medicare Hospital Compare
Version Date: January 2021]],"*yes*")</f>
        <v>1</v>
      </c>
      <c r="P321" s="150"/>
      <c r="Q321" s="150" t="s">
        <v>3926</v>
      </c>
      <c r="R321" s="150"/>
      <c r="S321" s="150"/>
      <c r="T321" s="150"/>
      <c r="U321" s="150"/>
      <c r="V321" s="150"/>
      <c r="W321" s="150"/>
      <c r="X321" s="150"/>
      <c r="Y321" s="150"/>
      <c r="Z321" s="150"/>
      <c r="AA321" s="150"/>
      <c r="AB321" s="150"/>
      <c r="AC321" s="150"/>
      <c r="AD321" s="150"/>
      <c r="AE321" s="150"/>
      <c r="AF321" s="150"/>
      <c r="AG321" s="150"/>
      <c r="AH321" s="150"/>
      <c r="AI321" s="150"/>
      <c r="AJ321" s="150"/>
      <c r="AK321" s="150"/>
    </row>
    <row r="322" spans="1:37" s="26" customFormat="1" ht="76.5" hidden="1" customHeight="1">
      <c r="A322" s="111" t="s">
        <v>354</v>
      </c>
      <c r="B322" s="45" t="s">
        <v>2361</v>
      </c>
      <c r="C322" s="45" t="s">
        <v>208</v>
      </c>
      <c r="D322" s="47" t="s">
        <v>2271</v>
      </c>
      <c r="E322" s="137" t="s">
        <v>1960</v>
      </c>
      <c r="F322" s="52"/>
      <c r="G322" s="52"/>
      <c r="H322" s="132" t="s">
        <v>2751</v>
      </c>
      <c r="I322" s="37" t="s">
        <v>2297</v>
      </c>
      <c r="J322" s="37" t="s">
        <v>2237</v>
      </c>
      <c r="K322" s="37" t="s">
        <v>1873</v>
      </c>
      <c r="L322" s="37" t="s">
        <v>2360</v>
      </c>
      <c r="M322" s="37" t="s">
        <v>5</v>
      </c>
      <c r="N322" s="37"/>
      <c r="O322" s="36">
        <f>COUNTIF(Table487[[#This Row],[CMMI Comprehensive Primary Care Plus (CPC+)
Version Date: CY 2021]:[CMS Medicare Hospital Compare
Version Date: January 2021]],"*yes*")</f>
        <v>0</v>
      </c>
      <c r="P322" s="150"/>
      <c r="Q322" s="150"/>
      <c r="R322" s="150"/>
      <c r="S322" s="150"/>
      <c r="T322" s="150"/>
      <c r="U322" s="150"/>
      <c r="V322" s="150"/>
      <c r="W322" s="150"/>
      <c r="X322" s="150"/>
      <c r="Y322" s="150"/>
      <c r="Z322" s="150"/>
      <c r="AA322" s="150"/>
      <c r="AB322" s="150"/>
      <c r="AC322" s="150"/>
      <c r="AD322" s="150"/>
      <c r="AE322" s="150" t="s">
        <v>3941</v>
      </c>
      <c r="AF322" s="150"/>
      <c r="AG322" s="150"/>
      <c r="AH322" s="150"/>
      <c r="AI322" s="150"/>
      <c r="AJ322" s="150"/>
      <c r="AK322" s="150"/>
    </row>
    <row r="323" spans="1:37" s="151" customFormat="1" ht="76.5" hidden="1" customHeight="1">
      <c r="A323" s="133" t="s">
        <v>1138</v>
      </c>
      <c r="B323" s="45" t="s">
        <v>1569</v>
      </c>
      <c r="C323" s="45" t="s">
        <v>60</v>
      </c>
      <c r="D323" s="45" t="s">
        <v>2271</v>
      </c>
      <c r="E323" s="137" t="s">
        <v>1960</v>
      </c>
      <c r="F323" s="52"/>
      <c r="G323" s="52"/>
      <c r="H323" s="132" t="s">
        <v>2363</v>
      </c>
      <c r="I323" s="37" t="s">
        <v>2297</v>
      </c>
      <c r="J323" s="37" t="s">
        <v>1901</v>
      </c>
      <c r="K323" s="37" t="s">
        <v>1873</v>
      </c>
      <c r="L323" s="37" t="s">
        <v>1880</v>
      </c>
      <c r="M323" s="37" t="s">
        <v>1746</v>
      </c>
      <c r="N323" s="37" t="s">
        <v>1</v>
      </c>
      <c r="O323" s="36">
        <f>COUNTIF(Table487[[#This Row],[CMMI Comprehensive Primary Care Plus (CPC+)
Version Date: CY 2021]:[CMS Medicare Hospital Compare
Version Date: January 2021]],"*yes*")</f>
        <v>0</v>
      </c>
      <c r="P323" s="150"/>
      <c r="Q323" s="150"/>
      <c r="R323" s="150"/>
      <c r="S323" s="150"/>
      <c r="T323" s="150"/>
      <c r="U323" s="150"/>
      <c r="V323" s="150"/>
      <c r="W323" s="150"/>
      <c r="X323" s="150"/>
      <c r="Y323" s="150"/>
      <c r="Z323" s="150"/>
      <c r="AA323" s="150"/>
      <c r="AB323" s="150"/>
      <c r="AC323" s="150"/>
      <c r="AD323" s="150"/>
      <c r="AE323" s="150"/>
      <c r="AF323" s="150"/>
      <c r="AG323" s="150"/>
      <c r="AH323" s="150"/>
      <c r="AI323" s="150"/>
      <c r="AJ323" s="150"/>
      <c r="AK323" s="150"/>
    </row>
    <row r="324" spans="1:37" s="151" customFormat="1" ht="76.5" hidden="1" customHeight="1">
      <c r="A324" s="111" t="s">
        <v>1139</v>
      </c>
      <c r="B324" s="45" t="s">
        <v>297</v>
      </c>
      <c r="C324" s="45" t="s">
        <v>78</v>
      </c>
      <c r="D324" s="45" t="s">
        <v>2279</v>
      </c>
      <c r="E324" s="137" t="s">
        <v>1960</v>
      </c>
      <c r="F324" s="52"/>
      <c r="G324" s="52"/>
      <c r="H324" s="132" t="s">
        <v>1450</v>
      </c>
      <c r="I324" s="37" t="s">
        <v>2297</v>
      </c>
      <c r="J324" s="37" t="s">
        <v>97</v>
      </c>
      <c r="K324" s="37" t="s">
        <v>1873</v>
      </c>
      <c r="L324" s="37" t="s">
        <v>1874</v>
      </c>
      <c r="M324" s="37" t="s">
        <v>1746</v>
      </c>
      <c r="N324" s="37"/>
      <c r="O324" s="36">
        <f>COUNTIF(Table487[[#This Row],[CMMI Comprehensive Primary Care Plus (CPC+)
Version Date: CY 2021]:[CMS Medicare Hospital Compare
Version Date: January 2021]],"*yes*")</f>
        <v>0</v>
      </c>
      <c r="P324" s="150"/>
      <c r="Q324" s="150"/>
      <c r="R324" s="150"/>
      <c r="S324" s="150"/>
      <c r="T324" s="150"/>
      <c r="U324" s="150"/>
      <c r="V324" s="150"/>
      <c r="W324" s="150"/>
      <c r="X324" s="150"/>
      <c r="Y324" s="150"/>
      <c r="Z324" s="150"/>
      <c r="AA324" s="150"/>
      <c r="AB324" s="150"/>
      <c r="AC324" s="150"/>
      <c r="AD324" s="150"/>
      <c r="AE324" s="150" t="s">
        <v>1</v>
      </c>
      <c r="AF324" s="150"/>
      <c r="AG324" s="150"/>
      <c r="AH324" s="150" t="s">
        <v>1</v>
      </c>
      <c r="AI324" s="150"/>
      <c r="AJ324" s="150"/>
      <c r="AK324" s="150"/>
    </row>
    <row r="325" spans="1:37" s="26" customFormat="1" ht="76.5" hidden="1" customHeight="1">
      <c r="A325" s="133" t="s">
        <v>1140</v>
      </c>
      <c r="B325" s="45" t="s">
        <v>2825</v>
      </c>
      <c r="C325" s="45" t="s">
        <v>2962</v>
      </c>
      <c r="D325" s="45" t="s">
        <v>2271</v>
      </c>
      <c r="E325" s="137" t="s">
        <v>1960</v>
      </c>
      <c r="F325" s="52"/>
      <c r="G325" s="52"/>
      <c r="H325" s="132" t="s">
        <v>2963</v>
      </c>
      <c r="I325" s="37" t="s">
        <v>2297</v>
      </c>
      <c r="J325" s="37" t="s">
        <v>1883</v>
      </c>
      <c r="K325" s="37" t="s">
        <v>1873</v>
      </c>
      <c r="L325" s="37" t="s">
        <v>1880</v>
      </c>
      <c r="M325" s="37" t="s">
        <v>314</v>
      </c>
      <c r="N325" s="37" t="s">
        <v>1</v>
      </c>
      <c r="O325" s="36">
        <f>COUNTIF(Table487[[#This Row],[CMMI Comprehensive Primary Care Plus (CPC+)
Version Date: CY 2021]:[CMS Medicare Hospital Compare
Version Date: January 2021]],"*yes*")</f>
        <v>0</v>
      </c>
      <c r="P325" s="150"/>
      <c r="Q325" s="150"/>
      <c r="R325" s="150"/>
      <c r="S325" s="150"/>
      <c r="T325" s="150"/>
      <c r="U325" s="150"/>
      <c r="V325" s="150"/>
      <c r="W325" s="150"/>
      <c r="X325" s="150"/>
      <c r="Y325" s="150"/>
      <c r="Z325" s="150"/>
      <c r="AA325" s="150"/>
      <c r="AB325" s="150"/>
      <c r="AC325" s="150"/>
      <c r="AD325" s="150"/>
      <c r="AE325" s="150"/>
      <c r="AF325" s="150"/>
      <c r="AG325" s="150"/>
      <c r="AH325" s="150"/>
      <c r="AI325" s="150"/>
      <c r="AJ325" s="150"/>
      <c r="AK325" s="150"/>
    </row>
    <row r="326" spans="1:37" s="26" customFormat="1" ht="76.5" hidden="1" customHeight="1">
      <c r="A326" s="111" t="s">
        <v>1141</v>
      </c>
      <c r="B326" s="45" t="s">
        <v>625</v>
      </c>
      <c r="C326" s="45" t="s">
        <v>670</v>
      </c>
      <c r="D326" s="45" t="s">
        <v>2271</v>
      </c>
      <c r="E326" s="137" t="s">
        <v>1960</v>
      </c>
      <c r="F326" s="52" t="s">
        <v>2364</v>
      </c>
      <c r="G326" s="52" t="s">
        <v>3344</v>
      </c>
      <c r="H326" s="132" t="s">
        <v>2028</v>
      </c>
      <c r="I326" s="37" t="s">
        <v>2297</v>
      </c>
      <c r="J326" s="37" t="s">
        <v>1890</v>
      </c>
      <c r="K326" s="37" t="s">
        <v>1873</v>
      </c>
      <c r="L326" s="37" t="s">
        <v>1874</v>
      </c>
      <c r="M326" s="37" t="s">
        <v>314</v>
      </c>
      <c r="N326" s="37" t="s">
        <v>1</v>
      </c>
      <c r="O326" s="36">
        <f>COUNTIF(Table487[[#This Row],[CMMI Comprehensive Primary Care Plus (CPC+)
Version Date: CY 2021]:[CMS Medicare Hospital Compare
Version Date: January 2021]],"*yes*")</f>
        <v>0</v>
      </c>
      <c r="P326" s="150"/>
      <c r="Q326" s="150"/>
      <c r="R326" s="150"/>
      <c r="S326" s="150"/>
      <c r="T326" s="150"/>
      <c r="U326" s="150"/>
      <c r="V326" s="150"/>
      <c r="W326" s="150"/>
      <c r="X326" s="150"/>
      <c r="Y326" s="150"/>
      <c r="Z326" s="150"/>
      <c r="AA326" s="150"/>
      <c r="AB326" s="150"/>
      <c r="AC326" s="150"/>
      <c r="AD326" s="150"/>
      <c r="AE326" s="150"/>
      <c r="AF326" s="150"/>
      <c r="AG326" s="150" t="s">
        <v>1827</v>
      </c>
      <c r="AH326" s="150"/>
      <c r="AI326" s="150"/>
      <c r="AJ326" s="150"/>
      <c r="AK326" s="150"/>
    </row>
    <row r="327" spans="1:37" s="26" customFormat="1" ht="76.5" hidden="1" customHeight="1">
      <c r="A327" s="179" t="s">
        <v>1142</v>
      </c>
      <c r="B327" s="45" t="s">
        <v>1868</v>
      </c>
      <c r="C327" s="45" t="s">
        <v>152</v>
      </c>
      <c r="D327" s="45" t="s">
        <v>2279</v>
      </c>
      <c r="E327" s="137" t="s">
        <v>1960</v>
      </c>
      <c r="F327" s="52" t="s">
        <v>2365</v>
      </c>
      <c r="G327" s="52"/>
      <c r="H327" s="132" t="s">
        <v>3005</v>
      </c>
      <c r="I327" s="37" t="s">
        <v>2297</v>
      </c>
      <c r="J327" s="37" t="s">
        <v>1872</v>
      </c>
      <c r="K327" s="37" t="s">
        <v>1873</v>
      </c>
      <c r="L327" s="37" t="s">
        <v>2251</v>
      </c>
      <c r="M327" s="37" t="s">
        <v>1746</v>
      </c>
      <c r="N327" s="37"/>
      <c r="O327" s="36">
        <f>COUNTIF(Table487[[#This Row],[CMMI Comprehensive Primary Care Plus (CPC+)
Version Date: CY 2021]:[CMS Medicare Hospital Compare
Version Date: January 2021]],"*yes*")</f>
        <v>3</v>
      </c>
      <c r="P327" s="150"/>
      <c r="Q327" s="150" t="s">
        <v>1</v>
      </c>
      <c r="R327" s="150"/>
      <c r="S327" s="150"/>
      <c r="T327" s="150"/>
      <c r="U327" s="150"/>
      <c r="V327" s="150"/>
      <c r="W327" s="150" t="s">
        <v>1</v>
      </c>
      <c r="X327" s="150" t="s">
        <v>3857</v>
      </c>
      <c r="Y327" s="150"/>
      <c r="Z327" s="150"/>
      <c r="AA327" s="150"/>
      <c r="AB327" s="150"/>
      <c r="AC327" s="150" t="s">
        <v>3006</v>
      </c>
      <c r="AD327" s="150" t="s">
        <v>3006</v>
      </c>
      <c r="AE327" s="150"/>
      <c r="AF327" s="150" t="s">
        <v>3006</v>
      </c>
      <c r="AG327" s="150" t="s">
        <v>3942</v>
      </c>
      <c r="AH327" s="150" t="s">
        <v>1</v>
      </c>
      <c r="AI327" s="150"/>
      <c r="AJ327" s="150"/>
      <c r="AK327" s="150"/>
    </row>
    <row r="328" spans="1:37" s="26" customFormat="1" ht="76.5" hidden="1" customHeight="1">
      <c r="A328" s="133" t="s">
        <v>1143</v>
      </c>
      <c r="B328" s="45" t="s">
        <v>1270</v>
      </c>
      <c r="C328" s="45" t="s">
        <v>1269</v>
      </c>
      <c r="D328" s="47" t="s">
        <v>2271</v>
      </c>
      <c r="E328" s="137" t="s">
        <v>1271</v>
      </c>
      <c r="F328" s="52"/>
      <c r="G328" s="52"/>
      <c r="H328" s="132" t="s">
        <v>1522</v>
      </c>
      <c r="I328" s="37" t="s">
        <v>2297</v>
      </c>
      <c r="J328" s="37" t="s">
        <v>2237</v>
      </c>
      <c r="K328" s="37" t="s">
        <v>1873</v>
      </c>
      <c r="L328" s="37" t="s">
        <v>1874</v>
      </c>
      <c r="M328" s="37" t="s">
        <v>5</v>
      </c>
      <c r="N328" s="37"/>
      <c r="O328" s="36">
        <f>COUNTIF(Table487[[#This Row],[CMMI Comprehensive Primary Care Plus (CPC+)
Version Date: CY 2021]:[CMS Medicare Hospital Compare
Version Date: January 2021]],"*yes*")</f>
        <v>0</v>
      </c>
      <c r="P328" s="150"/>
      <c r="Q328" s="150"/>
      <c r="R328" s="150"/>
      <c r="S328" s="150"/>
      <c r="T328" s="150"/>
      <c r="U328" s="150"/>
      <c r="V328" s="150"/>
      <c r="W328" s="150"/>
      <c r="X328" s="150"/>
      <c r="Y328" s="150"/>
      <c r="Z328" s="150"/>
      <c r="AA328" s="150"/>
      <c r="AB328" s="150"/>
      <c r="AC328" s="150"/>
      <c r="AD328" s="150"/>
      <c r="AE328" s="150"/>
      <c r="AF328" s="150"/>
      <c r="AG328" s="150"/>
      <c r="AH328" s="150"/>
      <c r="AI328" s="150"/>
      <c r="AJ328" s="150"/>
      <c r="AK328" s="150"/>
    </row>
    <row r="329" spans="1:37" s="26" customFormat="1" ht="76.5" customHeight="1">
      <c r="A329" s="111" t="s">
        <v>1144</v>
      </c>
      <c r="B329" s="45" t="s">
        <v>2060</v>
      </c>
      <c r="C329" s="45" t="s">
        <v>153</v>
      </c>
      <c r="D329" s="45" t="s">
        <v>2271</v>
      </c>
      <c r="E329" s="137" t="s">
        <v>1921</v>
      </c>
      <c r="F329" s="52" t="s">
        <v>2367</v>
      </c>
      <c r="G329" s="52"/>
      <c r="H329" s="132" t="s">
        <v>2029</v>
      </c>
      <c r="I329" s="37" t="s">
        <v>2297</v>
      </c>
      <c r="J329" s="37" t="s">
        <v>97</v>
      </c>
      <c r="K329" s="37" t="s">
        <v>1873</v>
      </c>
      <c r="L329" s="37" t="s">
        <v>1874</v>
      </c>
      <c r="M329" s="37" t="s">
        <v>1746</v>
      </c>
      <c r="N329" s="37"/>
      <c r="O329" s="36">
        <f>COUNTIF(Table487[[#This Row],[CMMI Comprehensive Primary Care Plus (CPC+)
Version Date: CY 2021]:[CMS Medicare Hospital Compare
Version Date: January 2021]],"*yes*")</f>
        <v>2</v>
      </c>
      <c r="P329" s="150"/>
      <c r="Q329" s="150" t="s">
        <v>1</v>
      </c>
      <c r="R329" s="150"/>
      <c r="S329" s="150"/>
      <c r="T329" s="150"/>
      <c r="U329" s="150"/>
      <c r="V329" s="150"/>
      <c r="W329" s="150"/>
      <c r="X329" s="150" t="s">
        <v>3857</v>
      </c>
      <c r="Y329" s="150"/>
      <c r="Z329" s="150"/>
      <c r="AA329" s="150"/>
      <c r="AB329" s="150"/>
      <c r="AC329" s="150"/>
      <c r="AD329" s="150"/>
      <c r="AE329" s="150"/>
      <c r="AF329" s="150"/>
      <c r="AG329" s="150" t="s">
        <v>1824</v>
      </c>
      <c r="AH329" s="150"/>
      <c r="AI329" s="150"/>
      <c r="AJ329" s="150"/>
      <c r="AK329" s="150"/>
    </row>
    <row r="330" spans="1:37" s="26" customFormat="1" ht="76.5" hidden="1" customHeight="1">
      <c r="A330" s="133" t="s">
        <v>1145</v>
      </c>
      <c r="B330" s="45" t="s">
        <v>298</v>
      </c>
      <c r="C330" s="45" t="s">
        <v>79</v>
      </c>
      <c r="D330" s="45" t="s">
        <v>2279</v>
      </c>
      <c r="E330" s="137" t="s">
        <v>1960</v>
      </c>
      <c r="F330" s="52"/>
      <c r="G330" s="52"/>
      <c r="H330" s="132" t="s">
        <v>1451</v>
      </c>
      <c r="I330" s="37" t="s">
        <v>2297</v>
      </c>
      <c r="J330" s="37" t="s">
        <v>97</v>
      </c>
      <c r="K330" s="37" t="s">
        <v>1873</v>
      </c>
      <c r="L330" s="37" t="s">
        <v>1874</v>
      </c>
      <c r="M330" s="37" t="s">
        <v>1746</v>
      </c>
      <c r="N330" s="37"/>
      <c r="O330" s="36">
        <f>COUNTIF(Table487[[#This Row],[CMMI Comprehensive Primary Care Plus (CPC+)
Version Date: CY 2021]:[CMS Medicare Hospital Compare
Version Date: January 2021]],"*yes*")</f>
        <v>1</v>
      </c>
      <c r="P330" s="150"/>
      <c r="Q330" s="150"/>
      <c r="R330" s="150"/>
      <c r="S330" s="150"/>
      <c r="T330" s="150"/>
      <c r="U330" s="150"/>
      <c r="V330" s="150"/>
      <c r="W330" s="150"/>
      <c r="X330" s="150" t="s">
        <v>3857</v>
      </c>
      <c r="Y330" s="150"/>
      <c r="Z330" s="150"/>
      <c r="AA330" s="150"/>
      <c r="AB330" s="150"/>
      <c r="AC330" s="150"/>
      <c r="AD330" s="150"/>
      <c r="AE330" s="150" t="s">
        <v>1</v>
      </c>
      <c r="AF330" s="150" t="s">
        <v>1</v>
      </c>
      <c r="AG330" s="150"/>
      <c r="AH330" s="150"/>
      <c r="AI330" s="150"/>
      <c r="AJ330" s="150"/>
      <c r="AK330" s="150"/>
    </row>
    <row r="331" spans="1:37" s="26" customFormat="1" ht="76.5" hidden="1" customHeight="1">
      <c r="A331" s="111" t="s">
        <v>1146</v>
      </c>
      <c r="B331" s="45" t="s">
        <v>299</v>
      </c>
      <c r="C331" s="45" t="s">
        <v>154</v>
      </c>
      <c r="D331" s="45" t="s">
        <v>2271</v>
      </c>
      <c r="E331" s="137" t="s">
        <v>1960</v>
      </c>
      <c r="F331" s="52"/>
      <c r="G331" s="52"/>
      <c r="H331" s="132" t="s">
        <v>3345</v>
      </c>
      <c r="I331" s="37" t="s">
        <v>2297</v>
      </c>
      <c r="J331" s="37" t="s">
        <v>1901</v>
      </c>
      <c r="K331" s="37" t="s">
        <v>1873</v>
      </c>
      <c r="L331" s="37" t="s">
        <v>2252</v>
      </c>
      <c r="M331" s="37" t="s">
        <v>1746</v>
      </c>
      <c r="N331" s="37" t="s">
        <v>1</v>
      </c>
      <c r="O331" s="36">
        <f>COUNTIF(Table487[[#This Row],[CMMI Comprehensive Primary Care Plus (CPC+)
Version Date: CY 2021]:[CMS Medicare Hospital Compare
Version Date: January 2021]],"*yes*")</f>
        <v>2</v>
      </c>
      <c r="P331" s="150"/>
      <c r="Q331" s="150" t="s">
        <v>3943</v>
      </c>
      <c r="R331" s="150" t="s">
        <v>3944</v>
      </c>
      <c r="S331" s="150"/>
      <c r="T331" s="150"/>
      <c r="U331" s="150"/>
      <c r="V331" s="150"/>
      <c r="W331" s="150"/>
      <c r="X331" s="150"/>
      <c r="Y331" s="150"/>
      <c r="Z331" s="150"/>
      <c r="AA331" s="150"/>
      <c r="AB331" s="150"/>
      <c r="AC331" s="150"/>
      <c r="AD331" s="150" t="s">
        <v>3945</v>
      </c>
      <c r="AE331" s="150"/>
      <c r="AF331" s="150" t="s">
        <v>2368</v>
      </c>
      <c r="AG331" s="150" t="s">
        <v>3946</v>
      </c>
      <c r="AH331" s="150" t="s">
        <v>1</v>
      </c>
      <c r="AI331" s="150"/>
      <c r="AJ331" s="150"/>
      <c r="AK331" s="150"/>
    </row>
    <row r="332" spans="1:37" s="26" customFormat="1" ht="76.5" hidden="1" customHeight="1">
      <c r="A332" s="133" t="s">
        <v>1147</v>
      </c>
      <c r="B332" s="45" t="s">
        <v>826</v>
      </c>
      <c r="C332" s="45" t="s">
        <v>1060</v>
      </c>
      <c r="D332" s="45" t="s">
        <v>2279</v>
      </c>
      <c r="E332" s="137" t="s">
        <v>1625</v>
      </c>
      <c r="F332" s="52" t="s">
        <v>2528</v>
      </c>
      <c r="G332" s="52"/>
      <c r="H332" s="132" t="s">
        <v>827</v>
      </c>
      <c r="I332" s="37" t="s">
        <v>1889</v>
      </c>
      <c r="J332" s="37" t="s">
        <v>1878</v>
      </c>
      <c r="K332" s="37" t="s">
        <v>1873</v>
      </c>
      <c r="L332" s="37" t="s">
        <v>1880</v>
      </c>
      <c r="M332" s="37" t="s">
        <v>314</v>
      </c>
      <c r="N332" s="37"/>
      <c r="O332" s="36">
        <f>COUNTIF(Table487[[#This Row],[CMMI Comprehensive Primary Care Plus (CPC+)
Version Date: CY 2021]:[CMS Medicare Hospital Compare
Version Date: January 2021]],"*yes*")</f>
        <v>0</v>
      </c>
      <c r="P332" s="150"/>
      <c r="Q332" s="150"/>
      <c r="R332" s="150"/>
      <c r="S332" s="150"/>
      <c r="T332" s="150"/>
      <c r="U332" s="150"/>
      <c r="V332" s="150"/>
      <c r="W332" s="150"/>
      <c r="X332" s="150"/>
      <c r="Y332" s="150"/>
      <c r="Z332" s="150"/>
      <c r="AA332" s="150"/>
      <c r="AB332" s="150"/>
      <c r="AC332" s="150"/>
      <c r="AD332" s="150"/>
      <c r="AE332" s="150"/>
      <c r="AF332" s="150"/>
      <c r="AG332" s="150"/>
      <c r="AH332" s="150"/>
      <c r="AI332" s="150"/>
      <c r="AJ332" s="150"/>
      <c r="AK332" s="150"/>
    </row>
    <row r="333" spans="1:37" s="26" customFormat="1" ht="76.5" hidden="1" customHeight="1">
      <c r="A333" s="111" t="s">
        <v>320</v>
      </c>
      <c r="B333" s="45" t="s">
        <v>2798</v>
      </c>
      <c r="C333" s="45" t="s">
        <v>2799</v>
      </c>
      <c r="D333" s="45" t="s">
        <v>2279</v>
      </c>
      <c r="E333" s="137" t="s">
        <v>1625</v>
      </c>
      <c r="F333" s="52" t="s">
        <v>2800</v>
      </c>
      <c r="G333" s="52"/>
      <c r="H333" s="132" t="s">
        <v>2801</v>
      </c>
      <c r="I333" s="37" t="s">
        <v>1889</v>
      </c>
      <c r="J333" s="37" t="s">
        <v>1878</v>
      </c>
      <c r="K333" s="37" t="s">
        <v>1879</v>
      </c>
      <c r="L333" s="37" t="s">
        <v>1880</v>
      </c>
      <c r="M333" s="37" t="s">
        <v>314</v>
      </c>
      <c r="N333" s="37" t="s">
        <v>1</v>
      </c>
      <c r="O333" s="36">
        <f>COUNTIF(Table487[[#This Row],[CMMI Comprehensive Primary Care Plus (CPC+)
Version Date: CY 2021]:[CMS Medicare Hospital Compare
Version Date: January 2021]],"*yes*")</f>
        <v>0</v>
      </c>
      <c r="P333" s="150"/>
      <c r="Q333" s="150"/>
      <c r="R333" s="150"/>
      <c r="S333" s="150"/>
      <c r="T333" s="150"/>
      <c r="U333" s="150"/>
      <c r="V333" s="150"/>
      <c r="W333" s="150"/>
      <c r="X333" s="150"/>
      <c r="Y333" s="150"/>
      <c r="Z333" s="150"/>
      <c r="AA333" s="150"/>
      <c r="AB333" s="150"/>
      <c r="AC333" s="150"/>
      <c r="AD333" s="150"/>
      <c r="AE333" s="150"/>
      <c r="AF333" s="150"/>
      <c r="AG333" s="150"/>
      <c r="AH333" s="150"/>
      <c r="AI333" s="150"/>
      <c r="AJ333" s="150"/>
      <c r="AK333" s="150"/>
    </row>
    <row r="334" spans="1:37" s="26" customFormat="1" ht="76.5" hidden="1" customHeight="1">
      <c r="A334" s="133" t="s">
        <v>355</v>
      </c>
      <c r="B334" s="45" t="s">
        <v>828</v>
      </c>
      <c r="C334" s="45" t="s">
        <v>1300</v>
      </c>
      <c r="D334" s="47" t="s">
        <v>2279</v>
      </c>
      <c r="E334" s="137" t="s">
        <v>1944</v>
      </c>
      <c r="F334" s="52" t="s">
        <v>2572</v>
      </c>
      <c r="G334" s="52"/>
      <c r="H334" s="132" t="s">
        <v>1800</v>
      </c>
      <c r="I334" s="37" t="s">
        <v>1875</v>
      </c>
      <c r="J334" s="37" t="s">
        <v>1878</v>
      </c>
      <c r="K334" s="37" t="s">
        <v>1873</v>
      </c>
      <c r="L334" s="37" t="s">
        <v>1880</v>
      </c>
      <c r="M334" s="37" t="s">
        <v>314</v>
      </c>
      <c r="N334" s="37" t="s">
        <v>1</v>
      </c>
      <c r="O334" s="36">
        <f>COUNTIF(Table487[[#This Row],[CMMI Comprehensive Primary Care Plus (CPC+)
Version Date: CY 2021]:[CMS Medicare Hospital Compare
Version Date: January 2021]],"*yes*")</f>
        <v>2</v>
      </c>
      <c r="P334" s="150"/>
      <c r="Q334" s="150"/>
      <c r="R334" s="150"/>
      <c r="S334" s="150"/>
      <c r="T334" s="150"/>
      <c r="U334" s="150"/>
      <c r="V334" s="150"/>
      <c r="W334" s="150" t="s">
        <v>1</v>
      </c>
      <c r="X334" s="150" t="s">
        <v>2272</v>
      </c>
      <c r="Y334" s="150"/>
      <c r="Z334" s="150"/>
      <c r="AA334" s="150"/>
      <c r="AB334" s="150" t="s">
        <v>1</v>
      </c>
      <c r="AC334" s="150"/>
      <c r="AD334" s="150"/>
      <c r="AE334" s="150"/>
      <c r="AF334" s="150"/>
      <c r="AG334" s="150"/>
      <c r="AH334" s="150"/>
      <c r="AI334" s="150"/>
      <c r="AJ334" s="150"/>
      <c r="AK334" s="150"/>
    </row>
    <row r="335" spans="1:37" s="26" customFormat="1" ht="76.5" hidden="1" customHeight="1">
      <c r="A335" s="179" t="s">
        <v>1148</v>
      </c>
      <c r="B335" s="45" t="s">
        <v>829</v>
      </c>
      <c r="C335" s="45" t="s">
        <v>1301</v>
      </c>
      <c r="D335" s="45" t="s">
        <v>2279</v>
      </c>
      <c r="E335" s="137" t="s">
        <v>1625</v>
      </c>
      <c r="F335" s="52" t="s">
        <v>2594</v>
      </c>
      <c r="G335" s="52"/>
      <c r="H335" s="132" t="s">
        <v>2044</v>
      </c>
      <c r="I335" s="37" t="s">
        <v>1889</v>
      </c>
      <c r="J335" s="37" t="s">
        <v>1890</v>
      </c>
      <c r="K335" s="37" t="s">
        <v>1879</v>
      </c>
      <c r="L335" s="37" t="s">
        <v>1880</v>
      </c>
      <c r="M335" s="37" t="s">
        <v>314</v>
      </c>
      <c r="N335" s="37" t="s">
        <v>1</v>
      </c>
      <c r="O335" s="160">
        <f>COUNTIF(Table487[[#This Row],[CMMI Comprehensive Primary Care Plus (CPC+)
Version Date: CY 2021]:[CMS Medicare Hospital Compare
Version Date: January 2021]],"*yes*")</f>
        <v>0</v>
      </c>
      <c r="P335" s="150"/>
      <c r="Q335" s="150"/>
      <c r="R335" s="150"/>
      <c r="S335" s="150"/>
      <c r="T335" s="150"/>
      <c r="U335" s="150"/>
      <c r="V335" s="150"/>
      <c r="W335" s="150"/>
      <c r="X335" s="150"/>
      <c r="Y335" s="150"/>
      <c r="Z335" s="150"/>
      <c r="AA335" s="150"/>
      <c r="AB335" s="150"/>
      <c r="AC335" s="150"/>
      <c r="AD335" s="150"/>
      <c r="AE335" s="150"/>
      <c r="AF335" s="150"/>
      <c r="AG335" s="150"/>
      <c r="AH335" s="150"/>
      <c r="AI335" s="150"/>
      <c r="AJ335" s="150"/>
      <c r="AK335" s="150"/>
    </row>
    <row r="336" spans="1:37" s="26" customFormat="1" ht="76.5" hidden="1" customHeight="1">
      <c r="A336" s="179" t="s">
        <v>1149</v>
      </c>
      <c r="B336" s="45" t="s">
        <v>2561</v>
      </c>
      <c r="C336" s="45" t="s">
        <v>2562</v>
      </c>
      <c r="D336" s="45" t="s">
        <v>2271</v>
      </c>
      <c r="E336" s="137" t="s">
        <v>1935</v>
      </c>
      <c r="F336" s="52" t="s">
        <v>2563</v>
      </c>
      <c r="G336" s="52"/>
      <c r="H336" s="132" t="s">
        <v>931</v>
      </c>
      <c r="I336" s="37" t="s">
        <v>2212</v>
      </c>
      <c r="J336" s="37" t="s">
        <v>1891</v>
      </c>
      <c r="K336" s="37" t="s">
        <v>1879</v>
      </c>
      <c r="L336" s="37" t="s">
        <v>1880</v>
      </c>
      <c r="M336" s="37" t="s">
        <v>1746</v>
      </c>
      <c r="N336" s="37"/>
      <c r="O336" s="36">
        <f>COUNTIF(Table487[[#This Row],[CMMI Comprehensive Primary Care Plus (CPC+)
Version Date: CY 2021]:[CMS Medicare Hospital Compare
Version Date: January 2021]],"*yes*")</f>
        <v>2</v>
      </c>
      <c r="P336" s="150"/>
      <c r="Q336" s="150"/>
      <c r="R336" s="150"/>
      <c r="S336" s="150"/>
      <c r="T336" s="150"/>
      <c r="U336" s="150"/>
      <c r="V336" s="150"/>
      <c r="W336" s="150" t="s">
        <v>1</v>
      </c>
      <c r="X336" s="150"/>
      <c r="Y336" s="150"/>
      <c r="Z336" s="150" t="s">
        <v>2564</v>
      </c>
      <c r="AA336" s="150"/>
      <c r="AB336" s="150"/>
      <c r="AC336" s="150"/>
      <c r="AD336" s="150"/>
      <c r="AE336" s="150"/>
      <c r="AF336" s="150"/>
      <c r="AG336" s="150"/>
      <c r="AH336" s="150"/>
      <c r="AI336" s="150"/>
      <c r="AJ336" s="150"/>
      <c r="AK336" s="150"/>
    </row>
    <row r="337" spans="1:37" s="26" customFormat="1" ht="76.5" hidden="1" customHeight="1">
      <c r="A337" s="111" t="s">
        <v>1150</v>
      </c>
      <c r="B337" s="45" t="s">
        <v>1592</v>
      </c>
      <c r="C337" s="45" t="s">
        <v>1302</v>
      </c>
      <c r="D337" s="45" t="s">
        <v>2279</v>
      </c>
      <c r="E337" s="137" t="s">
        <v>1625</v>
      </c>
      <c r="F337" s="52" t="s">
        <v>2592</v>
      </c>
      <c r="G337" s="52"/>
      <c r="H337" s="132" t="s">
        <v>2593</v>
      </c>
      <c r="I337" s="37" t="s">
        <v>1889</v>
      </c>
      <c r="J337" s="37" t="s">
        <v>1890</v>
      </c>
      <c r="K337" s="37" t="s">
        <v>1879</v>
      </c>
      <c r="L337" s="37" t="s">
        <v>1880</v>
      </c>
      <c r="M337" s="37" t="s">
        <v>314</v>
      </c>
      <c r="N337" s="37"/>
      <c r="O337" s="36">
        <f>COUNTIF(Table487[[#This Row],[CMMI Comprehensive Primary Care Plus (CPC+)
Version Date: CY 2021]:[CMS Medicare Hospital Compare
Version Date: January 2021]],"*yes*")</f>
        <v>0</v>
      </c>
      <c r="P337" s="150"/>
      <c r="Q337" s="150"/>
      <c r="R337" s="150"/>
      <c r="S337" s="150"/>
      <c r="T337" s="150"/>
      <c r="U337" s="150"/>
      <c r="V337" s="150"/>
      <c r="W337" s="150"/>
      <c r="X337" s="150"/>
      <c r="Y337" s="150"/>
      <c r="Z337" s="150"/>
      <c r="AA337" s="150"/>
      <c r="AB337" s="150"/>
      <c r="AC337" s="150"/>
      <c r="AD337" s="150"/>
      <c r="AE337" s="150"/>
      <c r="AF337" s="150"/>
      <c r="AG337" s="150"/>
      <c r="AH337" s="150"/>
      <c r="AI337" s="150"/>
      <c r="AJ337" s="150" t="s">
        <v>2442</v>
      </c>
      <c r="AK337" s="150" t="s">
        <v>2534</v>
      </c>
    </row>
    <row r="338" spans="1:37" s="26" customFormat="1" ht="76.5" hidden="1" customHeight="1">
      <c r="A338" s="133" t="s">
        <v>1151</v>
      </c>
      <c r="B338" s="45" t="s">
        <v>830</v>
      </c>
      <c r="C338" s="45" t="s">
        <v>1303</v>
      </c>
      <c r="D338" s="45" t="s">
        <v>2279</v>
      </c>
      <c r="E338" s="137" t="s">
        <v>1625</v>
      </c>
      <c r="F338" s="52" t="s">
        <v>2590</v>
      </c>
      <c r="G338" s="52"/>
      <c r="H338" s="132" t="s">
        <v>2591</v>
      </c>
      <c r="I338" s="37" t="s">
        <v>1889</v>
      </c>
      <c r="J338" s="37" t="s">
        <v>1890</v>
      </c>
      <c r="K338" s="37" t="s">
        <v>1879</v>
      </c>
      <c r="L338" s="37" t="s">
        <v>1880</v>
      </c>
      <c r="M338" s="37" t="s">
        <v>314</v>
      </c>
      <c r="N338" s="37"/>
      <c r="O338" s="36">
        <f>COUNTIF(Table487[[#This Row],[CMMI Comprehensive Primary Care Plus (CPC+)
Version Date: CY 2021]:[CMS Medicare Hospital Compare
Version Date: January 2021]],"*yes*")</f>
        <v>0</v>
      </c>
      <c r="P338" s="150"/>
      <c r="Q338" s="150"/>
      <c r="R338" s="150"/>
      <c r="S338" s="150"/>
      <c r="T338" s="150"/>
      <c r="U338" s="150"/>
      <c r="V338" s="150"/>
      <c r="W338" s="150"/>
      <c r="X338" s="150"/>
      <c r="Y338" s="150"/>
      <c r="Z338" s="150"/>
      <c r="AA338" s="150"/>
      <c r="AB338" s="150"/>
      <c r="AC338" s="150"/>
      <c r="AD338" s="150"/>
      <c r="AE338" s="150"/>
      <c r="AF338" s="150"/>
      <c r="AG338" s="150"/>
      <c r="AH338" s="150"/>
      <c r="AI338" s="150"/>
      <c r="AJ338" s="150"/>
      <c r="AK338" s="150"/>
    </row>
    <row r="339" spans="1:37" s="26" customFormat="1" ht="76.5" hidden="1" customHeight="1">
      <c r="A339" s="133" t="s">
        <v>1152</v>
      </c>
      <c r="B339" s="45" t="s">
        <v>2369</v>
      </c>
      <c r="C339" s="45" t="s">
        <v>671</v>
      </c>
      <c r="D339" s="45" t="s">
        <v>2279</v>
      </c>
      <c r="E339" s="137" t="s">
        <v>1639</v>
      </c>
      <c r="F339" s="52"/>
      <c r="G339" s="52"/>
      <c r="H339" s="132" t="s">
        <v>1453</v>
      </c>
      <c r="I339" s="37" t="s">
        <v>1889</v>
      </c>
      <c r="J339" s="37" t="s">
        <v>1886</v>
      </c>
      <c r="K339" s="37" t="s">
        <v>1879</v>
      </c>
      <c r="L339" s="37" t="s">
        <v>1885</v>
      </c>
      <c r="M339" s="37" t="s">
        <v>1746</v>
      </c>
      <c r="N339" s="37"/>
      <c r="O339" s="36">
        <f>COUNTIF(Table487[[#This Row],[CMMI Comprehensive Primary Care Plus (CPC+)
Version Date: CY 2021]:[CMS Medicare Hospital Compare
Version Date: January 2021]],"*yes*")</f>
        <v>3</v>
      </c>
      <c r="P339" s="150"/>
      <c r="Q339" s="150"/>
      <c r="R339" s="150"/>
      <c r="S339" s="150"/>
      <c r="T339" s="150"/>
      <c r="U339" s="150"/>
      <c r="V339" s="150"/>
      <c r="W339" s="150"/>
      <c r="X339" s="150" t="s">
        <v>2370</v>
      </c>
      <c r="Y339" s="150" t="s">
        <v>1</v>
      </c>
      <c r="Z339" s="150" t="s">
        <v>1</v>
      </c>
      <c r="AA339" s="150"/>
      <c r="AB339" s="150" t="s">
        <v>1</v>
      </c>
      <c r="AC339" s="150"/>
      <c r="AD339" s="150"/>
      <c r="AE339" s="150"/>
      <c r="AF339" s="150"/>
      <c r="AG339" s="150"/>
      <c r="AH339" s="150"/>
      <c r="AI339" s="150"/>
      <c r="AJ339" s="150"/>
      <c r="AK339" s="150"/>
    </row>
    <row r="340" spans="1:37" s="26" customFormat="1" ht="76.5" hidden="1" customHeight="1">
      <c r="A340" s="111" t="s">
        <v>1153</v>
      </c>
      <c r="B340" s="45" t="s">
        <v>2371</v>
      </c>
      <c r="C340" s="45" t="s">
        <v>672</v>
      </c>
      <c r="D340" s="45" t="s">
        <v>2279</v>
      </c>
      <c r="E340" s="137" t="s">
        <v>1639</v>
      </c>
      <c r="F340" s="52"/>
      <c r="G340" s="52"/>
      <c r="H340" s="132" t="s">
        <v>1454</v>
      </c>
      <c r="I340" s="37" t="s">
        <v>1889</v>
      </c>
      <c r="J340" s="37" t="s">
        <v>1886</v>
      </c>
      <c r="K340" s="37" t="s">
        <v>1879</v>
      </c>
      <c r="L340" s="37" t="s">
        <v>1885</v>
      </c>
      <c r="M340" s="37" t="s">
        <v>5</v>
      </c>
      <c r="N340" s="37"/>
      <c r="O340" s="36">
        <f>COUNTIF(Table487[[#This Row],[CMMI Comprehensive Primary Care Plus (CPC+)
Version Date: CY 2021]:[CMS Medicare Hospital Compare
Version Date: January 2021]],"*yes*")</f>
        <v>2</v>
      </c>
      <c r="P340" s="150"/>
      <c r="Q340" s="150"/>
      <c r="R340" s="150"/>
      <c r="S340" s="150"/>
      <c r="T340" s="150"/>
      <c r="U340" s="150"/>
      <c r="V340" s="150"/>
      <c r="W340" s="150"/>
      <c r="X340" s="150" t="s">
        <v>2370</v>
      </c>
      <c r="Y340" s="150"/>
      <c r="Z340" s="150" t="s">
        <v>3947</v>
      </c>
      <c r="AA340" s="150"/>
      <c r="AB340" s="150"/>
      <c r="AC340" s="150"/>
      <c r="AD340" s="150"/>
      <c r="AE340" s="150"/>
      <c r="AF340" s="150"/>
      <c r="AG340" s="150"/>
      <c r="AH340" s="150"/>
      <c r="AI340" s="150"/>
      <c r="AJ340" s="150"/>
      <c r="AK340" s="150"/>
    </row>
    <row r="341" spans="1:37" s="26" customFormat="1" ht="76.5" hidden="1" customHeight="1">
      <c r="A341" s="133" t="s">
        <v>1154</v>
      </c>
      <c r="B341" s="45" t="s">
        <v>1292</v>
      </c>
      <c r="C341" s="45" t="s">
        <v>1290</v>
      </c>
      <c r="D341" s="45" t="s">
        <v>2279</v>
      </c>
      <c r="E341" s="137" t="s">
        <v>1291</v>
      </c>
      <c r="F341" s="52"/>
      <c r="G341" s="52"/>
      <c r="H341" s="132" t="s">
        <v>1525</v>
      </c>
      <c r="I341" s="37" t="s">
        <v>1906</v>
      </c>
      <c r="J341" s="37" t="s">
        <v>97</v>
      </c>
      <c r="K341" s="37" t="s">
        <v>1900</v>
      </c>
      <c r="L341" s="37" t="s">
        <v>1916</v>
      </c>
      <c r="M341" s="37" t="s">
        <v>5</v>
      </c>
      <c r="N341" s="37"/>
      <c r="O341" s="36">
        <f>COUNTIF(Table487[[#This Row],[CMMI Comprehensive Primary Care Plus (CPC+)
Version Date: CY 2021]:[CMS Medicare Hospital Compare
Version Date: January 2021]],"*yes*")</f>
        <v>0</v>
      </c>
      <c r="P341" s="150"/>
      <c r="Q341" s="150"/>
      <c r="R341" s="150"/>
      <c r="S341" s="150"/>
      <c r="T341" s="150"/>
      <c r="U341" s="150"/>
      <c r="V341" s="150"/>
      <c r="W341" s="150"/>
      <c r="X341" s="150"/>
      <c r="Y341" s="150"/>
      <c r="Z341" s="150"/>
      <c r="AA341" s="150"/>
      <c r="AB341" s="150"/>
      <c r="AC341" s="150"/>
      <c r="AD341" s="150"/>
      <c r="AE341" s="150"/>
      <c r="AF341" s="150"/>
      <c r="AG341" s="150"/>
      <c r="AH341" s="150"/>
      <c r="AI341" s="150"/>
      <c r="AJ341" s="150"/>
      <c r="AK341" s="150"/>
    </row>
    <row r="342" spans="1:37" s="26" customFormat="1" ht="76.5" hidden="1" customHeight="1">
      <c r="A342" s="111" t="s">
        <v>1155</v>
      </c>
      <c r="B342" s="45" t="s">
        <v>1296</v>
      </c>
      <c r="C342" s="45" t="s">
        <v>1293</v>
      </c>
      <c r="D342" s="45" t="s">
        <v>2279</v>
      </c>
      <c r="E342" s="137" t="s">
        <v>1291</v>
      </c>
      <c r="F342" s="52"/>
      <c r="G342" s="52"/>
      <c r="H342" s="132" t="s">
        <v>1526</v>
      </c>
      <c r="I342" s="37" t="s">
        <v>1906</v>
      </c>
      <c r="J342" s="37" t="s">
        <v>97</v>
      </c>
      <c r="K342" s="37" t="s">
        <v>1900</v>
      </c>
      <c r="L342" s="37" t="s">
        <v>1916</v>
      </c>
      <c r="M342" s="37" t="s">
        <v>5</v>
      </c>
      <c r="N342" s="37"/>
      <c r="O342" s="36">
        <f>COUNTIF(Table487[[#This Row],[CMMI Comprehensive Primary Care Plus (CPC+)
Version Date: CY 2021]:[CMS Medicare Hospital Compare
Version Date: January 2021]],"*yes*")</f>
        <v>0</v>
      </c>
      <c r="P342" s="150"/>
      <c r="Q342" s="150"/>
      <c r="R342" s="150"/>
      <c r="S342" s="150"/>
      <c r="T342" s="150"/>
      <c r="U342" s="150"/>
      <c r="V342" s="150"/>
      <c r="W342" s="150"/>
      <c r="X342" s="150"/>
      <c r="Y342" s="150"/>
      <c r="Z342" s="150"/>
      <c r="AA342" s="150"/>
      <c r="AB342" s="150"/>
      <c r="AC342" s="150" t="s">
        <v>1</v>
      </c>
      <c r="AD342" s="150" t="s">
        <v>1</v>
      </c>
      <c r="AE342" s="150"/>
      <c r="AF342" s="150"/>
      <c r="AG342" s="150"/>
      <c r="AH342" s="150"/>
      <c r="AI342" s="150"/>
      <c r="AJ342" s="150"/>
      <c r="AK342" s="150"/>
    </row>
    <row r="343" spans="1:37" s="26" customFormat="1" ht="76.5" hidden="1" customHeight="1">
      <c r="A343" s="133" t="s">
        <v>1156</v>
      </c>
      <c r="B343" s="45" t="s">
        <v>2662</v>
      </c>
      <c r="C343" s="45" t="s">
        <v>1370</v>
      </c>
      <c r="D343" s="45" t="s">
        <v>2271</v>
      </c>
      <c r="E343" s="137" t="s">
        <v>229</v>
      </c>
      <c r="F343" s="52"/>
      <c r="G343" s="52"/>
      <c r="H343" s="132" t="s">
        <v>3346</v>
      </c>
      <c r="I343" s="37" t="s">
        <v>1889</v>
      </c>
      <c r="J343" s="37" t="s">
        <v>1884</v>
      </c>
      <c r="K343" s="37" t="s">
        <v>1873</v>
      </c>
      <c r="L343" s="37" t="s">
        <v>1880</v>
      </c>
      <c r="M343" s="37" t="s">
        <v>314</v>
      </c>
      <c r="N343" s="37"/>
      <c r="O343" s="36">
        <f>COUNTIF(Table487[[#This Row],[CMMI Comprehensive Primary Care Plus (CPC+)
Version Date: CY 2021]:[CMS Medicare Hospital Compare
Version Date: January 2021]],"*yes*")</f>
        <v>1</v>
      </c>
      <c r="P343" s="150"/>
      <c r="Q343" s="150"/>
      <c r="R343" s="150"/>
      <c r="S343" s="150"/>
      <c r="T343" s="150"/>
      <c r="U343" s="150"/>
      <c r="V343" s="150"/>
      <c r="W343" s="150"/>
      <c r="X343" s="150"/>
      <c r="Y343" s="150"/>
      <c r="Z343" s="150" t="s">
        <v>1</v>
      </c>
      <c r="AA343" s="150"/>
      <c r="AB343" s="150"/>
      <c r="AC343" s="150"/>
      <c r="AD343" s="150"/>
      <c r="AE343" s="150"/>
      <c r="AF343" s="150"/>
      <c r="AG343" s="150"/>
      <c r="AH343" s="150"/>
      <c r="AI343" s="150"/>
      <c r="AJ343" s="150"/>
      <c r="AK343" s="150"/>
    </row>
    <row r="344" spans="1:37" s="26" customFormat="1" ht="76.5" hidden="1" customHeight="1">
      <c r="A344" s="111" t="s">
        <v>1157</v>
      </c>
      <c r="B344" s="45" t="s">
        <v>2372</v>
      </c>
      <c r="C344" s="45" t="s">
        <v>673</v>
      </c>
      <c r="D344" s="45" t="s">
        <v>2271</v>
      </c>
      <c r="E344" s="137" t="s">
        <v>1639</v>
      </c>
      <c r="F344" s="52"/>
      <c r="G344" s="52"/>
      <c r="H344" s="132" t="s">
        <v>1455</v>
      </c>
      <c r="I344" s="37" t="s">
        <v>1889</v>
      </c>
      <c r="J344" s="37" t="s">
        <v>1884</v>
      </c>
      <c r="K344" s="37" t="s">
        <v>1873</v>
      </c>
      <c r="L344" s="37" t="s">
        <v>2250</v>
      </c>
      <c r="M344" s="37" t="s">
        <v>1746</v>
      </c>
      <c r="N344" s="37"/>
      <c r="O344" s="36">
        <f>COUNTIF(Table487[[#This Row],[CMMI Comprehensive Primary Care Plus (CPC+)
Version Date: CY 2021]:[CMS Medicare Hospital Compare
Version Date: January 2021]],"*yes*")</f>
        <v>0</v>
      </c>
      <c r="P344" s="150"/>
      <c r="Q344" s="150"/>
      <c r="R344" s="150"/>
      <c r="S344" s="150"/>
      <c r="T344" s="150"/>
      <c r="U344" s="150"/>
      <c r="V344" s="150"/>
      <c r="W344" s="150"/>
      <c r="X344" s="150"/>
      <c r="Y344" s="150"/>
      <c r="Z344" s="150"/>
      <c r="AA344" s="150"/>
      <c r="AB344" s="150"/>
      <c r="AC344" s="150"/>
      <c r="AD344" s="150"/>
      <c r="AE344" s="150"/>
      <c r="AF344" s="150"/>
      <c r="AG344" s="150"/>
      <c r="AH344" s="150"/>
      <c r="AI344" s="150"/>
      <c r="AJ344" s="150"/>
      <c r="AK344" s="150"/>
    </row>
    <row r="345" spans="1:37" s="26" customFormat="1" ht="76.5" hidden="1" customHeight="1">
      <c r="A345" s="179" t="s">
        <v>356</v>
      </c>
      <c r="B345" s="45" t="s">
        <v>2663</v>
      </c>
      <c r="C345" s="45" t="s">
        <v>1375</v>
      </c>
      <c r="D345" s="47" t="s">
        <v>2271</v>
      </c>
      <c r="E345" s="137" t="s">
        <v>229</v>
      </c>
      <c r="F345" s="52"/>
      <c r="G345" s="52"/>
      <c r="H345" s="132" t="s">
        <v>1351</v>
      </c>
      <c r="I345" s="37" t="s">
        <v>1889</v>
      </c>
      <c r="J345" s="37" t="s">
        <v>1884</v>
      </c>
      <c r="K345" s="37" t="s">
        <v>1873</v>
      </c>
      <c r="L345" s="37" t="s">
        <v>1880</v>
      </c>
      <c r="M345" s="37" t="s">
        <v>314</v>
      </c>
      <c r="N345" s="37"/>
      <c r="O345" s="36">
        <f>COUNTIF(Table487[[#This Row],[CMMI Comprehensive Primary Care Plus (CPC+)
Version Date: CY 2021]:[CMS Medicare Hospital Compare
Version Date: January 2021]],"*yes*")</f>
        <v>1</v>
      </c>
      <c r="P345" s="150"/>
      <c r="Q345" s="150"/>
      <c r="R345" s="150"/>
      <c r="S345" s="150"/>
      <c r="T345" s="150"/>
      <c r="U345" s="150"/>
      <c r="V345" s="150"/>
      <c r="W345" s="150"/>
      <c r="X345" s="150"/>
      <c r="Y345" s="150"/>
      <c r="Z345" s="150" t="s">
        <v>1</v>
      </c>
      <c r="AA345" s="150" t="s">
        <v>1988</v>
      </c>
      <c r="AB345" s="150"/>
      <c r="AC345" s="150"/>
      <c r="AD345" s="150"/>
      <c r="AE345" s="150"/>
      <c r="AF345" s="150"/>
      <c r="AG345" s="150"/>
      <c r="AH345" s="150"/>
      <c r="AI345" s="150"/>
      <c r="AJ345" s="150"/>
      <c r="AK345" s="150"/>
    </row>
    <row r="346" spans="1:37" s="26" customFormat="1" ht="76.5" hidden="1" customHeight="1">
      <c r="A346" s="133" t="s">
        <v>1158</v>
      </c>
      <c r="B346" s="45" t="s">
        <v>2664</v>
      </c>
      <c r="C346" s="45" t="s">
        <v>1374</v>
      </c>
      <c r="D346" s="45" t="s">
        <v>2271</v>
      </c>
      <c r="E346" s="137" t="s">
        <v>229</v>
      </c>
      <c r="F346" s="52"/>
      <c r="G346" s="52"/>
      <c r="H346" s="132" t="s">
        <v>1352</v>
      </c>
      <c r="I346" s="37" t="s">
        <v>1889</v>
      </c>
      <c r="J346" s="37" t="s">
        <v>1884</v>
      </c>
      <c r="K346" s="37" t="s">
        <v>1873</v>
      </c>
      <c r="L346" s="37" t="s">
        <v>1880</v>
      </c>
      <c r="M346" s="37" t="s">
        <v>314</v>
      </c>
      <c r="N346" s="37"/>
      <c r="O346" s="36">
        <f>COUNTIF(Table487[[#This Row],[CMMI Comprehensive Primary Care Plus (CPC+)
Version Date: CY 2021]:[CMS Medicare Hospital Compare
Version Date: January 2021]],"*yes*")</f>
        <v>0</v>
      </c>
      <c r="P346" s="150"/>
      <c r="Q346" s="150"/>
      <c r="R346" s="150"/>
      <c r="S346" s="150"/>
      <c r="T346" s="150"/>
      <c r="U346" s="150"/>
      <c r="V346" s="150"/>
      <c r="W346" s="150"/>
      <c r="X346" s="150"/>
      <c r="Y346" s="150"/>
      <c r="Z346" s="150"/>
      <c r="AA346" s="150" t="s">
        <v>1989</v>
      </c>
      <c r="AB346" s="150"/>
      <c r="AC346" s="150"/>
      <c r="AD346" s="150"/>
      <c r="AE346" s="150"/>
      <c r="AF346" s="150"/>
      <c r="AG346" s="150"/>
      <c r="AH346" s="150"/>
      <c r="AI346" s="150"/>
      <c r="AJ346" s="150"/>
      <c r="AK346" s="150"/>
    </row>
    <row r="347" spans="1:37" s="26" customFormat="1" ht="76.5" hidden="1" customHeight="1">
      <c r="A347" s="111" t="s">
        <v>1159</v>
      </c>
      <c r="B347" s="45" t="s">
        <v>2373</v>
      </c>
      <c r="C347" s="45" t="s">
        <v>1898</v>
      </c>
      <c r="D347" s="45" t="s">
        <v>2279</v>
      </c>
      <c r="E347" s="137" t="s">
        <v>1639</v>
      </c>
      <c r="F347" s="52"/>
      <c r="G347" s="52"/>
      <c r="H347" s="132" t="s">
        <v>1456</v>
      </c>
      <c r="I347" s="37" t="s">
        <v>1889</v>
      </c>
      <c r="J347" s="37" t="s">
        <v>1872</v>
      </c>
      <c r="K347" s="37" t="s">
        <v>1873</v>
      </c>
      <c r="L347" s="37" t="s">
        <v>1916</v>
      </c>
      <c r="M347" s="37" t="s">
        <v>1746</v>
      </c>
      <c r="N347" s="37"/>
      <c r="O347" s="36">
        <f>COUNTIF(Table487[[#This Row],[CMMI Comprehensive Primary Care Plus (CPC+)
Version Date: CY 2021]:[CMS Medicare Hospital Compare
Version Date: January 2021]],"*yes*")</f>
        <v>1</v>
      </c>
      <c r="P347" s="150"/>
      <c r="Q347" s="150"/>
      <c r="R347" s="150"/>
      <c r="S347" s="150"/>
      <c r="T347" s="150"/>
      <c r="U347" s="150"/>
      <c r="V347" s="150"/>
      <c r="W347" s="150"/>
      <c r="X347" s="150"/>
      <c r="Y347" s="150"/>
      <c r="Z347" s="150" t="s">
        <v>1</v>
      </c>
      <c r="AA347" s="150" t="s">
        <v>3948</v>
      </c>
      <c r="AB347" s="150"/>
      <c r="AC347" s="150"/>
      <c r="AD347" s="150"/>
      <c r="AE347" s="150"/>
      <c r="AF347" s="150"/>
      <c r="AG347" s="150"/>
      <c r="AH347" s="150"/>
      <c r="AI347" s="150"/>
      <c r="AJ347" s="150"/>
      <c r="AK347" s="150"/>
    </row>
    <row r="348" spans="1:37" s="26" customFormat="1" ht="76.5" hidden="1" customHeight="1">
      <c r="A348" s="133" t="s">
        <v>1160</v>
      </c>
      <c r="B348" s="45" t="s">
        <v>2665</v>
      </c>
      <c r="C348" s="45" t="s">
        <v>1373</v>
      </c>
      <c r="D348" s="45" t="s">
        <v>2271</v>
      </c>
      <c r="E348" s="137" t="s">
        <v>229</v>
      </c>
      <c r="F348" s="52"/>
      <c r="G348" s="52"/>
      <c r="H348" s="132" t="s">
        <v>3347</v>
      </c>
      <c r="I348" s="37" t="s">
        <v>1889</v>
      </c>
      <c r="J348" s="37" t="s">
        <v>1876</v>
      </c>
      <c r="K348" s="37" t="s">
        <v>1873</v>
      </c>
      <c r="L348" s="37" t="s">
        <v>1880</v>
      </c>
      <c r="M348" s="37" t="s">
        <v>314</v>
      </c>
      <c r="N348" s="37" t="s">
        <v>1</v>
      </c>
      <c r="O348" s="36">
        <f>COUNTIF(Table487[[#This Row],[CMMI Comprehensive Primary Care Plus (CPC+)
Version Date: CY 2021]:[CMS Medicare Hospital Compare
Version Date: January 2021]],"*yes*")</f>
        <v>1</v>
      </c>
      <c r="P348" s="150"/>
      <c r="Q348" s="150"/>
      <c r="R348" s="150"/>
      <c r="S348" s="150"/>
      <c r="T348" s="150"/>
      <c r="U348" s="150"/>
      <c r="V348" s="150"/>
      <c r="W348" s="150"/>
      <c r="X348" s="150"/>
      <c r="Y348" s="150"/>
      <c r="Z348" s="150" t="s">
        <v>1</v>
      </c>
      <c r="AA348" s="150"/>
      <c r="AB348" s="150"/>
      <c r="AC348" s="150"/>
      <c r="AD348" s="150"/>
      <c r="AE348" s="150"/>
      <c r="AF348" s="150"/>
      <c r="AG348" s="150"/>
      <c r="AH348" s="150"/>
      <c r="AI348" s="150"/>
      <c r="AJ348" s="150"/>
      <c r="AK348" s="150"/>
    </row>
    <row r="349" spans="1:37" s="26" customFormat="1" ht="76.5" hidden="1" customHeight="1">
      <c r="A349" s="111" t="s">
        <v>1161</v>
      </c>
      <c r="B349" s="45" t="s">
        <v>3348</v>
      </c>
      <c r="C349" s="45" t="s">
        <v>1354</v>
      </c>
      <c r="D349" s="45" t="s">
        <v>2271</v>
      </c>
      <c r="E349" s="137" t="s">
        <v>229</v>
      </c>
      <c r="F349" s="52"/>
      <c r="G349" s="52"/>
      <c r="H349" s="132" t="s">
        <v>1353</v>
      </c>
      <c r="I349" s="37" t="s">
        <v>1889</v>
      </c>
      <c r="J349" s="37" t="s">
        <v>1876</v>
      </c>
      <c r="K349" s="37" t="s">
        <v>1873</v>
      </c>
      <c r="L349" s="37" t="s">
        <v>1880</v>
      </c>
      <c r="M349" s="37" t="s">
        <v>314</v>
      </c>
      <c r="N349" s="37" t="s">
        <v>1</v>
      </c>
      <c r="O349" s="36">
        <f>COUNTIF(Table487[[#This Row],[CMMI Comprehensive Primary Care Plus (CPC+)
Version Date: CY 2021]:[CMS Medicare Hospital Compare
Version Date: January 2021]],"*yes*")</f>
        <v>0</v>
      </c>
      <c r="P349" s="150"/>
      <c r="Q349" s="150"/>
      <c r="R349" s="150"/>
      <c r="S349" s="150"/>
      <c r="T349" s="150"/>
      <c r="U349" s="150"/>
      <c r="V349" s="150"/>
      <c r="W349" s="150"/>
      <c r="X349" s="150"/>
      <c r="Y349" s="150"/>
      <c r="Z349" s="150"/>
      <c r="AA349" s="150" t="s">
        <v>1990</v>
      </c>
      <c r="AB349" s="150"/>
      <c r="AC349" s="150"/>
      <c r="AD349" s="150"/>
      <c r="AE349" s="150"/>
      <c r="AF349" s="150"/>
      <c r="AG349" s="150"/>
      <c r="AH349" s="150"/>
      <c r="AI349" s="150"/>
      <c r="AJ349" s="150"/>
      <c r="AK349" s="150"/>
    </row>
    <row r="350" spans="1:37" s="26" customFormat="1" ht="76.5" hidden="1" customHeight="1">
      <c r="A350" s="133" t="s">
        <v>1162</v>
      </c>
      <c r="B350" s="45" t="s">
        <v>3349</v>
      </c>
      <c r="C350" s="45" t="s">
        <v>1356</v>
      </c>
      <c r="D350" s="45" t="s">
        <v>2271</v>
      </c>
      <c r="E350" s="137" t="s">
        <v>229</v>
      </c>
      <c r="F350" s="52"/>
      <c r="G350" s="52"/>
      <c r="H350" s="132" t="s">
        <v>1357</v>
      </c>
      <c r="I350" s="37" t="s">
        <v>1889</v>
      </c>
      <c r="J350" s="37" t="s">
        <v>1876</v>
      </c>
      <c r="K350" s="37" t="s">
        <v>1873</v>
      </c>
      <c r="L350" s="37" t="s">
        <v>1880</v>
      </c>
      <c r="M350" s="37" t="s">
        <v>314</v>
      </c>
      <c r="N350" s="37" t="s">
        <v>1</v>
      </c>
      <c r="O350" s="36">
        <f>COUNTIF(Table487[[#This Row],[CMMI Comprehensive Primary Care Plus (CPC+)
Version Date: CY 2021]:[CMS Medicare Hospital Compare
Version Date: January 2021]],"*yes*")</f>
        <v>1</v>
      </c>
      <c r="P350" s="150"/>
      <c r="Q350" s="150"/>
      <c r="R350" s="150"/>
      <c r="S350" s="150"/>
      <c r="T350" s="150"/>
      <c r="U350" s="150"/>
      <c r="V350" s="150"/>
      <c r="W350" s="150"/>
      <c r="X350" s="150"/>
      <c r="Y350" s="150"/>
      <c r="Z350" s="150" t="s">
        <v>1</v>
      </c>
      <c r="AA350" s="150" t="s">
        <v>1991</v>
      </c>
      <c r="AB350" s="150"/>
      <c r="AC350" s="150"/>
      <c r="AD350" s="150"/>
      <c r="AE350" s="150"/>
      <c r="AF350" s="150"/>
      <c r="AG350" s="150"/>
      <c r="AH350" s="150"/>
      <c r="AI350" s="150"/>
      <c r="AJ350" s="150"/>
      <c r="AK350" s="150"/>
    </row>
    <row r="351" spans="1:37" s="26" customFormat="1" ht="76.5" hidden="1" customHeight="1">
      <c r="A351" s="133" t="s">
        <v>1163</v>
      </c>
      <c r="B351" s="45" t="s">
        <v>831</v>
      </c>
      <c r="C351" s="45" t="s">
        <v>1304</v>
      </c>
      <c r="D351" s="45" t="s">
        <v>2279</v>
      </c>
      <c r="E351" s="137" t="s">
        <v>1657</v>
      </c>
      <c r="F351" s="52" t="s">
        <v>2574</v>
      </c>
      <c r="G351" s="52"/>
      <c r="H351" s="132" t="s">
        <v>832</v>
      </c>
      <c r="I351" s="37" t="s">
        <v>1875</v>
      </c>
      <c r="J351" s="37" t="s">
        <v>1894</v>
      </c>
      <c r="K351" s="37" t="s">
        <v>1879</v>
      </c>
      <c r="L351" s="37" t="s">
        <v>1874</v>
      </c>
      <c r="M351" s="37" t="s">
        <v>1746</v>
      </c>
      <c r="N351" s="37" t="s">
        <v>1</v>
      </c>
      <c r="O351" s="36">
        <f>COUNTIF(Table487[[#This Row],[CMMI Comprehensive Primary Care Plus (CPC+)
Version Date: CY 2021]:[CMS Medicare Hospital Compare
Version Date: January 2021]],"*yes*")</f>
        <v>0</v>
      </c>
      <c r="P351" s="150"/>
      <c r="Q351" s="150"/>
      <c r="R351" s="150"/>
      <c r="S351" s="150"/>
      <c r="T351" s="150"/>
      <c r="U351" s="150"/>
      <c r="V351" s="150"/>
      <c r="W351" s="150"/>
      <c r="X351" s="150"/>
      <c r="Y351" s="150"/>
      <c r="Z351" s="150"/>
      <c r="AA351" s="150"/>
      <c r="AB351" s="150"/>
      <c r="AC351" s="150"/>
      <c r="AD351" s="150"/>
      <c r="AE351" s="150"/>
      <c r="AF351" s="150"/>
      <c r="AG351" s="150"/>
      <c r="AH351" s="150"/>
      <c r="AI351" s="150"/>
      <c r="AJ351" s="150"/>
      <c r="AK351" s="150"/>
    </row>
    <row r="352" spans="1:37" s="26" customFormat="1" ht="76.5" hidden="1" customHeight="1">
      <c r="A352" s="133" t="s">
        <v>1164</v>
      </c>
      <c r="B352" s="45" t="s">
        <v>833</v>
      </c>
      <c r="C352" s="45" t="s">
        <v>1305</v>
      </c>
      <c r="D352" s="45" t="s">
        <v>2271</v>
      </c>
      <c r="E352" s="137" t="s">
        <v>1657</v>
      </c>
      <c r="F352" s="52"/>
      <c r="G352" s="52"/>
      <c r="H352" s="132" t="s">
        <v>834</v>
      </c>
      <c r="I352" s="37" t="s">
        <v>1875</v>
      </c>
      <c r="J352" s="37" t="s">
        <v>1894</v>
      </c>
      <c r="K352" s="37" t="s">
        <v>1873</v>
      </c>
      <c r="L352" s="37" t="s">
        <v>1880</v>
      </c>
      <c r="M352" s="37" t="s">
        <v>1746</v>
      </c>
      <c r="N352" s="37" t="s">
        <v>1</v>
      </c>
      <c r="O352" s="36">
        <f>COUNTIF(Table487[[#This Row],[CMMI Comprehensive Primary Care Plus (CPC+)
Version Date: CY 2021]:[CMS Medicare Hospital Compare
Version Date: January 2021]],"*yes*")</f>
        <v>0</v>
      </c>
      <c r="P352" s="150"/>
      <c r="Q352" s="150"/>
      <c r="R352" s="150"/>
      <c r="S352" s="150"/>
      <c r="T352" s="150"/>
      <c r="U352" s="150"/>
      <c r="V352" s="150"/>
      <c r="W352" s="150"/>
      <c r="X352" s="150"/>
      <c r="Y352" s="150"/>
      <c r="Z352" s="150"/>
      <c r="AA352" s="150"/>
      <c r="AB352" s="150"/>
      <c r="AC352" s="150"/>
      <c r="AD352" s="150"/>
      <c r="AE352" s="150"/>
      <c r="AF352" s="150"/>
      <c r="AG352" s="150"/>
      <c r="AH352" s="150"/>
      <c r="AI352" s="150"/>
      <c r="AJ352" s="150"/>
      <c r="AK352" s="150"/>
    </row>
    <row r="353" spans="1:37" s="26" customFormat="1" ht="76.5" hidden="1" customHeight="1">
      <c r="A353" s="133" t="s">
        <v>1165</v>
      </c>
      <c r="B353" s="45" t="s">
        <v>2374</v>
      </c>
      <c r="C353" s="45" t="s">
        <v>674</v>
      </c>
      <c r="D353" s="45" t="s">
        <v>2279</v>
      </c>
      <c r="E353" s="137" t="s">
        <v>1959</v>
      </c>
      <c r="F353" s="52"/>
      <c r="G353" s="52"/>
      <c r="H353" s="132" t="s">
        <v>1457</v>
      </c>
      <c r="I353" s="37" t="s">
        <v>1889</v>
      </c>
      <c r="J353" s="37" t="s">
        <v>1890</v>
      </c>
      <c r="K353" s="37" t="s">
        <v>1879</v>
      </c>
      <c r="L353" s="37" t="s">
        <v>1916</v>
      </c>
      <c r="M353" s="37" t="s">
        <v>314</v>
      </c>
      <c r="N353" s="37"/>
      <c r="O353" s="36">
        <f>COUNTIF(Table487[[#This Row],[CMMI Comprehensive Primary Care Plus (CPC+)
Version Date: CY 2021]:[CMS Medicare Hospital Compare
Version Date: January 2021]],"*yes*")</f>
        <v>2</v>
      </c>
      <c r="P353" s="150"/>
      <c r="Q353" s="150"/>
      <c r="R353" s="150"/>
      <c r="S353" s="150"/>
      <c r="T353" s="150"/>
      <c r="U353" s="150"/>
      <c r="V353" s="150"/>
      <c r="W353" s="150"/>
      <c r="X353" s="150"/>
      <c r="Y353" s="150" t="s">
        <v>1</v>
      </c>
      <c r="Z353" s="150" t="s">
        <v>3949</v>
      </c>
      <c r="AA353" s="150"/>
      <c r="AB353" s="150"/>
      <c r="AC353" s="150"/>
      <c r="AD353" s="150"/>
      <c r="AE353" s="150"/>
      <c r="AF353" s="150"/>
      <c r="AG353" s="150"/>
      <c r="AH353" s="150"/>
      <c r="AI353" s="150"/>
      <c r="AJ353" s="150"/>
      <c r="AK353" s="150"/>
    </row>
    <row r="354" spans="1:37" s="26" customFormat="1" ht="76.5" hidden="1" customHeight="1">
      <c r="A354" s="133" t="s">
        <v>1166</v>
      </c>
      <c r="B354" s="45" t="s">
        <v>2375</v>
      </c>
      <c r="C354" s="45" t="s">
        <v>675</v>
      </c>
      <c r="D354" s="45" t="s">
        <v>2279</v>
      </c>
      <c r="E354" s="137" t="s">
        <v>1959</v>
      </c>
      <c r="F354" s="52"/>
      <c r="G354" s="52"/>
      <c r="H354" s="132" t="s">
        <v>1458</v>
      </c>
      <c r="I354" s="37" t="s">
        <v>1889</v>
      </c>
      <c r="J354" s="37" t="s">
        <v>1890</v>
      </c>
      <c r="K354" s="37" t="s">
        <v>1879</v>
      </c>
      <c r="L354" s="37" t="s">
        <v>1916</v>
      </c>
      <c r="M354" s="37" t="s">
        <v>314</v>
      </c>
      <c r="N354" s="37"/>
      <c r="O354" s="36">
        <f>COUNTIF(Table487[[#This Row],[CMMI Comprehensive Primary Care Plus (CPC+)
Version Date: CY 2021]:[CMS Medicare Hospital Compare
Version Date: January 2021]],"*yes*")</f>
        <v>2</v>
      </c>
      <c r="P354" s="150"/>
      <c r="Q354" s="150"/>
      <c r="R354" s="150"/>
      <c r="S354" s="150"/>
      <c r="T354" s="150"/>
      <c r="U354" s="150"/>
      <c r="V354" s="150"/>
      <c r="W354" s="150"/>
      <c r="X354" s="150"/>
      <c r="Y354" s="150" t="s">
        <v>1</v>
      </c>
      <c r="Z354" s="150" t="s">
        <v>3950</v>
      </c>
      <c r="AA354" s="150"/>
      <c r="AB354" s="150"/>
      <c r="AC354" s="150"/>
      <c r="AD354" s="150"/>
      <c r="AE354" s="150"/>
      <c r="AF354" s="150"/>
      <c r="AG354" s="150"/>
      <c r="AH354" s="150"/>
      <c r="AI354" s="150"/>
      <c r="AJ354" s="150"/>
      <c r="AK354" s="150"/>
    </row>
    <row r="355" spans="1:37" s="26" customFormat="1" ht="76.5" hidden="1" customHeight="1">
      <c r="A355" s="133" t="s">
        <v>1167</v>
      </c>
      <c r="B355" s="45" t="s">
        <v>1853</v>
      </c>
      <c r="C355" s="45" t="s">
        <v>1854</v>
      </c>
      <c r="D355" s="45" t="s">
        <v>2271</v>
      </c>
      <c r="E355" s="137" t="s">
        <v>229</v>
      </c>
      <c r="F355" s="52"/>
      <c r="G355" s="52"/>
      <c r="H355" s="132" t="s">
        <v>1852</v>
      </c>
      <c r="I355" s="37" t="s">
        <v>1889</v>
      </c>
      <c r="J355" s="37" t="s">
        <v>1890</v>
      </c>
      <c r="K355" s="37" t="s">
        <v>1879</v>
      </c>
      <c r="L355" s="37" t="s">
        <v>1874</v>
      </c>
      <c r="M355" s="37" t="s">
        <v>314</v>
      </c>
      <c r="N355" s="37" t="s">
        <v>1</v>
      </c>
      <c r="O355" s="36">
        <f>COUNTIF(Table487[[#This Row],[CMMI Comprehensive Primary Care Plus (CPC+)
Version Date: CY 2021]:[CMS Medicare Hospital Compare
Version Date: January 2021]],"*yes*")</f>
        <v>0</v>
      </c>
      <c r="P355" s="150"/>
      <c r="Q355" s="150"/>
      <c r="R355" s="150"/>
      <c r="S355" s="150"/>
      <c r="T355" s="150"/>
      <c r="U355" s="150"/>
      <c r="V355" s="150"/>
      <c r="W355" s="150"/>
      <c r="X355" s="150"/>
      <c r="Y355" s="150"/>
      <c r="Z355" s="150"/>
      <c r="AA355" s="150"/>
      <c r="AB355" s="150"/>
      <c r="AC355" s="150"/>
      <c r="AD355" s="150"/>
      <c r="AE355" s="150"/>
      <c r="AF355" s="150"/>
      <c r="AG355" s="150"/>
      <c r="AH355" s="150"/>
      <c r="AI355" s="150"/>
      <c r="AJ355" s="150"/>
      <c r="AK355" s="150"/>
    </row>
    <row r="356" spans="1:37" s="26" customFormat="1" ht="76.5" hidden="1" customHeight="1">
      <c r="A356" s="133" t="s">
        <v>357</v>
      </c>
      <c r="B356" s="45" t="s">
        <v>3350</v>
      </c>
      <c r="C356" s="45" t="s">
        <v>2965</v>
      </c>
      <c r="D356" s="47" t="s">
        <v>2279</v>
      </c>
      <c r="E356" s="137" t="s">
        <v>1931</v>
      </c>
      <c r="F356" s="52"/>
      <c r="G356" s="52"/>
      <c r="H356" s="132" t="s">
        <v>2966</v>
      </c>
      <c r="I356" s="37" t="s">
        <v>1889</v>
      </c>
      <c r="J356" s="37" t="s">
        <v>97</v>
      </c>
      <c r="K356" s="37" t="s">
        <v>1877</v>
      </c>
      <c r="L356" s="37" t="s">
        <v>1880</v>
      </c>
      <c r="M356" s="37" t="s">
        <v>6</v>
      </c>
      <c r="N356" s="37"/>
      <c r="O356" s="36">
        <f>COUNTIF(Table487[[#This Row],[CMMI Comprehensive Primary Care Plus (CPC+)
Version Date: CY 2021]:[CMS Medicare Hospital Compare
Version Date: January 2021]],"*yes*")</f>
        <v>1</v>
      </c>
      <c r="P356" s="150"/>
      <c r="Q356" s="150"/>
      <c r="R356" s="150"/>
      <c r="S356" s="150"/>
      <c r="T356" s="150"/>
      <c r="U356" s="150"/>
      <c r="V356" s="150"/>
      <c r="W356" s="150"/>
      <c r="X356" s="150" t="s">
        <v>2370</v>
      </c>
      <c r="Y356" s="150"/>
      <c r="Z356" s="150"/>
      <c r="AA356" s="150"/>
      <c r="AB356" s="150"/>
      <c r="AC356" s="150"/>
      <c r="AD356" s="150"/>
      <c r="AE356" s="150"/>
      <c r="AF356" s="150"/>
      <c r="AG356" s="150"/>
      <c r="AH356" s="150"/>
      <c r="AI356" s="150"/>
      <c r="AJ356" s="150"/>
      <c r="AK356" s="150"/>
    </row>
    <row r="357" spans="1:37" s="26" customFormat="1" ht="76.5" hidden="1" customHeight="1">
      <c r="A357" s="133" t="s">
        <v>1168</v>
      </c>
      <c r="B357" s="45" t="s">
        <v>300</v>
      </c>
      <c r="C357" s="45" t="s">
        <v>155</v>
      </c>
      <c r="D357" s="45" t="s">
        <v>2271</v>
      </c>
      <c r="E357" s="137" t="s">
        <v>1960</v>
      </c>
      <c r="F357" s="52"/>
      <c r="G357" s="52"/>
      <c r="H357" s="132" t="s">
        <v>3351</v>
      </c>
      <c r="I357" s="37" t="s">
        <v>1889</v>
      </c>
      <c r="J357" s="37" t="s">
        <v>1890</v>
      </c>
      <c r="K357" s="37" t="s">
        <v>1879</v>
      </c>
      <c r="L357" s="37" t="s">
        <v>1880</v>
      </c>
      <c r="M357" s="37" t="s">
        <v>5</v>
      </c>
      <c r="N357" s="37" t="s">
        <v>1</v>
      </c>
      <c r="O357" s="36">
        <f>COUNTIF(Table487[[#This Row],[CMMI Comprehensive Primary Care Plus (CPC+)
Version Date: CY 2021]:[CMS Medicare Hospital Compare
Version Date: January 2021]],"*yes*")</f>
        <v>4</v>
      </c>
      <c r="P357" s="150"/>
      <c r="Q357" s="150"/>
      <c r="R357" s="150" t="s">
        <v>1</v>
      </c>
      <c r="S357" s="150"/>
      <c r="T357" s="150" t="s">
        <v>1</v>
      </c>
      <c r="U357" s="150" t="s">
        <v>3951</v>
      </c>
      <c r="V357" s="150"/>
      <c r="W357" s="150"/>
      <c r="X357" s="150" t="s">
        <v>2302</v>
      </c>
      <c r="Y357" s="150"/>
      <c r="Z357" s="150"/>
      <c r="AA357" s="150"/>
      <c r="AB357" s="150"/>
      <c r="AC357" s="150" t="s">
        <v>1</v>
      </c>
      <c r="AD357" s="150" t="s">
        <v>1</v>
      </c>
      <c r="AE357" s="150"/>
      <c r="AF357" s="150"/>
      <c r="AG357" s="150" t="s">
        <v>3952</v>
      </c>
      <c r="AH357" s="150" t="s">
        <v>1</v>
      </c>
      <c r="AI357" s="150"/>
      <c r="AJ357" s="150"/>
      <c r="AK357" s="150"/>
    </row>
    <row r="358" spans="1:37" s="26" customFormat="1" ht="76.5" hidden="1" customHeight="1">
      <c r="A358" s="133" t="s">
        <v>1169</v>
      </c>
      <c r="B358" s="45" t="s">
        <v>3352</v>
      </c>
      <c r="C358" s="45" t="s">
        <v>676</v>
      </c>
      <c r="D358" s="45" t="s">
        <v>2279</v>
      </c>
      <c r="E358" s="137" t="s">
        <v>1639</v>
      </c>
      <c r="F358" s="52" t="s">
        <v>2377</v>
      </c>
      <c r="G358" s="52"/>
      <c r="H358" s="132" t="s">
        <v>1459</v>
      </c>
      <c r="I358" s="37" t="s">
        <v>1889</v>
      </c>
      <c r="J358" s="37" t="s">
        <v>1890</v>
      </c>
      <c r="K358" s="37" t="s">
        <v>1879</v>
      </c>
      <c r="L358" s="37" t="s">
        <v>1880</v>
      </c>
      <c r="M358" s="37" t="s">
        <v>5</v>
      </c>
      <c r="N358" s="37" t="s">
        <v>1</v>
      </c>
      <c r="O358" s="36">
        <f>COUNTIF(Table487[[#This Row],[CMMI Comprehensive Primary Care Plus (CPC+)
Version Date: CY 2021]:[CMS Medicare Hospital Compare
Version Date: January 2021]],"*yes*")</f>
        <v>2</v>
      </c>
      <c r="P358" s="150"/>
      <c r="Q358" s="150"/>
      <c r="R358" s="150"/>
      <c r="S358" s="150"/>
      <c r="T358" s="150"/>
      <c r="U358" s="150"/>
      <c r="V358" s="150" t="s">
        <v>1560</v>
      </c>
      <c r="W358" s="150"/>
      <c r="X358" s="150"/>
      <c r="Y358" s="150"/>
      <c r="Z358" s="150" t="s">
        <v>3953</v>
      </c>
      <c r="AA358" s="150"/>
      <c r="AB358" s="150" t="s">
        <v>1</v>
      </c>
      <c r="AC358" s="150"/>
      <c r="AD358" s="150"/>
      <c r="AE358" s="150"/>
      <c r="AF358" s="150"/>
      <c r="AG358" s="150" t="s">
        <v>1827</v>
      </c>
      <c r="AH358" s="150"/>
      <c r="AI358" s="150"/>
      <c r="AJ358" s="150"/>
      <c r="AK358" s="150"/>
    </row>
    <row r="359" spans="1:37" s="26" customFormat="1" ht="76.5" hidden="1" customHeight="1">
      <c r="A359" s="133" t="s">
        <v>1170</v>
      </c>
      <c r="B359" s="45" t="s">
        <v>301</v>
      </c>
      <c r="C359" s="45" t="s">
        <v>11</v>
      </c>
      <c r="D359" s="45" t="s">
        <v>2271</v>
      </c>
      <c r="E359" s="137" t="s">
        <v>1960</v>
      </c>
      <c r="F359" s="52" t="s">
        <v>2378</v>
      </c>
      <c r="G359" s="52"/>
      <c r="H359" s="132" t="s">
        <v>2109</v>
      </c>
      <c r="I359" s="37" t="s">
        <v>1928</v>
      </c>
      <c r="J359" s="37" t="s">
        <v>1884</v>
      </c>
      <c r="K359" s="37" t="s">
        <v>1873</v>
      </c>
      <c r="L359" s="37" t="s">
        <v>2250</v>
      </c>
      <c r="M359" s="37" t="s">
        <v>5</v>
      </c>
      <c r="N359" s="37"/>
      <c r="O359" s="36">
        <f>COUNTIF(Table487[[#This Row],[CMMI Comprehensive Primary Care Plus (CPC+)
Version Date: CY 2021]:[CMS Medicare Hospital Compare
Version Date: January 2021]],"*yes*")</f>
        <v>1</v>
      </c>
      <c r="P359" s="150"/>
      <c r="Q359" s="150"/>
      <c r="R359" s="150"/>
      <c r="S359" s="150"/>
      <c r="T359" s="150"/>
      <c r="U359" s="150"/>
      <c r="V359" s="150"/>
      <c r="W359" s="150" t="s">
        <v>1</v>
      </c>
      <c r="X359" s="150"/>
      <c r="Y359" s="150"/>
      <c r="Z359" s="150"/>
      <c r="AA359" s="150"/>
      <c r="AB359" s="150"/>
      <c r="AC359" s="150"/>
      <c r="AD359" s="150"/>
      <c r="AE359" s="150"/>
      <c r="AF359" s="150"/>
      <c r="AG359" s="150"/>
      <c r="AH359" s="150" t="s">
        <v>1</v>
      </c>
      <c r="AI359" s="150"/>
      <c r="AJ359" s="150"/>
      <c r="AK359" s="150"/>
    </row>
    <row r="360" spans="1:37" s="26" customFormat="1" ht="76.5" hidden="1" customHeight="1">
      <c r="A360" s="133" t="s">
        <v>1171</v>
      </c>
      <c r="B360" s="45" t="s">
        <v>1842</v>
      </c>
      <c r="C360" s="45" t="s">
        <v>1843</v>
      </c>
      <c r="D360" s="45" t="s">
        <v>2279</v>
      </c>
      <c r="E360" s="137" t="s">
        <v>1960</v>
      </c>
      <c r="F360" s="52"/>
      <c r="G360" s="52"/>
      <c r="H360" s="132" t="s">
        <v>2047</v>
      </c>
      <c r="I360" s="37" t="s">
        <v>1928</v>
      </c>
      <c r="J360" s="37" t="s">
        <v>1884</v>
      </c>
      <c r="K360" s="37" t="s">
        <v>1873</v>
      </c>
      <c r="L360" s="37" t="s">
        <v>2250</v>
      </c>
      <c r="M360" s="37" t="s">
        <v>5</v>
      </c>
      <c r="N360" s="37"/>
      <c r="O360" s="36">
        <f>COUNTIF(Table487[[#This Row],[CMMI Comprehensive Primary Care Plus (CPC+)
Version Date: CY 2021]:[CMS Medicare Hospital Compare
Version Date: January 2021]],"*yes*")</f>
        <v>3</v>
      </c>
      <c r="P360" s="150"/>
      <c r="Q360" s="150" t="s">
        <v>2682</v>
      </c>
      <c r="R360" s="150" t="s">
        <v>2683</v>
      </c>
      <c r="S360" s="150"/>
      <c r="T360" s="150"/>
      <c r="U360" s="150"/>
      <c r="V360" s="150"/>
      <c r="W360" s="150"/>
      <c r="X360" s="150" t="s">
        <v>3954</v>
      </c>
      <c r="Y360" s="150"/>
      <c r="Z360" s="150"/>
      <c r="AA360" s="150"/>
      <c r="AB360" s="150"/>
      <c r="AC360" s="150" t="s">
        <v>1</v>
      </c>
      <c r="AD360" s="150" t="s">
        <v>1</v>
      </c>
      <c r="AE360" s="150" t="s">
        <v>1</v>
      </c>
      <c r="AF360" s="150"/>
      <c r="AG360" s="150"/>
      <c r="AH360" s="150"/>
      <c r="AI360" s="150"/>
      <c r="AJ360" s="150"/>
      <c r="AK360" s="150"/>
    </row>
    <row r="361" spans="1:37" s="26" customFormat="1" ht="76.5" hidden="1" customHeight="1">
      <c r="A361" s="133" t="s">
        <v>1172</v>
      </c>
      <c r="B361" s="45" t="s">
        <v>896</v>
      </c>
      <c r="C361" s="45" t="s">
        <v>2540</v>
      </c>
      <c r="D361" s="45" t="s">
        <v>2271</v>
      </c>
      <c r="E361" s="137" t="s">
        <v>1934</v>
      </c>
      <c r="F361" s="52" t="s">
        <v>3353</v>
      </c>
      <c r="G361" s="52"/>
      <c r="H361" s="132" t="s">
        <v>897</v>
      </c>
      <c r="I361" s="37" t="s">
        <v>1875</v>
      </c>
      <c r="J361" s="37" t="s">
        <v>1904</v>
      </c>
      <c r="K361" s="37" t="s">
        <v>1873</v>
      </c>
      <c r="L361" s="37" t="s">
        <v>2252</v>
      </c>
      <c r="M361" s="37" t="s">
        <v>1746</v>
      </c>
      <c r="N361" s="37" t="s">
        <v>1</v>
      </c>
      <c r="O361" s="36">
        <f>COUNTIF(Table487[[#This Row],[CMMI Comprehensive Primary Care Plus (CPC+)
Version Date: CY 2021]:[CMS Medicare Hospital Compare
Version Date: January 2021]],"*yes*")</f>
        <v>1</v>
      </c>
      <c r="P361" s="150"/>
      <c r="Q361" s="150"/>
      <c r="R361" s="150"/>
      <c r="S361" s="150"/>
      <c r="T361" s="150"/>
      <c r="U361" s="150"/>
      <c r="V361" s="150"/>
      <c r="W361" s="150" t="s">
        <v>1</v>
      </c>
      <c r="X361" s="150"/>
      <c r="Y361" s="150"/>
      <c r="Z361" s="150"/>
      <c r="AA361" s="150"/>
      <c r="AB361" s="150"/>
      <c r="AC361" s="150"/>
      <c r="AD361" s="150"/>
      <c r="AE361" s="150"/>
      <c r="AF361" s="150"/>
      <c r="AG361" s="150"/>
      <c r="AH361" s="150"/>
      <c r="AI361" s="150"/>
      <c r="AJ361" s="150"/>
      <c r="AK361" s="150"/>
    </row>
    <row r="362" spans="1:37" s="26" customFormat="1" ht="76.5" hidden="1" customHeight="1">
      <c r="A362" s="133" t="s">
        <v>1173</v>
      </c>
      <c r="B362" s="45" t="s">
        <v>2922</v>
      </c>
      <c r="C362" s="45" t="s">
        <v>2923</v>
      </c>
      <c r="D362" s="45" t="s">
        <v>2271</v>
      </c>
      <c r="E362" s="137" t="s">
        <v>1966</v>
      </c>
      <c r="F362" s="52"/>
      <c r="G362" s="52"/>
      <c r="H362" s="132" t="s">
        <v>2924</v>
      </c>
      <c r="I362" s="37" t="s">
        <v>1875</v>
      </c>
      <c r="J362" s="37" t="s">
        <v>1883</v>
      </c>
      <c r="K362" s="37" t="s">
        <v>1873</v>
      </c>
      <c r="L362" s="37" t="s">
        <v>1916</v>
      </c>
      <c r="M362" s="37" t="s">
        <v>314</v>
      </c>
      <c r="N362" s="37" t="s">
        <v>1</v>
      </c>
      <c r="O362" s="36">
        <f>COUNTIF(Table487[[#This Row],[CMMI Comprehensive Primary Care Plus (CPC+)
Version Date: CY 2021]:[CMS Medicare Hospital Compare
Version Date: January 2021]],"*yes*")</f>
        <v>1</v>
      </c>
      <c r="P362" s="150"/>
      <c r="Q362" s="150"/>
      <c r="R362" s="150"/>
      <c r="S362" s="150"/>
      <c r="T362" s="150"/>
      <c r="U362" s="150"/>
      <c r="V362" s="150"/>
      <c r="W362" s="150"/>
      <c r="X362" s="150"/>
      <c r="Y362" s="150"/>
      <c r="Z362" s="150" t="s">
        <v>3955</v>
      </c>
      <c r="AA362" s="150"/>
      <c r="AB362" s="150"/>
      <c r="AC362" s="150"/>
      <c r="AD362" s="150"/>
      <c r="AE362" s="150"/>
      <c r="AF362" s="150"/>
      <c r="AG362" s="150"/>
      <c r="AH362" s="150"/>
      <c r="AI362" s="150"/>
      <c r="AJ362" s="150"/>
      <c r="AK362" s="150"/>
    </row>
    <row r="363" spans="1:37" s="26" customFormat="1" ht="76.5" hidden="1" customHeight="1">
      <c r="A363" s="133" t="s">
        <v>1174</v>
      </c>
      <c r="B363" s="45" t="s">
        <v>835</v>
      </c>
      <c r="C363" s="45" t="s">
        <v>1306</v>
      </c>
      <c r="D363" s="45" t="s">
        <v>2271</v>
      </c>
      <c r="E363" s="137" t="s">
        <v>1949</v>
      </c>
      <c r="F363" s="52" t="s">
        <v>2523</v>
      </c>
      <c r="G363" s="52"/>
      <c r="H363" s="132" t="s">
        <v>836</v>
      </c>
      <c r="I363" s="37" t="s">
        <v>97</v>
      </c>
      <c r="J363" s="37" t="s">
        <v>1890</v>
      </c>
      <c r="K363" s="37" t="s">
        <v>1873</v>
      </c>
      <c r="L363" s="37" t="s">
        <v>1880</v>
      </c>
      <c r="M363" s="37" t="s">
        <v>1746</v>
      </c>
      <c r="N363" s="37" t="s">
        <v>1</v>
      </c>
      <c r="O363" s="36">
        <f>COUNTIF(Table487[[#This Row],[CMMI Comprehensive Primary Care Plus (CPC+)
Version Date: CY 2021]:[CMS Medicare Hospital Compare
Version Date: January 2021]],"*yes*")</f>
        <v>1</v>
      </c>
      <c r="P363" s="150"/>
      <c r="Q363" s="150"/>
      <c r="R363" s="150"/>
      <c r="S363" s="150"/>
      <c r="T363" s="150"/>
      <c r="U363" s="150"/>
      <c r="V363" s="150"/>
      <c r="W363" s="150" t="s">
        <v>1</v>
      </c>
      <c r="X363" s="150"/>
      <c r="Y363" s="150"/>
      <c r="Z363" s="150"/>
      <c r="AA363" s="150"/>
      <c r="AB363" s="150"/>
      <c r="AC363" s="150"/>
      <c r="AD363" s="150"/>
      <c r="AE363" s="150"/>
      <c r="AF363" s="150"/>
      <c r="AG363" s="150"/>
      <c r="AH363" s="150"/>
      <c r="AI363" s="150"/>
      <c r="AJ363" s="150"/>
      <c r="AK363" s="150"/>
    </row>
    <row r="364" spans="1:37" s="26" customFormat="1" ht="76.5" hidden="1" customHeight="1">
      <c r="A364" s="133" t="s">
        <v>1175</v>
      </c>
      <c r="B364" s="45" t="s">
        <v>837</v>
      </c>
      <c r="C364" s="45" t="s">
        <v>1307</v>
      </c>
      <c r="D364" s="47" t="s">
        <v>2271</v>
      </c>
      <c r="E364" s="137" t="s">
        <v>1949</v>
      </c>
      <c r="F364" s="171" t="s">
        <v>2522</v>
      </c>
      <c r="G364" s="52"/>
      <c r="H364" s="132" t="s">
        <v>838</v>
      </c>
      <c r="I364" s="37" t="s">
        <v>97</v>
      </c>
      <c r="J364" s="37" t="s">
        <v>1895</v>
      </c>
      <c r="K364" s="37" t="s">
        <v>1873</v>
      </c>
      <c r="L364" s="37" t="s">
        <v>1880</v>
      </c>
      <c r="M364" s="37" t="s">
        <v>1746</v>
      </c>
      <c r="N364" s="37" t="s">
        <v>1</v>
      </c>
      <c r="O364" s="36">
        <f>COUNTIF(Table487[[#This Row],[CMMI Comprehensive Primary Care Plus (CPC+)
Version Date: CY 2021]:[CMS Medicare Hospital Compare
Version Date: January 2021]],"*yes*")</f>
        <v>1</v>
      </c>
      <c r="P364" s="150"/>
      <c r="Q364" s="150"/>
      <c r="R364" s="150"/>
      <c r="S364" s="150"/>
      <c r="T364" s="150"/>
      <c r="U364" s="150"/>
      <c r="V364" s="150"/>
      <c r="W364" s="150" t="s">
        <v>1</v>
      </c>
      <c r="X364" s="150"/>
      <c r="Y364" s="150"/>
      <c r="Z364" s="150"/>
      <c r="AA364" s="150"/>
      <c r="AB364" s="150"/>
      <c r="AC364" s="150"/>
      <c r="AD364" s="150"/>
      <c r="AE364" s="150"/>
      <c r="AF364" s="150"/>
      <c r="AG364" s="150"/>
      <c r="AH364" s="150"/>
      <c r="AI364" s="150"/>
      <c r="AJ364" s="150"/>
      <c r="AK364" s="150"/>
    </row>
    <row r="365" spans="1:37" s="26" customFormat="1" ht="76.5" hidden="1" customHeight="1">
      <c r="A365" s="133" t="s">
        <v>1176</v>
      </c>
      <c r="B365" s="45" t="s">
        <v>1251</v>
      </c>
      <c r="C365" s="45" t="s">
        <v>1308</v>
      </c>
      <c r="D365" s="45" t="s">
        <v>2271</v>
      </c>
      <c r="E365" s="137" t="s">
        <v>1949</v>
      </c>
      <c r="F365" s="52" t="s">
        <v>2524</v>
      </c>
      <c r="G365" s="52"/>
      <c r="H365" s="132" t="s">
        <v>2525</v>
      </c>
      <c r="I365" s="37" t="s">
        <v>97</v>
      </c>
      <c r="J365" s="37" t="s">
        <v>1883</v>
      </c>
      <c r="K365" s="37" t="s">
        <v>1873</v>
      </c>
      <c r="L365" s="37" t="s">
        <v>1880</v>
      </c>
      <c r="M365" s="37" t="s">
        <v>1746</v>
      </c>
      <c r="N365" s="37" t="s">
        <v>1</v>
      </c>
      <c r="O365" s="36">
        <f>COUNTIF(Table487[[#This Row],[CMMI Comprehensive Primary Care Plus (CPC+)
Version Date: CY 2021]:[CMS Medicare Hospital Compare
Version Date: January 2021]],"*yes*")</f>
        <v>0</v>
      </c>
      <c r="P365" s="150"/>
      <c r="Q365" s="150"/>
      <c r="R365" s="150"/>
      <c r="S365" s="150"/>
      <c r="T365" s="150"/>
      <c r="U365" s="150"/>
      <c r="V365" s="150"/>
      <c r="W365" s="150"/>
      <c r="X365" s="150"/>
      <c r="Y365" s="150"/>
      <c r="Z365" s="150"/>
      <c r="AA365" s="150"/>
      <c r="AB365" s="150"/>
      <c r="AC365" s="150"/>
      <c r="AD365" s="150"/>
      <c r="AE365" s="150"/>
      <c r="AF365" s="150"/>
      <c r="AG365" s="150"/>
      <c r="AH365" s="150"/>
      <c r="AI365" s="150"/>
      <c r="AJ365" s="150"/>
      <c r="AK365" s="150"/>
    </row>
    <row r="366" spans="1:37" s="26" customFormat="1" ht="76.5" hidden="1" customHeight="1">
      <c r="A366" s="133" t="s">
        <v>1177</v>
      </c>
      <c r="B366" s="45" t="s">
        <v>2835</v>
      </c>
      <c r="C366" s="45" t="s">
        <v>2836</v>
      </c>
      <c r="D366" s="46" t="s">
        <v>2271</v>
      </c>
      <c r="E366" s="137" t="s">
        <v>2837</v>
      </c>
      <c r="F366" s="52" t="s">
        <v>2838</v>
      </c>
      <c r="G366" s="52"/>
      <c r="H366" s="132" t="s">
        <v>2839</v>
      </c>
      <c r="I366" s="37" t="s">
        <v>97</v>
      </c>
      <c r="J366" s="37" t="s">
        <v>1883</v>
      </c>
      <c r="K366" s="37" t="s">
        <v>1873</v>
      </c>
      <c r="L366" s="37" t="s">
        <v>1880</v>
      </c>
      <c r="M366" s="37" t="s">
        <v>314</v>
      </c>
      <c r="N366" s="37" t="s">
        <v>1</v>
      </c>
      <c r="O366" s="36">
        <f>COUNTIF(Table487[[#This Row],[CMMI Comprehensive Primary Care Plus (CPC+)
Version Date: CY 2021]:[CMS Medicare Hospital Compare
Version Date: January 2021]],"*yes*")</f>
        <v>0</v>
      </c>
      <c r="P366" s="150"/>
      <c r="Q366" s="150"/>
      <c r="R366" s="150"/>
      <c r="S366" s="150"/>
      <c r="T366" s="150"/>
      <c r="U366" s="150"/>
      <c r="V366" s="150"/>
      <c r="W366" s="150"/>
      <c r="X366" s="150"/>
      <c r="Y366" s="150"/>
      <c r="Z366" s="150"/>
      <c r="AA366" s="150"/>
      <c r="AB366" s="150"/>
      <c r="AC366" s="150"/>
      <c r="AD366" s="150"/>
      <c r="AE366" s="150"/>
      <c r="AF366" s="150"/>
      <c r="AG366" s="150"/>
      <c r="AH366" s="150"/>
      <c r="AI366" s="150"/>
      <c r="AJ366" s="150"/>
      <c r="AK366" s="150"/>
    </row>
    <row r="367" spans="1:37" s="26" customFormat="1" ht="76.5" hidden="1" customHeight="1">
      <c r="A367" s="133" t="s">
        <v>358</v>
      </c>
      <c r="B367" s="45" t="s">
        <v>2841</v>
      </c>
      <c r="C367" s="45" t="s">
        <v>2842</v>
      </c>
      <c r="D367" s="45" t="s">
        <v>2279</v>
      </c>
      <c r="E367" s="137" t="s">
        <v>2837</v>
      </c>
      <c r="F367" s="52" t="s">
        <v>2843</v>
      </c>
      <c r="G367" s="52"/>
      <c r="H367" s="132" t="s">
        <v>2844</v>
      </c>
      <c r="I367" s="37" t="s">
        <v>97</v>
      </c>
      <c r="J367" s="37" t="s">
        <v>1883</v>
      </c>
      <c r="K367" s="37" t="s">
        <v>1873</v>
      </c>
      <c r="L367" s="37" t="s">
        <v>1880</v>
      </c>
      <c r="M367" s="37" t="s">
        <v>314</v>
      </c>
      <c r="N367" s="37" t="s">
        <v>1</v>
      </c>
      <c r="O367" s="36">
        <f>COUNTIF(Table487[[#This Row],[CMMI Comprehensive Primary Care Plus (CPC+)
Version Date: CY 2021]:[CMS Medicare Hospital Compare
Version Date: January 2021]],"*yes*")</f>
        <v>2</v>
      </c>
      <c r="P367" s="150"/>
      <c r="Q367" s="150"/>
      <c r="R367" s="150"/>
      <c r="S367" s="150"/>
      <c r="T367" s="150"/>
      <c r="U367" s="150"/>
      <c r="V367" s="150"/>
      <c r="W367" s="150" t="s">
        <v>1</v>
      </c>
      <c r="X367" s="150" t="s">
        <v>2287</v>
      </c>
      <c r="Y367" s="150"/>
      <c r="Z367" s="150"/>
      <c r="AA367" s="150"/>
      <c r="AB367" s="150"/>
      <c r="AC367" s="150"/>
      <c r="AD367" s="150"/>
      <c r="AE367" s="150"/>
      <c r="AF367" s="150"/>
      <c r="AG367" s="150"/>
      <c r="AH367" s="150"/>
      <c r="AI367" s="150"/>
      <c r="AJ367" s="150"/>
      <c r="AK367" s="150"/>
    </row>
    <row r="368" spans="1:37" s="26" customFormat="1" ht="76.5" hidden="1" customHeight="1">
      <c r="A368" s="133" t="s">
        <v>1178</v>
      </c>
      <c r="B368" s="45" t="s">
        <v>2848</v>
      </c>
      <c r="C368" s="45" t="s">
        <v>2849</v>
      </c>
      <c r="D368" s="45" t="s">
        <v>2279</v>
      </c>
      <c r="E368" s="137" t="s">
        <v>2837</v>
      </c>
      <c r="F368" s="52" t="s">
        <v>2850</v>
      </c>
      <c r="G368" s="52"/>
      <c r="H368" s="132" t="s">
        <v>2851</v>
      </c>
      <c r="I368" s="37" t="s">
        <v>97</v>
      </c>
      <c r="J368" s="37" t="s">
        <v>1883</v>
      </c>
      <c r="K368" s="37" t="s">
        <v>1873</v>
      </c>
      <c r="L368" s="37" t="s">
        <v>1880</v>
      </c>
      <c r="M368" s="37" t="s">
        <v>314</v>
      </c>
      <c r="N368" s="37" t="s">
        <v>1</v>
      </c>
      <c r="O368" s="36">
        <f>COUNTIF(Table487[[#This Row],[CMMI Comprehensive Primary Care Plus (CPC+)
Version Date: CY 2021]:[CMS Medicare Hospital Compare
Version Date: January 2021]],"*yes*")</f>
        <v>2</v>
      </c>
      <c r="P368" s="150"/>
      <c r="Q368" s="150"/>
      <c r="R368" s="150"/>
      <c r="S368" s="150"/>
      <c r="T368" s="150"/>
      <c r="U368" s="150"/>
      <c r="V368" s="150"/>
      <c r="W368" s="150" t="s">
        <v>1</v>
      </c>
      <c r="X368" s="150" t="s">
        <v>2287</v>
      </c>
      <c r="Y368" s="150"/>
      <c r="Z368" s="150"/>
      <c r="AA368" s="150"/>
      <c r="AB368" s="150"/>
      <c r="AC368" s="150"/>
      <c r="AD368" s="150"/>
      <c r="AE368" s="150"/>
      <c r="AF368" s="150"/>
      <c r="AG368" s="150"/>
      <c r="AH368" s="150"/>
      <c r="AI368" s="150"/>
      <c r="AJ368" s="150"/>
      <c r="AK368" s="150"/>
    </row>
    <row r="369" spans="1:37" s="26" customFormat="1" ht="76.5" hidden="1" customHeight="1">
      <c r="A369" s="133" t="s">
        <v>1179</v>
      </c>
      <c r="B369" s="45" t="s">
        <v>2853</v>
      </c>
      <c r="C369" s="45" t="s">
        <v>2854</v>
      </c>
      <c r="D369" s="45" t="s">
        <v>2279</v>
      </c>
      <c r="E369" s="137" t="s">
        <v>2837</v>
      </c>
      <c r="F369" s="52" t="s">
        <v>2855</v>
      </c>
      <c r="G369" s="52"/>
      <c r="H369" s="132" t="s">
        <v>2856</v>
      </c>
      <c r="I369" s="37" t="s">
        <v>97</v>
      </c>
      <c r="J369" s="37" t="s">
        <v>1883</v>
      </c>
      <c r="K369" s="37" t="s">
        <v>1873</v>
      </c>
      <c r="L369" s="37" t="s">
        <v>1880</v>
      </c>
      <c r="M369" s="37" t="s">
        <v>314</v>
      </c>
      <c r="N369" s="37" t="s">
        <v>1</v>
      </c>
      <c r="O369" s="36">
        <f>COUNTIF(Table487[[#This Row],[CMMI Comprehensive Primary Care Plus (CPC+)
Version Date: CY 2021]:[CMS Medicare Hospital Compare
Version Date: January 2021]],"*yes*")</f>
        <v>2</v>
      </c>
      <c r="P369" s="150"/>
      <c r="Q369" s="150"/>
      <c r="R369" s="150"/>
      <c r="S369" s="150"/>
      <c r="T369" s="150"/>
      <c r="U369" s="150"/>
      <c r="V369" s="150"/>
      <c r="W369" s="150" t="s">
        <v>1</v>
      </c>
      <c r="X369" s="150" t="s">
        <v>2287</v>
      </c>
      <c r="Y369" s="150"/>
      <c r="Z369" s="150"/>
      <c r="AA369" s="150"/>
      <c r="AB369" s="150"/>
      <c r="AC369" s="150"/>
      <c r="AD369" s="150"/>
      <c r="AE369" s="150"/>
      <c r="AF369" s="150"/>
      <c r="AG369" s="150"/>
      <c r="AH369" s="150"/>
      <c r="AI369" s="150"/>
      <c r="AJ369" s="150"/>
      <c r="AK369" s="150"/>
    </row>
    <row r="370" spans="1:37" s="26" customFormat="1" ht="76.5" hidden="1" customHeight="1">
      <c r="A370" s="133" t="s">
        <v>1180</v>
      </c>
      <c r="B370" s="45" t="s">
        <v>839</v>
      </c>
      <c r="C370" s="45" t="s">
        <v>1309</v>
      </c>
      <c r="D370" s="47" t="s">
        <v>2279</v>
      </c>
      <c r="E370" s="137" t="s">
        <v>1639</v>
      </c>
      <c r="F370" s="52" t="s">
        <v>2615</v>
      </c>
      <c r="G370" s="52"/>
      <c r="H370" s="132" t="s">
        <v>1519</v>
      </c>
      <c r="I370" s="37" t="s">
        <v>1928</v>
      </c>
      <c r="J370" s="37" t="s">
        <v>1888</v>
      </c>
      <c r="K370" s="37" t="s">
        <v>1873</v>
      </c>
      <c r="L370" s="37" t="s">
        <v>1880</v>
      </c>
      <c r="M370" s="37" t="s">
        <v>1746</v>
      </c>
      <c r="N370" s="37" t="s">
        <v>1</v>
      </c>
      <c r="O370" s="36">
        <f>COUNTIF(Table487[[#This Row],[CMMI Comprehensive Primary Care Plus (CPC+)
Version Date: CY 2021]:[CMS Medicare Hospital Compare
Version Date: January 2021]],"*yes*")</f>
        <v>2</v>
      </c>
      <c r="P370" s="150"/>
      <c r="Q370" s="150"/>
      <c r="R370" s="150"/>
      <c r="S370" s="150"/>
      <c r="T370" s="150"/>
      <c r="U370" s="150"/>
      <c r="V370" s="150"/>
      <c r="W370" s="150" t="s">
        <v>1</v>
      </c>
      <c r="X370" s="150" t="s">
        <v>3890</v>
      </c>
      <c r="Y370" s="150"/>
      <c r="Z370" s="150"/>
      <c r="AA370" s="150"/>
      <c r="AB370" s="150"/>
      <c r="AC370" s="150"/>
      <c r="AD370" s="150"/>
      <c r="AE370" s="150"/>
      <c r="AF370" s="150"/>
      <c r="AG370" s="150"/>
      <c r="AH370" s="150"/>
      <c r="AI370" s="150"/>
      <c r="AJ370" s="150"/>
      <c r="AK370" s="150"/>
    </row>
    <row r="371" spans="1:37" s="26" customFormat="1" ht="76.5" hidden="1" customHeight="1">
      <c r="A371" s="133" t="s">
        <v>1181</v>
      </c>
      <c r="B371" s="45" t="s">
        <v>2688</v>
      </c>
      <c r="C371" s="45" t="s">
        <v>1741</v>
      </c>
      <c r="D371" s="45" t="s">
        <v>2279</v>
      </c>
      <c r="E371" s="137" t="s">
        <v>1675</v>
      </c>
      <c r="F371" s="52"/>
      <c r="G371" s="52"/>
      <c r="H371" s="132" t="s">
        <v>1742</v>
      </c>
      <c r="I371" s="37" t="s">
        <v>2212</v>
      </c>
      <c r="J371" s="37" t="s">
        <v>1888</v>
      </c>
      <c r="K371" s="37" t="s">
        <v>1879</v>
      </c>
      <c r="L371" s="37" t="s">
        <v>1880</v>
      </c>
      <c r="M371" s="37" t="s">
        <v>314</v>
      </c>
      <c r="N371" s="37" t="s">
        <v>1</v>
      </c>
      <c r="O371" s="36">
        <f>COUNTIF(Table487[[#This Row],[CMMI Comprehensive Primary Care Plus (CPC+)
Version Date: CY 2021]:[CMS Medicare Hospital Compare
Version Date: January 2021]],"*yes*")</f>
        <v>1</v>
      </c>
      <c r="P371" s="150"/>
      <c r="Q371" s="150"/>
      <c r="R371" s="150"/>
      <c r="S371" s="150"/>
      <c r="T371" s="150"/>
      <c r="U371" s="150"/>
      <c r="V371" s="150"/>
      <c r="W371" s="150"/>
      <c r="X371" s="150" t="s">
        <v>3890</v>
      </c>
      <c r="Y371" s="150"/>
      <c r="Z371" s="150"/>
      <c r="AA371" s="150"/>
      <c r="AB371" s="150" t="s">
        <v>1</v>
      </c>
      <c r="AC371" s="150"/>
      <c r="AD371" s="150"/>
      <c r="AE371" s="150"/>
      <c r="AF371" s="150"/>
      <c r="AG371" s="150"/>
      <c r="AH371" s="150"/>
      <c r="AI371" s="150"/>
      <c r="AJ371" s="150"/>
      <c r="AK371" s="150"/>
    </row>
    <row r="372" spans="1:37" s="26" customFormat="1" ht="76.5" hidden="1" customHeight="1">
      <c r="A372" s="179" t="s">
        <v>1182</v>
      </c>
      <c r="B372" s="45" t="s">
        <v>2098</v>
      </c>
      <c r="C372" s="45" t="s">
        <v>1737</v>
      </c>
      <c r="D372" s="47" t="s">
        <v>2279</v>
      </c>
      <c r="E372" s="137" t="s">
        <v>1675</v>
      </c>
      <c r="F372" s="52"/>
      <c r="G372" s="52"/>
      <c r="H372" s="132" t="s">
        <v>1738</v>
      </c>
      <c r="I372" s="143" t="s">
        <v>2212</v>
      </c>
      <c r="J372" s="37" t="s">
        <v>1888</v>
      </c>
      <c r="K372" s="37" t="s">
        <v>1879</v>
      </c>
      <c r="L372" s="37" t="s">
        <v>1880</v>
      </c>
      <c r="M372" s="37" t="s">
        <v>314</v>
      </c>
      <c r="N372" s="37" t="s">
        <v>1</v>
      </c>
      <c r="O372" s="36">
        <f>COUNTIF(Table487[[#This Row],[CMMI Comprehensive Primary Care Plus (CPC+)
Version Date: CY 2021]:[CMS Medicare Hospital Compare
Version Date: January 2021]],"*yes*")</f>
        <v>1</v>
      </c>
      <c r="P372" s="150"/>
      <c r="Q372" s="150"/>
      <c r="R372" s="150"/>
      <c r="S372" s="150"/>
      <c r="T372" s="150"/>
      <c r="U372" s="150"/>
      <c r="V372" s="150"/>
      <c r="W372" s="150"/>
      <c r="X372" s="150" t="s">
        <v>3956</v>
      </c>
      <c r="Y372" s="150"/>
      <c r="Z372" s="150"/>
      <c r="AA372" s="150"/>
      <c r="AB372" s="150"/>
      <c r="AC372" s="150"/>
      <c r="AD372" s="150"/>
      <c r="AE372" s="150"/>
      <c r="AF372" s="150"/>
      <c r="AG372" s="150"/>
      <c r="AH372" s="150"/>
      <c r="AI372" s="150"/>
      <c r="AJ372" s="150"/>
      <c r="AK372" s="150"/>
    </row>
    <row r="373" spans="1:37" s="26" customFormat="1" ht="76.5" hidden="1" customHeight="1">
      <c r="A373" s="133" t="s">
        <v>1183</v>
      </c>
      <c r="B373" s="45" t="s">
        <v>2668</v>
      </c>
      <c r="C373" s="45" t="s">
        <v>1364</v>
      </c>
      <c r="D373" s="45" t="s">
        <v>2279</v>
      </c>
      <c r="E373" s="137" t="s">
        <v>1639</v>
      </c>
      <c r="F373" s="52"/>
      <c r="G373" s="52"/>
      <c r="H373" s="132" t="s">
        <v>1361</v>
      </c>
      <c r="I373" s="37" t="s">
        <v>1889</v>
      </c>
      <c r="J373" s="37" t="s">
        <v>1884</v>
      </c>
      <c r="K373" s="37" t="s">
        <v>1879</v>
      </c>
      <c r="L373" s="37" t="s">
        <v>1880</v>
      </c>
      <c r="M373" s="37" t="s">
        <v>5</v>
      </c>
      <c r="N373" s="37"/>
      <c r="O373" s="36">
        <f>COUNTIF(Table487[[#This Row],[CMMI Comprehensive Primary Care Plus (CPC+)
Version Date: CY 2021]:[CMS Medicare Hospital Compare
Version Date: January 2021]],"*yes*")</f>
        <v>1</v>
      </c>
      <c r="P373" s="150"/>
      <c r="Q373" s="150"/>
      <c r="R373" s="150"/>
      <c r="S373" s="150"/>
      <c r="T373" s="150"/>
      <c r="U373" s="150"/>
      <c r="V373" s="150"/>
      <c r="W373" s="150"/>
      <c r="X373" s="150"/>
      <c r="Y373" s="150"/>
      <c r="Z373" s="150" t="s">
        <v>3957</v>
      </c>
      <c r="AA373" s="150"/>
      <c r="AB373" s="150"/>
      <c r="AC373" s="150"/>
      <c r="AD373" s="150"/>
      <c r="AE373" s="150"/>
      <c r="AF373" s="150"/>
      <c r="AG373" s="150"/>
      <c r="AH373" s="150"/>
      <c r="AI373" s="150"/>
      <c r="AJ373" s="150"/>
      <c r="AK373" s="150"/>
    </row>
    <row r="374" spans="1:37" s="26" customFormat="1" ht="76.5" hidden="1" customHeight="1">
      <c r="A374" s="133" t="s">
        <v>1184</v>
      </c>
      <c r="B374" s="45" t="s">
        <v>2379</v>
      </c>
      <c r="C374" s="45" t="s">
        <v>579</v>
      </c>
      <c r="D374" s="47" t="s">
        <v>2279</v>
      </c>
      <c r="E374" s="137" t="s">
        <v>1639</v>
      </c>
      <c r="F374" s="52"/>
      <c r="G374" s="52"/>
      <c r="H374" s="132" t="s">
        <v>1750</v>
      </c>
      <c r="I374" s="37" t="s">
        <v>1889</v>
      </c>
      <c r="J374" s="37" t="s">
        <v>1884</v>
      </c>
      <c r="K374" s="37" t="s">
        <v>1879</v>
      </c>
      <c r="L374" s="37" t="s">
        <v>1880</v>
      </c>
      <c r="M374" s="37" t="s">
        <v>1746</v>
      </c>
      <c r="N374" s="37"/>
      <c r="O374" s="36">
        <f>COUNTIF(Table487[[#This Row],[CMMI Comprehensive Primary Care Plus (CPC+)
Version Date: CY 2021]:[CMS Medicare Hospital Compare
Version Date: January 2021]],"*yes*")</f>
        <v>2</v>
      </c>
      <c r="P374" s="150"/>
      <c r="Q374" s="150"/>
      <c r="R374" s="150"/>
      <c r="S374" s="150"/>
      <c r="T374" s="150"/>
      <c r="U374" s="150"/>
      <c r="V374" s="150"/>
      <c r="W374" s="150"/>
      <c r="X374" s="150"/>
      <c r="Y374" s="150" t="s">
        <v>1</v>
      </c>
      <c r="Z374" s="150" t="s">
        <v>3958</v>
      </c>
      <c r="AA374" s="150"/>
      <c r="AB374" s="150"/>
      <c r="AC374" s="150"/>
      <c r="AD374" s="150"/>
      <c r="AE374" s="150"/>
      <c r="AF374" s="150"/>
      <c r="AG374" s="150"/>
      <c r="AH374" s="150"/>
      <c r="AI374" s="150"/>
      <c r="AJ374" s="150"/>
      <c r="AK374" s="150"/>
    </row>
    <row r="375" spans="1:37" s="26" customFormat="1" ht="76.5" hidden="1" customHeight="1">
      <c r="A375" s="133" t="s">
        <v>1185</v>
      </c>
      <c r="B375" s="45" t="s">
        <v>2661</v>
      </c>
      <c r="C375" s="45" t="s">
        <v>1376</v>
      </c>
      <c r="D375" s="45" t="s">
        <v>2271</v>
      </c>
      <c r="E375" s="137" t="s">
        <v>229</v>
      </c>
      <c r="F375" s="52"/>
      <c r="G375" s="52"/>
      <c r="H375" s="132" t="s">
        <v>3354</v>
      </c>
      <c r="I375" s="37" t="s">
        <v>1889</v>
      </c>
      <c r="J375" s="37" t="s">
        <v>1888</v>
      </c>
      <c r="K375" s="37" t="s">
        <v>1873</v>
      </c>
      <c r="L375" s="37" t="s">
        <v>1916</v>
      </c>
      <c r="M375" s="37" t="s">
        <v>314</v>
      </c>
      <c r="N375" s="37" t="s">
        <v>1</v>
      </c>
      <c r="O375" s="36">
        <f>COUNTIF(Table487[[#This Row],[CMMI Comprehensive Primary Care Plus (CPC+)
Version Date: CY 2021]:[CMS Medicare Hospital Compare
Version Date: January 2021]],"*yes*")</f>
        <v>0</v>
      </c>
      <c r="P375" s="150"/>
      <c r="Q375" s="150"/>
      <c r="R375" s="150"/>
      <c r="S375" s="150"/>
      <c r="T375" s="150"/>
      <c r="U375" s="150"/>
      <c r="V375" s="150"/>
      <c r="W375" s="150"/>
      <c r="X375" s="150"/>
      <c r="Y375" s="150"/>
      <c r="Z375" s="150"/>
      <c r="AA375" s="150" t="s">
        <v>3959</v>
      </c>
      <c r="AB375" s="150"/>
      <c r="AC375" s="150"/>
      <c r="AD375" s="150"/>
      <c r="AE375" s="150"/>
      <c r="AF375" s="150"/>
      <c r="AG375" s="150"/>
      <c r="AH375" s="150"/>
      <c r="AI375" s="150"/>
      <c r="AJ375" s="150" t="s">
        <v>1827</v>
      </c>
      <c r="AK375" s="150"/>
    </row>
    <row r="376" spans="1:37" s="26" customFormat="1" ht="76.5" hidden="1" customHeight="1">
      <c r="A376" s="133" t="s">
        <v>1186</v>
      </c>
      <c r="B376" s="45" t="s">
        <v>2094</v>
      </c>
      <c r="C376" s="45" t="s">
        <v>1297</v>
      </c>
      <c r="D376" s="45" t="s">
        <v>2271</v>
      </c>
      <c r="E376" s="137" t="s">
        <v>1960</v>
      </c>
      <c r="F376" s="52"/>
      <c r="G376" s="52"/>
      <c r="H376" s="132" t="s">
        <v>1527</v>
      </c>
      <c r="I376" s="37" t="s">
        <v>1875</v>
      </c>
      <c r="J376" s="37" t="s">
        <v>1888</v>
      </c>
      <c r="K376" s="37" t="s">
        <v>1873</v>
      </c>
      <c r="L376" s="37" t="s">
        <v>1880</v>
      </c>
      <c r="M376" s="37" t="s">
        <v>1746</v>
      </c>
      <c r="N376" s="37" t="s">
        <v>1</v>
      </c>
      <c r="O376" s="36">
        <f>COUNTIF(Table487[[#This Row],[CMMI Comprehensive Primary Care Plus (CPC+)
Version Date: CY 2021]:[CMS Medicare Hospital Compare
Version Date: January 2021]],"*yes*")</f>
        <v>0</v>
      </c>
      <c r="P376" s="150"/>
      <c r="Q376" s="150"/>
      <c r="R376" s="150"/>
      <c r="S376" s="150"/>
      <c r="T376" s="150"/>
      <c r="U376" s="150"/>
      <c r="V376" s="150"/>
      <c r="W376" s="150"/>
      <c r="X376" s="150"/>
      <c r="Y376" s="150"/>
      <c r="Z376" s="150"/>
      <c r="AA376" s="150"/>
      <c r="AB376" s="150"/>
      <c r="AC376" s="150"/>
      <c r="AD376" s="150"/>
      <c r="AE376" s="150"/>
      <c r="AF376" s="150"/>
      <c r="AG376" s="150"/>
      <c r="AH376" s="150"/>
      <c r="AI376" s="150"/>
      <c r="AJ376" s="150"/>
      <c r="AK376" s="150"/>
    </row>
    <row r="377" spans="1:37" s="26" customFormat="1" ht="76.5" hidden="1" customHeight="1">
      <c r="A377" s="133" t="s">
        <v>1187</v>
      </c>
      <c r="B377" s="45" t="s">
        <v>2676</v>
      </c>
      <c r="C377" s="45" t="s">
        <v>1383</v>
      </c>
      <c r="D377" s="45" t="s">
        <v>2279</v>
      </c>
      <c r="E377" s="137" t="s">
        <v>1960</v>
      </c>
      <c r="F377" s="52"/>
      <c r="G377" s="52"/>
      <c r="H377" s="132" t="s">
        <v>1384</v>
      </c>
      <c r="I377" s="37" t="s">
        <v>1875</v>
      </c>
      <c r="J377" s="37" t="s">
        <v>1888</v>
      </c>
      <c r="K377" s="37" t="s">
        <v>1873</v>
      </c>
      <c r="L377" s="37" t="s">
        <v>1880</v>
      </c>
      <c r="M377" s="37" t="s">
        <v>5</v>
      </c>
      <c r="N377" s="37" t="s">
        <v>1</v>
      </c>
      <c r="O377" s="36">
        <f>COUNTIF(Table487[[#This Row],[CMMI Comprehensive Primary Care Plus (CPC+)
Version Date: CY 2021]:[CMS Medicare Hospital Compare
Version Date: January 2021]],"*yes*")</f>
        <v>1</v>
      </c>
      <c r="P377" s="150"/>
      <c r="Q377" s="150"/>
      <c r="R377" s="150" t="s">
        <v>3858</v>
      </c>
      <c r="S377" s="150"/>
      <c r="T377" s="150"/>
      <c r="U377" s="150"/>
      <c r="V377" s="150"/>
      <c r="W377" s="150"/>
      <c r="X377" s="150"/>
      <c r="Y377" s="150"/>
      <c r="Z377" s="150"/>
      <c r="AA377" s="150"/>
      <c r="AB377" s="150"/>
      <c r="AC377" s="150"/>
      <c r="AD377" s="150"/>
      <c r="AE377" s="150"/>
      <c r="AF377" s="150"/>
      <c r="AG377" s="150"/>
      <c r="AH377" s="150"/>
      <c r="AI377" s="150"/>
      <c r="AJ377" s="150"/>
      <c r="AK377" s="150"/>
    </row>
    <row r="378" spans="1:37" s="26" customFormat="1" ht="76.5" hidden="1" customHeight="1">
      <c r="A378" s="179" t="s">
        <v>359</v>
      </c>
      <c r="B378" s="45" t="s">
        <v>2778</v>
      </c>
      <c r="C378" s="45" t="s">
        <v>3355</v>
      </c>
      <c r="D378" s="45" t="s">
        <v>2279</v>
      </c>
      <c r="E378" s="137" t="s">
        <v>1960</v>
      </c>
      <c r="F378" s="52"/>
      <c r="G378" s="52"/>
      <c r="H378" s="132" t="s">
        <v>2779</v>
      </c>
      <c r="I378" s="37" t="s">
        <v>1875</v>
      </c>
      <c r="J378" s="37" t="s">
        <v>1878</v>
      </c>
      <c r="K378" s="37" t="s">
        <v>1873</v>
      </c>
      <c r="L378" s="37" t="s">
        <v>1880</v>
      </c>
      <c r="M378" s="37" t="s">
        <v>5</v>
      </c>
      <c r="N378" s="37" t="s">
        <v>1</v>
      </c>
      <c r="O378" s="36">
        <f>COUNTIF(Table487[[#This Row],[CMMI Comprehensive Primary Care Plus (CPC+)
Version Date: CY 2021]:[CMS Medicare Hospital Compare
Version Date: January 2021]],"*yes*")</f>
        <v>0</v>
      </c>
      <c r="P378" s="150"/>
      <c r="Q378" s="150"/>
      <c r="R378" s="150"/>
      <c r="S378" s="150"/>
      <c r="T378" s="150"/>
      <c r="U378" s="150"/>
      <c r="V378" s="150"/>
      <c r="W378" s="150"/>
      <c r="X378" s="150"/>
      <c r="Y378" s="150"/>
      <c r="Z378" s="150"/>
      <c r="AA378" s="150"/>
      <c r="AB378" s="150"/>
      <c r="AC378" s="150"/>
      <c r="AD378" s="150"/>
      <c r="AE378" s="150"/>
      <c r="AF378" s="150"/>
      <c r="AG378" s="150"/>
      <c r="AH378" s="150"/>
      <c r="AI378" s="150"/>
      <c r="AJ378" s="150"/>
      <c r="AK378" s="150"/>
    </row>
    <row r="379" spans="1:37" s="26" customFormat="1" ht="76.5" hidden="1" customHeight="1">
      <c r="A379" s="179" t="s">
        <v>1188</v>
      </c>
      <c r="B379" s="45" t="s">
        <v>2775</v>
      </c>
      <c r="C379" s="45" t="s">
        <v>3356</v>
      </c>
      <c r="D379" s="45" t="s">
        <v>2279</v>
      </c>
      <c r="E379" s="137" t="s">
        <v>1960</v>
      </c>
      <c r="F379" s="52"/>
      <c r="G379" s="52"/>
      <c r="H379" s="132" t="s">
        <v>2776</v>
      </c>
      <c r="I379" s="37" t="s">
        <v>1875</v>
      </c>
      <c r="J379" s="37" t="s">
        <v>1887</v>
      </c>
      <c r="K379" s="37" t="s">
        <v>1873</v>
      </c>
      <c r="L379" s="37" t="s">
        <v>1880</v>
      </c>
      <c r="M379" s="37" t="s">
        <v>5</v>
      </c>
      <c r="N379" s="37" t="s">
        <v>1</v>
      </c>
      <c r="O379" s="36">
        <f>COUNTIF(Table487[[#This Row],[CMMI Comprehensive Primary Care Plus (CPC+)
Version Date: CY 2021]:[CMS Medicare Hospital Compare
Version Date: January 2021]],"*yes*")</f>
        <v>0</v>
      </c>
      <c r="P379" s="150"/>
      <c r="Q379" s="150"/>
      <c r="R379" s="150"/>
      <c r="S379" s="150"/>
      <c r="T379" s="150"/>
      <c r="U379" s="150"/>
      <c r="V379" s="150"/>
      <c r="W379" s="150"/>
      <c r="X379" s="150"/>
      <c r="Y379" s="150"/>
      <c r="Z379" s="150"/>
      <c r="AA379" s="150"/>
      <c r="AB379" s="150"/>
      <c r="AC379" s="150"/>
      <c r="AD379" s="150"/>
      <c r="AE379" s="150"/>
      <c r="AF379" s="150"/>
      <c r="AG379" s="150"/>
      <c r="AH379" s="150"/>
      <c r="AI379" s="150"/>
      <c r="AJ379" s="150"/>
      <c r="AK379" s="150"/>
    </row>
    <row r="380" spans="1:37" s="26" customFormat="1" ht="76.5" hidden="1" customHeight="1">
      <c r="A380" s="133" t="s">
        <v>1189</v>
      </c>
      <c r="B380" s="45" t="s">
        <v>1570</v>
      </c>
      <c r="C380" s="45" t="s">
        <v>156</v>
      </c>
      <c r="D380" s="45" t="s">
        <v>2279</v>
      </c>
      <c r="E380" s="137" t="s">
        <v>1960</v>
      </c>
      <c r="F380" s="52"/>
      <c r="G380" s="52"/>
      <c r="H380" s="132" t="s">
        <v>1460</v>
      </c>
      <c r="I380" s="37" t="s">
        <v>2297</v>
      </c>
      <c r="J380" s="37" t="s">
        <v>1872</v>
      </c>
      <c r="K380" s="37" t="s">
        <v>1873</v>
      </c>
      <c r="L380" s="37" t="s">
        <v>2251</v>
      </c>
      <c r="M380" s="37" t="s">
        <v>1746</v>
      </c>
      <c r="N380" s="37"/>
      <c r="O380" s="36">
        <f>COUNTIF(Table487[[#This Row],[CMMI Comprehensive Primary Care Plus (CPC+)
Version Date: CY 2021]:[CMS Medicare Hospital Compare
Version Date: January 2021]],"*yes*")</f>
        <v>0</v>
      </c>
      <c r="P380" s="150"/>
      <c r="Q380" s="150"/>
      <c r="R380" s="150"/>
      <c r="S380" s="150"/>
      <c r="T380" s="150"/>
      <c r="U380" s="150"/>
      <c r="V380" s="150"/>
      <c r="W380" s="150"/>
      <c r="X380" s="150"/>
      <c r="Y380" s="150"/>
      <c r="Z380" s="150"/>
      <c r="AA380" s="150"/>
      <c r="AB380" s="150"/>
      <c r="AC380" s="150"/>
      <c r="AD380" s="150"/>
      <c r="AE380" s="150"/>
      <c r="AF380" s="150"/>
      <c r="AG380" s="150"/>
      <c r="AH380" s="150"/>
      <c r="AI380" s="150"/>
      <c r="AJ380" s="150"/>
      <c r="AK380" s="150"/>
    </row>
    <row r="381" spans="1:37" s="26" customFormat="1" ht="76.5" hidden="1" customHeight="1">
      <c r="A381" s="133" t="s">
        <v>1190</v>
      </c>
      <c r="B381" s="45" t="s">
        <v>2061</v>
      </c>
      <c r="C381" s="45" t="s">
        <v>157</v>
      </c>
      <c r="D381" s="45" t="s">
        <v>2271</v>
      </c>
      <c r="E381" s="137" t="s">
        <v>1959</v>
      </c>
      <c r="F381" s="52"/>
      <c r="G381" s="52"/>
      <c r="H381" s="132" t="s">
        <v>1461</v>
      </c>
      <c r="I381" s="37" t="s">
        <v>1875</v>
      </c>
      <c r="J381" s="37" t="s">
        <v>1872</v>
      </c>
      <c r="K381" s="37" t="s">
        <v>1879</v>
      </c>
      <c r="L381" s="37" t="s">
        <v>2252</v>
      </c>
      <c r="M381" s="37" t="s">
        <v>314</v>
      </c>
      <c r="N381" s="37"/>
      <c r="O381" s="36">
        <f>COUNTIF(Table487[[#This Row],[CMMI Comprehensive Primary Care Plus (CPC+)
Version Date: CY 2021]:[CMS Medicare Hospital Compare
Version Date: January 2021]],"*yes*")</f>
        <v>0</v>
      </c>
      <c r="P381" s="150"/>
      <c r="Q381" s="150"/>
      <c r="R381" s="150"/>
      <c r="S381" s="150"/>
      <c r="T381" s="150"/>
      <c r="U381" s="150"/>
      <c r="V381" s="150"/>
      <c r="W381" s="150"/>
      <c r="X381" s="150"/>
      <c r="Y381" s="150"/>
      <c r="Z381" s="150"/>
      <c r="AA381" s="150"/>
      <c r="AB381" s="150"/>
      <c r="AC381" s="150"/>
      <c r="AD381" s="150"/>
      <c r="AE381" s="150"/>
      <c r="AF381" s="150"/>
      <c r="AG381" s="150"/>
      <c r="AH381" s="150"/>
      <c r="AI381" s="150"/>
      <c r="AJ381" s="150"/>
      <c r="AK381" s="150"/>
    </row>
    <row r="382" spans="1:37" s="26" customFormat="1" ht="76.5" hidden="1" customHeight="1">
      <c r="A382" s="133" t="s">
        <v>1191</v>
      </c>
      <c r="B382" s="45" t="s">
        <v>1686</v>
      </c>
      <c r="C382" s="45" t="s">
        <v>1687</v>
      </c>
      <c r="D382" s="45" t="s">
        <v>2279</v>
      </c>
      <c r="E382" s="137" t="s">
        <v>1637</v>
      </c>
      <c r="F382" s="52" t="s">
        <v>2709</v>
      </c>
      <c r="G382" s="52"/>
      <c r="H382" s="132" t="s">
        <v>1690</v>
      </c>
      <c r="I382" s="37" t="s">
        <v>1889</v>
      </c>
      <c r="J382" s="37" t="s">
        <v>1919</v>
      </c>
      <c r="K382" s="37" t="s">
        <v>1873</v>
      </c>
      <c r="L382" s="37" t="s">
        <v>1880</v>
      </c>
      <c r="M382" s="37" t="s">
        <v>314</v>
      </c>
      <c r="N382" s="37"/>
      <c r="O382" s="36">
        <f>COUNTIF(Table487[[#This Row],[CMMI Comprehensive Primary Care Plus (CPC+)
Version Date: CY 2021]:[CMS Medicare Hospital Compare
Version Date: January 2021]],"*yes*")</f>
        <v>1</v>
      </c>
      <c r="P382" s="150"/>
      <c r="Q382" s="150"/>
      <c r="R382" s="150"/>
      <c r="S382" s="150"/>
      <c r="T382" s="150"/>
      <c r="U382" s="150"/>
      <c r="V382" s="150"/>
      <c r="W382" s="150" t="s">
        <v>1</v>
      </c>
      <c r="X382" s="150"/>
      <c r="Y382" s="150"/>
      <c r="Z382" s="150"/>
      <c r="AA382" s="150"/>
      <c r="AB382" s="150"/>
      <c r="AC382" s="150"/>
      <c r="AD382" s="150"/>
      <c r="AE382" s="150"/>
      <c r="AF382" s="150"/>
      <c r="AG382" s="150"/>
      <c r="AH382" s="150"/>
      <c r="AI382" s="150"/>
      <c r="AJ382" s="150"/>
      <c r="AK382" s="150"/>
    </row>
    <row r="383" spans="1:37" s="26" customFormat="1" ht="76.5" hidden="1" customHeight="1">
      <c r="A383" s="111" t="s">
        <v>1192</v>
      </c>
      <c r="B383" s="45" t="s">
        <v>840</v>
      </c>
      <c r="C383" s="45" t="s">
        <v>1310</v>
      </c>
      <c r="D383" s="45" t="s">
        <v>2279</v>
      </c>
      <c r="E383" s="137" t="s">
        <v>1958</v>
      </c>
      <c r="F383" s="52" t="s">
        <v>2584</v>
      </c>
      <c r="G383" s="52"/>
      <c r="H383" s="132" t="s">
        <v>841</v>
      </c>
      <c r="I383" s="37" t="s">
        <v>1875</v>
      </c>
      <c r="J383" s="37" t="s">
        <v>1872</v>
      </c>
      <c r="K383" s="37" t="s">
        <v>1873</v>
      </c>
      <c r="L383" s="37" t="s">
        <v>1916</v>
      </c>
      <c r="M383" s="37" t="s">
        <v>314</v>
      </c>
      <c r="N383" s="37"/>
      <c r="O383" s="36">
        <f>COUNTIF(Table487[[#This Row],[CMMI Comprehensive Primary Care Plus (CPC+)
Version Date: CY 2021]:[CMS Medicare Hospital Compare
Version Date: January 2021]],"*yes*")</f>
        <v>2</v>
      </c>
      <c r="P383" s="150"/>
      <c r="Q383" s="150"/>
      <c r="R383" s="150"/>
      <c r="S383" s="150"/>
      <c r="T383" s="150"/>
      <c r="U383" s="150"/>
      <c r="V383" s="150"/>
      <c r="W383" s="150" t="s">
        <v>1</v>
      </c>
      <c r="X383" s="150" t="s">
        <v>3960</v>
      </c>
      <c r="Y383" s="150"/>
      <c r="Z383" s="150"/>
      <c r="AA383" s="150"/>
      <c r="AB383" s="150"/>
      <c r="AC383" s="150"/>
      <c r="AD383" s="150"/>
      <c r="AE383" s="150"/>
      <c r="AF383" s="150"/>
      <c r="AG383" s="150"/>
      <c r="AH383" s="150"/>
      <c r="AI383" s="150"/>
      <c r="AJ383" s="150"/>
      <c r="AK383" s="150"/>
    </row>
    <row r="384" spans="1:37" s="26" customFormat="1" ht="76.5" hidden="1" customHeight="1">
      <c r="A384" s="111" t="s">
        <v>1193</v>
      </c>
      <c r="B384" s="45" t="s">
        <v>3357</v>
      </c>
      <c r="C384" s="45" t="s">
        <v>3358</v>
      </c>
      <c r="D384" s="45" t="s">
        <v>2279</v>
      </c>
      <c r="E384" s="137" t="s">
        <v>3359</v>
      </c>
      <c r="F384" s="52"/>
      <c r="G384" s="52"/>
      <c r="H384" s="132" t="s">
        <v>3360</v>
      </c>
      <c r="I384" s="37" t="s">
        <v>1875</v>
      </c>
      <c r="J384" s="37" t="s">
        <v>1872</v>
      </c>
      <c r="K384" s="37" t="s">
        <v>1873</v>
      </c>
      <c r="L384" s="37" t="s">
        <v>1916</v>
      </c>
      <c r="M384" s="37" t="s">
        <v>314</v>
      </c>
      <c r="N384" s="37"/>
      <c r="O384" s="36">
        <f>COUNTIF(Table487[[#This Row],[CMMI Comprehensive Primary Care Plus (CPC+)
Version Date: CY 2021]:[CMS Medicare Hospital Compare
Version Date: January 2021]],"*yes*")</f>
        <v>1</v>
      </c>
      <c r="P384" s="150"/>
      <c r="Q384" s="150"/>
      <c r="R384" s="150"/>
      <c r="S384" s="150"/>
      <c r="T384" s="150"/>
      <c r="U384" s="150"/>
      <c r="V384" s="150"/>
      <c r="W384" s="150"/>
      <c r="X384" s="150" t="s">
        <v>2295</v>
      </c>
      <c r="Y384" s="150"/>
      <c r="Z384" s="150"/>
      <c r="AA384" s="150"/>
      <c r="AB384" s="150"/>
      <c r="AC384" s="150"/>
      <c r="AD384" s="150"/>
      <c r="AE384" s="150"/>
      <c r="AF384" s="150"/>
      <c r="AG384" s="150"/>
      <c r="AH384" s="150"/>
      <c r="AI384" s="150"/>
      <c r="AJ384" s="150"/>
      <c r="AK384" s="150"/>
    </row>
    <row r="385" spans="1:37" s="26" customFormat="1" ht="76.5" hidden="1" customHeight="1">
      <c r="A385" s="111" t="s">
        <v>1194</v>
      </c>
      <c r="B385" s="45" t="s">
        <v>1571</v>
      </c>
      <c r="C385" s="45" t="s">
        <v>158</v>
      </c>
      <c r="D385" s="47" t="s">
        <v>2279</v>
      </c>
      <c r="E385" s="137" t="s">
        <v>3361</v>
      </c>
      <c r="F385" s="52" t="s">
        <v>2383</v>
      </c>
      <c r="G385" s="52"/>
      <c r="H385" s="132" t="s">
        <v>1462</v>
      </c>
      <c r="I385" s="143" t="s">
        <v>1875</v>
      </c>
      <c r="J385" s="37" t="s">
        <v>1872</v>
      </c>
      <c r="K385" s="37" t="s">
        <v>1879</v>
      </c>
      <c r="L385" s="37" t="s">
        <v>1916</v>
      </c>
      <c r="M385" s="37" t="s">
        <v>314</v>
      </c>
      <c r="N385" s="37"/>
      <c r="O385" s="36">
        <f>COUNTIF(Table487[[#This Row],[CMMI Comprehensive Primary Care Plus (CPC+)
Version Date: CY 2021]:[CMS Medicare Hospital Compare
Version Date: January 2021]],"*yes*")</f>
        <v>3</v>
      </c>
      <c r="P385" s="150"/>
      <c r="Q385" s="150"/>
      <c r="R385" s="150" t="s">
        <v>3961</v>
      </c>
      <c r="S385" s="150"/>
      <c r="T385" s="150"/>
      <c r="U385" s="150"/>
      <c r="V385" s="150"/>
      <c r="W385" s="150" t="s">
        <v>1</v>
      </c>
      <c r="X385" s="150" t="s">
        <v>3962</v>
      </c>
      <c r="Y385" s="150"/>
      <c r="Z385" s="150"/>
      <c r="AA385" s="150"/>
      <c r="AB385" s="150"/>
      <c r="AC385" s="150"/>
      <c r="AD385" s="150"/>
      <c r="AE385" s="150"/>
      <c r="AF385" s="150"/>
      <c r="AG385" s="150"/>
      <c r="AH385" s="150"/>
      <c r="AI385" s="150"/>
      <c r="AJ385" s="150"/>
      <c r="AK385" s="150"/>
    </row>
    <row r="386" spans="1:37" s="26" customFormat="1" ht="76.5" hidden="1" customHeight="1">
      <c r="A386" s="111" t="s">
        <v>1195</v>
      </c>
      <c r="B386" s="45" t="s">
        <v>842</v>
      </c>
      <c r="C386" s="45" t="s">
        <v>1311</v>
      </c>
      <c r="D386" s="47" t="s">
        <v>2279</v>
      </c>
      <c r="E386" s="137" t="s">
        <v>1958</v>
      </c>
      <c r="F386" s="52"/>
      <c r="G386" s="52"/>
      <c r="H386" s="132" t="s">
        <v>1248</v>
      </c>
      <c r="I386" s="37" t="s">
        <v>1875</v>
      </c>
      <c r="J386" s="37" t="s">
        <v>1872</v>
      </c>
      <c r="K386" s="37" t="s">
        <v>1873</v>
      </c>
      <c r="L386" s="37" t="s">
        <v>1916</v>
      </c>
      <c r="M386" s="37" t="s">
        <v>314</v>
      </c>
      <c r="N386" s="37"/>
      <c r="O386" s="36">
        <f>COUNTIF(Table487[[#This Row],[CMMI Comprehensive Primary Care Plus (CPC+)
Version Date: CY 2021]:[CMS Medicare Hospital Compare
Version Date: January 2021]],"*yes*")</f>
        <v>0</v>
      </c>
      <c r="P386" s="150"/>
      <c r="Q386" s="150"/>
      <c r="R386" s="150"/>
      <c r="S386" s="150"/>
      <c r="T386" s="150"/>
      <c r="U386" s="150"/>
      <c r="V386" s="150"/>
      <c r="W386" s="150"/>
      <c r="X386" s="150"/>
      <c r="Y386" s="150"/>
      <c r="Z386" s="150"/>
      <c r="AA386" s="150"/>
      <c r="AB386" s="150"/>
      <c r="AC386" s="150"/>
      <c r="AD386" s="150"/>
      <c r="AE386" s="150"/>
      <c r="AF386" s="150"/>
      <c r="AG386" s="150"/>
      <c r="AH386" s="150"/>
      <c r="AI386" s="150"/>
      <c r="AJ386" s="150"/>
      <c r="AK386" s="150"/>
    </row>
    <row r="387" spans="1:37" s="26" customFormat="1" ht="76.5" hidden="1" customHeight="1">
      <c r="A387" s="111" t="s">
        <v>1196</v>
      </c>
      <c r="B387" s="45" t="s">
        <v>2100</v>
      </c>
      <c r="C387" s="45" t="s">
        <v>1614</v>
      </c>
      <c r="D387" s="47" t="s">
        <v>2279</v>
      </c>
      <c r="E387" s="137" t="s">
        <v>1944</v>
      </c>
      <c r="F387" s="52" t="s">
        <v>2692</v>
      </c>
      <c r="G387" s="52"/>
      <c r="H387" s="132" t="s">
        <v>1615</v>
      </c>
      <c r="I387" s="37" t="s">
        <v>2297</v>
      </c>
      <c r="J387" s="37" t="s">
        <v>1876</v>
      </c>
      <c r="K387" s="37" t="s">
        <v>1873</v>
      </c>
      <c r="L387" s="37" t="s">
        <v>1880</v>
      </c>
      <c r="M387" s="37" t="s">
        <v>314</v>
      </c>
      <c r="N387" s="37" t="s">
        <v>1</v>
      </c>
      <c r="O387" s="36">
        <f>COUNTIF(Table487[[#This Row],[CMMI Comprehensive Primary Care Plus (CPC+)
Version Date: CY 2021]:[CMS Medicare Hospital Compare
Version Date: January 2021]],"*yes*")</f>
        <v>2</v>
      </c>
      <c r="P387" s="150"/>
      <c r="Q387" s="150"/>
      <c r="R387" s="150"/>
      <c r="S387" s="150"/>
      <c r="T387" s="150"/>
      <c r="U387" s="150"/>
      <c r="V387" s="150"/>
      <c r="W387" s="150" t="s">
        <v>1</v>
      </c>
      <c r="X387" s="150" t="s">
        <v>3956</v>
      </c>
      <c r="Y387" s="150"/>
      <c r="Z387" s="150"/>
      <c r="AA387" s="150"/>
      <c r="AB387" s="150"/>
      <c r="AC387" s="150"/>
      <c r="AD387" s="150"/>
      <c r="AE387" s="150"/>
      <c r="AF387" s="150"/>
      <c r="AG387" s="150" t="s">
        <v>1827</v>
      </c>
      <c r="AH387" s="150"/>
      <c r="AI387" s="150"/>
      <c r="AJ387" s="150"/>
      <c r="AK387" s="150"/>
    </row>
    <row r="388" spans="1:37" s="26" customFormat="1" ht="76.5" hidden="1" customHeight="1">
      <c r="A388" s="111" t="s">
        <v>1197</v>
      </c>
      <c r="B388" s="45" t="s">
        <v>1996</v>
      </c>
      <c r="C388" s="45" t="s">
        <v>2000</v>
      </c>
      <c r="D388" s="45" t="s">
        <v>97</v>
      </c>
      <c r="E388" s="137" t="s">
        <v>2001</v>
      </c>
      <c r="F388" s="52"/>
      <c r="G388" s="52"/>
      <c r="H388" s="132" t="s">
        <v>1999</v>
      </c>
      <c r="I388" s="37" t="s">
        <v>2297</v>
      </c>
      <c r="J388" s="37" t="s">
        <v>1876</v>
      </c>
      <c r="K388" s="37" t="s">
        <v>1873</v>
      </c>
      <c r="L388" s="37" t="s">
        <v>1880</v>
      </c>
      <c r="M388" s="37" t="s">
        <v>314</v>
      </c>
      <c r="N388" s="37" t="s">
        <v>1</v>
      </c>
      <c r="O388" s="36">
        <f>COUNTIF(Table487[[#This Row],[CMMI Comprehensive Primary Care Plus (CPC+)
Version Date: CY 2021]:[CMS Medicare Hospital Compare
Version Date: January 2021]],"*yes*")</f>
        <v>0</v>
      </c>
      <c r="P388" s="150"/>
      <c r="Q388" s="150"/>
      <c r="R388" s="150"/>
      <c r="S388" s="150"/>
      <c r="T388" s="150"/>
      <c r="U388" s="150"/>
      <c r="V388" s="150"/>
      <c r="W388" s="150"/>
      <c r="X388" s="150"/>
      <c r="Y388" s="150"/>
      <c r="Z388" s="150"/>
      <c r="AA388" s="150"/>
      <c r="AB388" s="150"/>
      <c r="AC388" s="150"/>
      <c r="AD388" s="150"/>
      <c r="AE388" s="150"/>
      <c r="AF388" s="150"/>
      <c r="AG388" s="150"/>
      <c r="AH388" s="150"/>
      <c r="AI388" s="150"/>
      <c r="AJ388" s="150"/>
      <c r="AK388" s="150"/>
    </row>
    <row r="389" spans="1:37" s="26" customFormat="1" ht="76.5" hidden="1" customHeight="1">
      <c r="A389" s="111" t="s">
        <v>360</v>
      </c>
      <c r="B389" s="45" t="s">
        <v>3362</v>
      </c>
      <c r="C389" s="45" t="s">
        <v>3363</v>
      </c>
      <c r="D389" s="45" t="s">
        <v>2279</v>
      </c>
      <c r="E389" s="137" t="s">
        <v>1639</v>
      </c>
      <c r="F389" s="52"/>
      <c r="G389" s="52"/>
      <c r="H389" s="132" t="s">
        <v>3364</v>
      </c>
      <c r="I389" s="37" t="s">
        <v>97</v>
      </c>
      <c r="J389" s="37" t="s">
        <v>97</v>
      </c>
      <c r="K389" s="37" t="s">
        <v>1900</v>
      </c>
      <c r="L389" s="37" t="s">
        <v>1916</v>
      </c>
      <c r="M389" s="37" t="s">
        <v>5</v>
      </c>
      <c r="N389" s="37"/>
      <c r="O389" s="36">
        <f>COUNTIF(Table487[[#This Row],[CMMI Comprehensive Primary Care Plus (CPC+)
Version Date: CY 2021]:[CMS Medicare Hospital Compare
Version Date: January 2021]],"*yes*")</f>
        <v>1</v>
      </c>
      <c r="P389" s="150"/>
      <c r="Q389" s="150"/>
      <c r="R389" s="150"/>
      <c r="S389" s="150"/>
      <c r="T389" s="150"/>
      <c r="U389" s="150"/>
      <c r="V389" s="150"/>
      <c r="W389" s="150"/>
      <c r="X389" s="150"/>
      <c r="Y389" s="150" t="s">
        <v>1</v>
      </c>
      <c r="Z389" s="150"/>
      <c r="AA389" s="150"/>
      <c r="AB389" s="150"/>
      <c r="AC389" s="150"/>
      <c r="AD389" s="150"/>
      <c r="AE389" s="150"/>
      <c r="AF389" s="150"/>
      <c r="AG389" s="150"/>
      <c r="AH389" s="150"/>
      <c r="AI389" s="150"/>
      <c r="AJ389" s="150"/>
      <c r="AK389" s="150"/>
    </row>
    <row r="390" spans="1:37" s="26" customFormat="1" ht="76.5" hidden="1" customHeight="1">
      <c r="A390" s="111" t="s">
        <v>1198</v>
      </c>
      <c r="B390" s="45" t="s">
        <v>105</v>
      </c>
      <c r="C390" s="45" t="s">
        <v>1387</v>
      </c>
      <c r="D390" s="45" t="s">
        <v>2271</v>
      </c>
      <c r="E390" s="137" t="s">
        <v>1960</v>
      </c>
      <c r="F390" s="52"/>
      <c r="G390" s="52"/>
      <c r="H390" s="132" t="s">
        <v>1388</v>
      </c>
      <c r="I390" s="37" t="s">
        <v>1928</v>
      </c>
      <c r="J390" s="37" t="s">
        <v>1890</v>
      </c>
      <c r="K390" s="37" t="s">
        <v>1873</v>
      </c>
      <c r="L390" s="37" t="s">
        <v>1880</v>
      </c>
      <c r="M390" s="37" t="s">
        <v>5</v>
      </c>
      <c r="N390" s="37" t="s">
        <v>1</v>
      </c>
      <c r="O390" s="36">
        <f>COUNTIF(Table487[[#This Row],[CMMI Comprehensive Primary Care Plus (CPC+)
Version Date: CY 2021]:[CMS Medicare Hospital Compare
Version Date: January 2021]],"*yes*")</f>
        <v>0</v>
      </c>
      <c r="P390" s="150"/>
      <c r="Q390" s="150"/>
      <c r="R390" s="150"/>
      <c r="S390" s="150"/>
      <c r="T390" s="150"/>
      <c r="U390" s="150"/>
      <c r="V390" s="150"/>
      <c r="W390" s="150"/>
      <c r="X390" s="150"/>
      <c r="Y390" s="150"/>
      <c r="Z390" s="150"/>
      <c r="AA390" s="150"/>
      <c r="AB390" s="150"/>
      <c r="AC390" s="150"/>
      <c r="AD390" s="150"/>
      <c r="AE390" s="150"/>
      <c r="AF390" s="150"/>
      <c r="AG390" s="150"/>
      <c r="AH390" s="150" t="s">
        <v>1</v>
      </c>
      <c r="AI390" s="150"/>
      <c r="AJ390" s="150"/>
      <c r="AK390" s="150"/>
    </row>
    <row r="391" spans="1:37" s="26" customFormat="1" ht="76.5" hidden="1" customHeight="1">
      <c r="A391" s="111" t="s">
        <v>1199</v>
      </c>
      <c r="B391" s="45" t="s">
        <v>3037</v>
      </c>
      <c r="C391" s="45" t="s">
        <v>97</v>
      </c>
      <c r="D391" s="45" t="s">
        <v>97</v>
      </c>
      <c r="E391" s="137" t="s">
        <v>3034</v>
      </c>
      <c r="F391" s="48"/>
      <c r="G391" s="48"/>
      <c r="H391" s="132" t="s">
        <v>3038</v>
      </c>
      <c r="I391" s="37" t="s">
        <v>2297</v>
      </c>
      <c r="J391" s="37" t="s">
        <v>1876</v>
      </c>
      <c r="K391" s="37" t="s">
        <v>1879</v>
      </c>
      <c r="L391" s="37" t="s">
        <v>2251</v>
      </c>
      <c r="M391" s="37" t="s">
        <v>6</v>
      </c>
      <c r="N391" s="37"/>
      <c r="O391" s="36">
        <f>COUNTIF(Table487[[#This Row],[CMMI Comprehensive Primary Care Plus (CPC+)
Version Date: CY 2021]:[CMS Medicare Hospital Compare
Version Date: January 2021]],"*yes*")</f>
        <v>0</v>
      </c>
      <c r="P391" s="150"/>
      <c r="Q391" s="150"/>
      <c r="R391" s="150"/>
      <c r="S391" s="150"/>
      <c r="T391" s="37"/>
      <c r="U391" s="150"/>
      <c r="V391" s="150"/>
      <c r="W391" s="150"/>
      <c r="X391" s="150"/>
      <c r="Y391" s="150"/>
      <c r="Z391" s="150"/>
      <c r="AA391" s="150"/>
      <c r="AB391" s="37"/>
      <c r="AC391" s="150"/>
      <c r="AD391" s="150"/>
      <c r="AE391" s="37"/>
      <c r="AF391" s="150"/>
      <c r="AG391" s="150"/>
      <c r="AH391" s="37" t="s">
        <v>1</v>
      </c>
      <c r="AI391" s="150"/>
      <c r="AJ391" s="150"/>
      <c r="AK391" s="150"/>
    </row>
    <row r="392" spans="1:37" s="26" customFormat="1" ht="76.5" hidden="1" customHeight="1">
      <c r="A392" s="111" t="s">
        <v>1200</v>
      </c>
      <c r="B392" s="45" t="s">
        <v>290</v>
      </c>
      <c r="C392" s="45" t="s">
        <v>1254</v>
      </c>
      <c r="D392" s="47" t="s">
        <v>2279</v>
      </c>
      <c r="E392" s="137" t="s">
        <v>1960</v>
      </c>
      <c r="F392" s="52" t="s">
        <v>2675</v>
      </c>
      <c r="G392" s="52" t="s">
        <v>3365</v>
      </c>
      <c r="H392" s="132" t="s">
        <v>1532</v>
      </c>
      <c r="I392" s="37" t="s">
        <v>2297</v>
      </c>
      <c r="J392" s="37" t="s">
        <v>1883</v>
      </c>
      <c r="K392" s="37" t="s">
        <v>1873</v>
      </c>
      <c r="L392" s="37" t="s">
        <v>1880</v>
      </c>
      <c r="M392" s="37" t="s">
        <v>5</v>
      </c>
      <c r="N392" s="37" t="s">
        <v>1</v>
      </c>
      <c r="O392" s="36">
        <f>COUNTIF(Table487[[#This Row],[CMMI Comprehensive Primary Care Plus (CPC+)
Version Date: CY 2021]:[CMS Medicare Hospital Compare
Version Date: January 2021]],"*yes*")</f>
        <v>6</v>
      </c>
      <c r="P392" s="150"/>
      <c r="Q392" s="150"/>
      <c r="R392" s="150" t="s">
        <v>1</v>
      </c>
      <c r="S392" s="150" t="s">
        <v>1</v>
      </c>
      <c r="T392" s="150"/>
      <c r="U392" s="150" t="s">
        <v>2192</v>
      </c>
      <c r="V392" s="150" t="s">
        <v>3963</v>
      </c>
      <c r="W392" s="150" t="s">
        <v>1</v>
      </c>
      <c r="X392" s="150" t="s">
        <v>2345</v>
      </c>
      <c r="Y392" s="150"/>
      <c r="Z392" s="150"/>
      <c r="AA392" s="150"/>
      <c r="AB392" s="150" t="s">
        <v>1</v>
      </c>
      <c r="AC392" s="150" t="s">
        <v>1</v>
      </c>
      <c r="AD392" s="150" t="s">
        <v>1</v>
      </c>
      <c r="AE392" s="150" t="s">
        <v>1</v>
      </c>
      <c r="AF392" s="150"/>
      <c r="AG392" s="150" t="s">
        <v>1824</v>
      </c>
      <c r="AH392" s="150" t="s">
        <v>1</v>
      </c>
      <c r="AI392" s="150"/>
      <c r="AJ392" s="150"/>
      <c r="AK392" s="150"/>
    </row>
    <row r="393" spans="1:37" s="26" customFormat="1" ht="76.5" hidden="1" customHeight="1">
      <c r="A393" s="111" t="s">
        <v>1201</v>
      </c>
      <c r="B393" s="45" t="s">
        <v>2053</v>
      </c>
      <c r="C393" s="45" t="s">
        <v>1829</v>
      </c>
      <c r="D393" s="47" t="s">
        <v>2279</v>
      </c>
      <c r="E393" s="137" t="s">
        <v>1943</v>
      </c>
      <c r="F393" s="52"/>
      <c r="G393" s="52"/>
      <c r="H393" s="132" t="s">
        <v>2031</v>
      </c>
      <c r="I393" s="37" t="s">
        <v>1920</v>
      </c>
      <c r="J393" s="37" t="s">
        <v>1890</v>
      </c>
      <c r="K393" s="37" t="s">
        <v>1879</v>
      </c>
      <c r="L393" s="37" t="s">
        <v>1880</v>
      </c>
      <c r="M393" s="37" t="s">
        <v>314</v>
      </c>
      <c r="N393" s="37"/>
      <c r="O393" s="36">
        <f>COUNTIF(Table487[[#This Row],[CMMI Comprehensive Primary Care Plus (CPC+)
Version Date: CY 2021]:[CMS Medicare Hospital Compare
Version Date: January 2021]],"*yes*")</f>
        <v>0</v>
      </c>
      <c r="P393" s="150"/>
      <c r="Q393" s="150"/>
      <c r="R393" s="150"/>
      <c r="S393" s="150"/>
      <c r="T393" s="150"/>
      <c r="U393" s="150"/>
      <c r="V393" s="150"/>
      <c r="W393" s="150"/>
      <c r="X393" s="150"/>
      <c r="Y393" s="150"/>
      <c r="Z393" s="150"/>
      <c r="AA393" s="150"/>
      <c r="AB393" s="150"/>
      <c r="AC393" s="150"/>
      <c r="AD393" s="150"/>
      <c r="AE393" s="150"/>
      <c r="AF393" s="150"/>
      <c r="AG393" s="150"/>
      <c r="AH393" s="150"/>
      <c r="AI393" s="150"/>
      <c r="AJ393" s="150"/>
      <c r="AK393" s="150"/>
    </row>
    <row r="394" spans="1:37" s="26" customFormat="1" ht="76.5" hidden="1" customHeight="1">
      <c r="A394" s="111" t="s">
        <v>1202</v>
      </c>
      <c r="B394" s="45" t="s">
        <v>3366</v>
      </c>
      <c r="C394" s="45" t="s">
        <v>3367</v>
      </c>
      <c r="D394" s="45" t="s">
        <v>2279</v>
      </c>
      <c r="E394" s="137" t="s">
        <v>135</v>
      </c>
      <c r="F394" s="52"/>
      <c r="G394" s="52"/>
      <c r="H394" s="132" t="s">
        <v>3368</v>
      </c>
      <c r="I394" s="37" t="s">
        <v>1889</v>
      </c>
      <c r="J394" s="37" t="s">
        <v>1878</v>
      </c>
      <c r="K394" s="37" t="s">
        <v>2952</v>
      </c>
      <c r="L394" s="37" t="s">
        <v>1880</v>
      </c>
      <c r="M394" s="37" t="s">
        <v>314</v>
      </c>
      <c r="N394" s="37"/>
      <c r="O394" s="36">
        <f>COUNTIF(Table487[[#This Row],[CMMI Comprehensive Primary Care Plus (CPC+)
Version Date: CY 2021]:[CMS Medicare Hospital Compare
Version Date: January 2021]],"*yes*")</f>
        <v>1</v>
      </c>
      <c r="P394" s="150"/>
      <c r="Q394" s="150"/>
      <c r="R394" s="150"/>
      <c r="S394" s="150"/>
      <c r="T394" s="150"/>
      <c r="U394" s="150"/>
      <c r="V394" s="150"/>
      <c r="W394" s="150"/>
      <c r="X394" s="150" t="s">
        <v>2272</v>
      </c>
      <c r="Y394" s="150"/>
      <c r="Z394" s="150"/>
      <c r="AA394" s="150"/>
      <c r="AB394" s="150"/>
      <c r="AC394" s="150"/>
      <c r="AD394" s="150"/>
      <c r="AE394" s="150"/>
      <c r="AF394" s="150"/>
      <c r="AG394" s="150"/>
      <c r="AH394" s="150"/>
      <c r="AI394" s="150"/>
      <c r="AJ394" s="150"/>
      <c r="AK394" s="150"/>
    </row>
    <row r="395" spans="1:37" s="26" customFormat="1" ht="76.5" hidden="1" customHeight="1">
      <c r="A395" s="111" t="s">
        <v>1203</v>
      </c>
      <c r="B395" s="45" t="s">
        <v>1337</v>
      </c>
      <c r="C395" s="45" t="s">
        <v>1336</v>
      </c>
      <c r="D395" s="45" t="s">
        <v>2271</v>
      </c>
      <c r="E395" s="137" t="s">
        <v>1639</v>
      </c>
      <c r="F395" s="52"/>
      <c r="G395" s="52"/>
      <c r="H395" s="132" t="s">
        <v>1531</v>
      </c>
      <c r="I395" s="37" t="s">
        <v>1920</v>
      </c>
      <c r="J395" s="37" t="s">
        <v>1890</v>
      </c>
      <c r="K395" s="37" t="s">
        <v>1879</v>
      </c>
      <c r="L395" s="37" t="s">
        <v>1885</v>
      </c>
      <c r="M395" s="37" t="s">
        <v>5</v>
      </c>
      <c r="N395" s="37"/>
      <c r="O395" s="36">
        <f>COUNTIF(Table487[[#This Row],[CMMI Comprehensive Primary Care Plus (CPC+)
Version Date: CY 2021]:[CMS Medicare Hospital Compare
Version Date: January 2021]],"*yes*")</f>
        <v>0</v>
      </c>
      <c r="P395" s="150"/>
      <c r="Q395" s="150"/>
      <c r="R395" s="150"/>
      <c r="S395" s="150"/>
      <c r="T395" s="150"/>
      <c r="U395" s="150"/>
      <c r="V395" s="150"/>
      <c r="W395" s="150"/>
      <c r="X395" s="150"/>
      <c r="Y395" s="150"/>
      <c r="Z395" s="150"/>
      <c r="AA395" s="150"/>
      <c r="AB395" s="150"/>
      <c r="AC395" s="150"/>
      <c r="AD395" s="150"/>
      <c r="AE395" s="150"/>
      <c r="AF395" s="150"/>
      <c r="AG395" s="150"/>
      <c r="AH395" s="150"/>
      <c r="AI395" s="150"/>
      <c r="AJ395" s="150"/>
      <c r="AK395" s="150"/>
    </row>
    <row r="396" spans="1:37" s="26" customFormat="1" ht="76.5" hidden="1" customHeight="1">
      <c r="A396" s="111" t="s">
        <v>1204</v>
      </c>
      <c r="B396" s="45" t="s">
        <v>1342</v>
      </c>
      <c r="C396" s="45" t="s">
        <v>1372</v>
      </c>
      <c r="D396" s="45" t="s">
        <v>2279</v>
      </c>
      <c r="E396" s="137" t="s">
        <v>1343</v>
      </c>
      <c r="F396" s="52"/>
      <c r="G396" s="52"/>
      <c r="H396" s="132" t="s">
        <v>1344</v>
      </c>
      <c r="I396" s="37" t="s">
        <v>1889</v>
      </c>
      <c r="J396" s="37" t="s">
        <v>1890</v>
      </c>
      <c r="K396" s="37" t="s">
        <v>1879</v>
      </c>
      <c r="L396" s="37" t="s">
        <v>1874</v>
      </c>
      <c r="M396" s="37" t="s">
        <v>5</v>
      </c>
      <c r="N396" s="37" t="s">
        <v>1</v>
      </c>
      <c r="O396" s="36">
        <f>COUNTIF(Table487[[#This Row],[CMMI Comprehensive Primary Care Plus (CPC+)
Version Date: CY 2021]:[CMS Medicare Hospital Compare
Version Date: January 2021]],"*yes*")</f>
        <v>0</v>
      </c>
      <c r="P396" s="150"/>
      <c r="Q396" s="150"/>
      <c r="R396" s="150"/>
      <c r="S396" s="150"/>
      <c r="T396" s="150"/>
      <c r="U396" s="150"/>
      <c r="V396" s="150"/>
      <c r="W396" s="150"/>
      <c r="X396" s="150"/>
      <c r="Y396" s="150"/>
      <c r="Z396" s="150"/>
      <c r="AA396" s="150"/>
      <c r="AB396" s="150"/>
      <c r="AC396" s="150"/>
      <c r="AD396" s="150"/>
      <c r="AE396" s="150"/>
      <c r="AF396" s="150"/>
      <c r="AG396" s="150"/>
      <c r="AH396" s="150"/>
      <c r="AI396" s="150"/>
      <c r="AJ396" s="150"/>
      <c r="AK396" s="150"/>
    </row>
    <row r="397" spans="1:37" s="26" customFormat="1" ht="76.5" hidden="1" customHeight="1">
      <c r="A397" s="111" t="s">
        <v>1205</v>
      </c>
      <c r="B397" s="45" t="s">
        <v>2086</v>
      </c>
      <c r="C397" s="45" t="s">
        <v>722</v>
      </c>
      <c r="D397" s="45" t="s">
        <v>2279</v>
      </c>
      <c r="E397" s="137" t="s">
        <v>719</v>
      </c>
      <c r="F397" s="52"/>
      <c r="G397" s="52"/>
      <c r="H397" s="132" t="s">
        <v>1497</v>
      </c>
      <c r="I397" s="37" t="s">
        <v>1928</v>
      </c>
      <c r="J397" s="37" t="s">
        <v>1890</v>
      </c>
      <c r="K397" s="37" t="s">
        <v>1879</v>
      </c>
      <c r="L397" s="37" t="s">
        <v>1916</v>
      </c>
      <c r="M397" s="37" t="s">
        <v>314</v>
      </c>
      <c r="N397" s="37"/>
      <c r="O397" s="36">
        <f>COUNTIF(Table487[[#This Row],[CMMI Comprehensive Primary Care Plus (CPC+)
Version Date: CY 2021]:[CMS Medicare Hospital Compare
Version Date: January 2021]],"*yes*")</f>
        <v>0</v>
      </c>
      <c r="P397" s="150"/>
      <c r="Q397" s="150"/>
      <c r="R397" s="150"/>
      <c r="S397" s="150"/>
      <c r="T397" s="150"/>
      <c r="U397" s="150"/>
      <c r="V397" s="150"/>
      <c r="W397" s="150"/>
      <c r="X397" s="150"/>
      <c r="Y397" s="150"/>
      <c r="Z397" s="150"/>
      <c r="AA397" s="150"/>
      <c r="AB397" s="150"/>
      <c r="AC397" s="150"/>
      <c r="AD397" s="150"/>
      <c r="AE397" s="150"/>
      <c r="AF397" s="150"/>
      <c r="AG397" s="150"/>
      <c r="AH397" s="150"/>
      <c r="AI397" s="150"/>
      <c r="AJ397" s="150"/>
      <c r="AK397" s="150"/>
    </row>
    <row r="398" spans="1:37" s="26" customFormat="1" ht="76.5" hidden="1" customHeight="1">
      <c r="A398" s="111" t="s">
        <v>1206</v>
      </c>
      <c r="B398" s="45" t="s">
        <v>2968</v>
      </c>
      <c r="C398" s="45" t="s">
        <v>2969</v>
      </c>
      <c r="D398" s="45" t="s">
        <v>2279</v>
      </c>
      <c r="E398" s="137" t="s">
        <v>135</v>
      </c>
      <c r="F398" s="52"/>
      <c r="G398" s="52"/>
      <c r="H398" s="132" t="s">
        <v>3369</v>
      </c>
      <c r="I398" s="37" t="s">
        <v>1889</v>
      </c>
      <c r="J398" s="37" t="s">
        <v>1878</v>
      </c>
      <c r="K398" s="37" t="s">
        <v>1879</v>
      </c>
      <c r="L398" s="37" t="s">
        <v>1880</v>
      </c>
      <c r="M398" s="37" t="s">
        <v>314</v>
      </c>
      <c r="N398" s="37" t="s">
        <v>1</v>
      </c>
      <c r="O398" s="36">
        <f>COUNTIF(Table487[[#This Row],[CMMI Comprehensive Primary Care Plus (CPC+)
Version Date: CY 2021]:[CMS Medicare Hospital Compare
Version Date: January 2021]],"*yes*")</f>
        <v>1</v>
      </c>
      <c r="P398" s="150"/>
      <c r="Q398" s="150"/>
      <c r="R398" s="150"/>
      <c r="S398" s="150"/>
      <c r="T398" s="150"/>
      <c r="U398" s="150"/>
      <c r="V398" s="150"/>
      <c r="W398" s="150"/>
      <c r="X398" s="150" t="s">
        <v>2272</v>
      </c>
      <c r="Y398" s="150"/>
      <c r="Z398" s="150"/>
      <c r="AA398" s="150"/>
      <c r="AB398" s="150"/>
      <c r="AC398" s="150"/>
      <c r="AD398" s="150"/>
      <c r="AE398" s="150"/>
      <c r="AF398" s="150"/>
      <c r="AG398" s="150"/>
      <c r="AH398" s="150"/>
      <c r="AI398" s="150"/>
      <c r="AJ398" s="150"/>
      <c r="AK398" s="150"/>
    </row>
    <row r="399" spans="1:37" s="26" customFormat="1" ht="76.5" hidden="1" customHeight="1">
      <c r="A399" s="111" t="s">
        <v>1207</v>
      </c>
      <c r="B399" s="45" t="s">
        <v>2630</v>
      </c>
      <c r="C399" s="45" t="s">
        <v>2738</v>
      </c>
      <c r="D399" s="45" t="s">
        <v>2279</v>
      </c>
      <c r="E399" s="137" t="s">
        <v>1954</v>
      </c>
      <c r="F399" s="52" t="s">
        <v>2739</v>
      </c>
      <c r="G399" s="52"/>
      <c r="H399" s="132" t="s">
        <v>3370</v>
      </c>
      <c r="I399" s="37" t="s">
        <v>1889</v>
      </c>
      <c r="J399" s="37" t="s">
        <v>1878</v>
      </c>
      <c r="K399" s="37" t="s">
        <v>1879</v>
      </c>
      <c r="L399" s="37" t="s">
        <v>1880</v>
      </c>
      <c r="M399" s="37" t="s">
        <v>5</v>
      </c>
      <c r="N399" s="37" t="s">
        <v>1</v>
      </c>
      <c r="O399" s="36">
        <f>COUNTIF(Table487[[#This Row],[CMMI Comprehensive Primary Care Plus (CPC+)
Version Date: CY 2021]:[CMS Medicare Hospital Compare
Version Date: January 2021]],"*yes*")</f>
        <v>2</v>
      </c>
      <c r="P399" s="150"/>
      <c r="Q399" s="150"/>
      <c r="R399" s="150"/>
      <c r="S399" s="150"/>
      <c r="T399" s="150"/>
      <c r="U399" s="150"/>
      <c r="V399" s="150"/>
      <c r="W399" s="150" t="s">
        <v>1</v>
      </c>
      <c r="X399" s="150" t="s">
        <v>2272</v>
      </c>
      <c r="Y399" s="150"/>
      <c r="Z399" s="150"/>
      <c r="AA399" s="150"/>
      <c r="AB399" s="150"/>
      <c r="AC399" s="150"/>
      <c r="AD399" s="150"/>
      <c r="AE399" s="150"/>
      <c r="AF399" s="150"/>
      <c r="AG399" s="150"/>
      <c r="AH399" s="150"/>
      <c r="AI399" s="150"/>
      <c r="AJ399" s="150"/>
      <c r="AK399" s="150"/>
    </row>
    <row r="400" spans="1:37" s="26" customFormat="1" ht="76.5" hidden="1" customHeight="1">
      <c r="A400" s="179" t="s">
        <v>361</v>
      </c>
      <c r="B400" s="45" t="s">
        <v>1340</v>
      </c>
      <c r="C400" s="45" t="s">
        <v>1331</v>
      </c>
      <c r="D400" s="45" t="s">
        <v>2271</v>
      </c>
      <c r="E400" s="137" t="s">
        <v>1639</v>
      </c>
      <c r="F400" s="52"/>
      <c r="G400" s="52"/>
      <c r="H400" s="132" t="s">
        <v>1341</v>
      </c>
      <c r="I400" s="37" t="s">
        <v>1920</v>
      </c>
      <c r="J400" s="37" t="s">
        <v>1890</v>
      </c>
      <c r="K400" s="37" t="s">
        <v>1879</v>
      </c>
      <c r="L400" s="37" t="s">
        <v>1885</v>
      </c>
      <c r="M400" s="37" t="s">
        <v>5</v>
      </c>
      <c r="N400" s="37"/>
      <c r="O400" s="36">
        <f>COUNTIF(Table487[[#This Row],[CMMI Comprehensive Primary Care Plus (CPC+)
Version Date: CY 2021]:[CMS Medicare Hospital Compare
Version Date: January 2021]],"*yes*")</f>
        <v>0</v>
      </c>
      <c r="P400" s="150"/>
      <c r="Q400" s="150"/>
      <c r="R400" s="150"/>
      <c r="S400" s="150"/>
      <c r="T400" s="150"/>
      <c r="U400" s="150"/>
      <c r="V400" s="150"/>
      <c r="W400" s="150"/>
      <c r="X400" s="150"/>
      <c r="Y400" s="150"/>
      <c r="Z400" s="150"/>
      <c r="AA400" s="150"/>
      <c r="AB400" s="150"/>
      <c r="AC400" s="150"/>
      <c r="AD400" s="150"/>
      <c r="AE400" s="150"/>
      <c r="AF400" s="150"/>
      <c r="AG400" s="150"/>
      <c r="AH400" s="150"/>
      <c r="AI400" s="150"/>
      <c r="AJ400" s="150"/>
      <c r="AK400" s="150"/>
    </row>
    <row r="401" spans="1:37" s="26" customFormat="1" ht="76.5" hidden="1" customHeight="1">
      <c r="A401" s="179" t="s">
        <v>1208</v>
      </c>
      <c r="B401" s="45" t="s">
        <v>1333</v>
      </c>
      <c r="C401" s="45" t="s">
        <v>1332</v>
      </c>
      <c r="D401" s="45" t="s">
        <v>2271</v>
      </c>
      <c r="E401" s="137" t="s">
        <v>1639</v>
      </c>
      <c r="F401" s="52"/>
      <c r="G401" s="52"/>
      <c r="H401" s="132" t="s">
        <v>1529</v>
      </c>
      <c r="I401" s="37" t="s">
        <v>1920</v>
      </c>
      <c r="J401" s="37" t="s">
        <v>1890</v>
      </c>
      <c r="K401" s="37" t="s">
        <v>1879</v>
      </c>
      <c r="L401" s="37" t="s">
        <v>1885</v>
      </c>
      <c r="M401" s="37" t="s">
        <v>5</v>
      </c>
      <c r="N401" s="37"/>
      <c r="O401" s="36">
        <f>COUNTIF(Table487[[#This Row],[CMMI Comprehensive Primary Care Plus (CPC+)
Version Date: CY 2021]:[CMS Medicare Hospital Compare
Version Date: January 2021]],"*yes*")</f>
        <v>0</v>
      </c>
      <c r="P401" s="150"/>
      <c r="Q401" s="150"/>
      <c r="R401" s="150"/>
      <c r="S401" s="150"/>
      <c r="T401" s="150"/>
      <c r="U401" s="150"/>
      <c r="V401" s="150"/>
      <c r="W401" s="150"/>
      <c r="X401" s="150"/>
      <c r="Y401" s="150"/>
      <c r="Z401" s="150"/>
      <c r="AA401" s="150"/>
      <c r="AB401" s="150"/>
      <c r="AC401" s="150"/>
      <c r="AD401" s="150"/>
      <c r="AE401" s="150"/>
      <c r="AF401" s="150"/>
      <c r="AG401" s="150"/>
      <c r="AH401" s="150"/>
      <c r="AI401" s="150"/>
      <c r="AJ401" s="150"/>
      <c r="AK401" s="150"/>
    </row>
    <row r="402" spans="1:37" s="26" customFormat="1" ht="76.5" hidden="1" customHeight="1">
      <c r="A402" s="111" t="s">
        <v>1209</v>
      </c>
      <c r="B402" s="45" t="s">
        <v>1316</v>
      </c>
      <c r="C402" s="45" t="s">
        <v>1313</v>
      </c>
      <c r="D402" s="45" t="s">
        <v>2271</v>
      </c>
      <c r="E402" s="137" t="s">
        <v>1314</v>
      </c>
      <c r="F402" s="52"/>
      <c r="G402" s="52"/>
      <c r="H402" s="132" t="s">
        <v>1315</v>
      </c>
      <c r="I402" s="37" t="s">
        <v>2297</v>
      </c>
      <c r="J402" s="37" t="s">
        <v>2237</v>
      </c>
      <c r="K402" s="37" t="s">
        <v>1873</v>
      </c>
      <c r="L402" s="37" t="s">
        <v>1874</v>
      </c>
      <c r="M402" s="37" t="s">
        <v>5</v>
      </c>
      <c r="N402" s="37"/>
      <c r="O402" s="36">
        <f>COUNTIF(Table487[[#This Row],[CMMI Comprehensive Primary Care Plus (CPC+)
Version Date: CY 2021]:[CMS Medicare Hospital Compare
Version Date: January 2021]],"*yes*")</f>
        <v>0</v>
      </c>
      <c r="P402" s="150"/>
      <c r="Q402" s="150"/>
      <c r="R402" s="150"/>
      <c r="S402" s="150"/>
      <c r="T402" s="150"/>
      <c r="U402" s="150"/>
      <c r="V402" s="150"/>
      <c r="W402" s="150"/>
      <c r="X402" s="150"/>
      <c r="Y402" s="150"/>
      <c r="Z402" s="150"/>
      <c r="AA402" s="150"/>
      <c r="AB402" s="150"/>
      <c r="AC402" s="150"/>
      <c r="AD402" s="150"/>
      <c r="AE402" s="150"/>
      <c r="AF402" s="150"/>
      <c r="AG402" s="150"/>
      <c r="AH402" s="150"/>
      <c r="AI402" s="150"/>
      <c r="AJ402" s="150"/>
      <c r="AK402" s="150"/>
    </row>
    <row r="403" spans="1:37" s="26" customFormat="1" ht="76.5" hidden="1" customHeight="1">
      <c r="A403" s="111" t="s">
        <v>1210</v>
      </c>
      <c r="B403" s="45" t="s">
        <v>1335</v>
      </c>
      <c r="C403" s="45" t="s">
        <v>1334</v>
      </c>
      <c r="D403" s="45" t="s">
        <v>2279</v>
      </c>
      <c r="E403" s="137" t="s">
        <v>1639</v>
      </c>
      <c r="F403" s="52"/>
      <c r="G403" s="52"/>
      <c r="H403" s="132" t="s">
        <v>1762</v>
      </c>
      <c r="I403" s="37" t="s">
        <v>1920</v>
      </c>
      <c r="J403" s="37" t="s">
        <v>1890</v>
      </c>
      <c r="K403" s="37" t="s">
        <v>1879</v>
      </c>
      <c r="L403" s="37" t="s">
        <v>1885</v>
      </c>
      <c r="M403" s="37" t="s">
        <v>5</v>
      </c>
      <c r="N403" s="37"/>
      <c r="O403" s="36">
        <f>COUNTIF(Table487[[#This Row],[CMMI Comprehensive Primary Care Plus (CPC+)
Version Date: CY 2021]:[CMS Medicare Hospital Compare
Version Date: January 2021]],"*yes*")</f>
        <v>0</v>
      </c>
      <c r="P403" s="150"/>
      <c r="Q403" s="150"/>
      <c r="R403" s="150"/>
      <c r="S403" s="150"/>
      <c r="T403" s="150"/>
      <c r="U403" s="150"/>
      <c r="V403" s="150"/>
      <c r="W403" s="150"/>
      <c r="X403" s="150"/>
      <c r="Y403" s="150"/>
      <c r="Z403" s="150"/>
      <c r="AA403" s="150"/>
      <c r="AB403" s="150"/>
      <c r="AC403" s="150"/>
      <c r="AD403" s="150"/>
      <c r="AE403" s="150"/>
      <c r="AF403" s="150"/>
      <c r="AG403" s="150"/>
      <c r="AH403" s="150"/>
      <c r="AI403" s="150"/>
      <c r="AJ403" s="150"/>
      <c r="AK403" s="150"/>
    </row>
    <row r="404" spans="1:37" s="26" customFormat="1" ht="76.5" hidden="1" customHeight="1">
      <c r="A404" s="111" t="s">
        <v>1211</v>
      </c>
      <c r="B404" s="45" t="s">
        <v>2971</v>
      </c>
      <c r="C404" s="45" t="s">
        <v>2972</v>
      </c>
      <c r="D404" s="45" t="s">
        <v>2279</v>
      </c>
      <c r="E404" s="137" t="s">
        <v>222</v>
      </c>
      <c r="F404" s="52"/>
      <c r="G404" s="52"/>
      <c r="H404" s="132" t="s">
        <v>2973</v>
      </c>
      <c r="I404" s="37" t="s">
        <v>1889</v>
      </c>
      <c r="J404" s="37" t="s">
        <v>1878</v>
      </c>
      <c r="K404" s="37" t="s">
        <v>1879</v>
      </c>
      <c r="L404" s="37" t="s">
        <v>1885</v>
      </c>
      <c r="M404" s="37" t="s">
        <v>1746</v>
      </c>
      <c r="N404" s="37" t="s">
        <v>1</v>
      </c>
      <c r="O404" s="36">
        <f>COUNTIF(Table487[[#This Row],[CMMI Comprehensive Primary Care Plus (CPC+)
Version Date: CY 2021]:[CMS Medicare Hospital Compare
Version Date: January 2021]],"*yes*")</f>
        <v>1</v>
      </c>
      <c r="P404" s="150"/>
      <c r="Q404" s="150"/>
      <c r="R404" s="150"/>
      <c r="S404" s="150"/>
      <c r="T404" s="150"/>
      <c r="U404" s="150"/>
      <c r="V404" s="150"/>
      <c r="W404" s="150"/>
      <c r="X404" s="150" t="s">
        <v>2272</v>
      </c>
      <c r="Y404" s="150"/>
      <c r="Z404" s="150"/>
      <c r="AA404" s="150"/>
      <c r="AB404" s="150"/>
      <c r="AC404" s="150"/>
      <c r="AD404" s="150"/>
      <c r="AE404" s="150"/>
      <c r="AF404" s="150"/>
      <c r="AG404" s="150"/>
      <c r="AH404" s="150"/>
      <c r="AI404" s="150"/>
      <c r="AJ404" s="150"/>
      <c r="AK404" s="150"/>
    </row>
    <row r="405" spans="1:37" s="26" customFormat="1" ht="76.5" hidden="1" customHeight="1">
      <c r="A405" s="111" t="s">
        <v>1212</v>
      </c>
      <c r="B405" s="45" t="s">
        <v>2690</v>
      </c>
      <c r="C405" s="45" t="s">
        <v>1754</v>
      </c>
      <c r="D405" s="45" t="s">
        <v>2279</v>
      </c>
      <c r="E405" s="137" t="s">
        <v>1639</v>
      </c>
      <c r="F405" s="52"/>
      <c r="G405" s="52"/>
      <c r="H405" s="132" t="s">
        <v>1751</v>
      </c>
      <c r="I405" s="37" t="s">
        <v>1889</v>
      </c>
      <c r="J405" s="37" t="s">
        <v>1878</v>
      </c>
      <c r="K405" s="37" t="s">
        <v>1879</v>
      </c>
      <c r="L405" s="37" t="s">
        <v>1885</v>
      </c>
      <c r="M405" s="37" t="s">
        <v>5</v>
      </c>
      <c r="N405" s="37" t="s">
        <v>1</v>
      </c>
      <c r="O405" s="36">
        <f>COUNTIF(Table487[[#This Row],[CMMI Comprehensive Primary Care Plus (CPC+)
Version Date: CY 2021]:[CMS Medicare Hospital Compare
Version Date: January 2021]],"*yes*")</f>
        <v>2</v>
      </c>
      <c r="P405" s="150"/>
      <c r="Q405" s="150"/>
      <c r="R405" s="150"/>
      <c r="S405" s="150"/>
      <c r="T405" s="150"/>
      <c r="U405" s="150"/>
      <c r="V405" s="150"/>
      <c r="W405" s="150"/>
      <c r="X405" s="150" t="s">
        <v>2272</v>
      </c>
      <c r="Y405" s="150"/>
      <c r="Z405" s="150" t="s">
        <v>3964</v>
      </c>
      <c r="AA405" s="150"/>
      <c r="AB405" s="150"/>
      <c r="AC405" s="150"/>
      <c r="AD405" s="150"/>
      <c r="AE405" s="150"/>
      <c r="AF405" s="150"/>
      <c r="AG405" s="150"/>
      <c r="AH405" s="150"/>
      <c r="AI405" s="150"/>
      <c r="AJ405" s="150"/>
      <c r="AK405" s="150"/>
    </row>
    <row r="406" spans="1:37" s="26" customFormat="1" ht="76.5" hidden="1" customHeight="1">
      <c r="A406" s="179" t="s">
        <v>1213</v>
      </c>
      <c r="B406" s="45" t="s">
        <v>3371</v>
      </c>
      <c r="C406" s="45" t="s">
        <v>3372</v>
      </c>
      <c r="D406" s="45" t="s">
        <v>2279</v>
      </c>
      <c r="E406" s="137" t="s">
        <v>3373</v>
      </c>
      <c r="F406" s="52"/>
      <c r="G406" s="52"/>
      <c r="H406" s="132" t="s">
        <v>3374</v>
      </c>
      <c r="I406" s="37" t="s">
        <v>2297</v>
      </c>
      <c r="J406" s="37" t="s">
        <v>2237</v>
      </c>
      <c r="K406" s="37" t="s">
        <v>1873</v>
      </c>
      <c r="L406" s="37" t="s">
        <v>1874</v>
      </c>
      <c r="M406" s="37" t="s">
        <v>5</v>
      </c>
      <c r="N406" s="37"/>
      <c r="O406" s="36">
        <f>COUNTIF(Table487[[#This Row],[CMMI Comprehensive Primary Care Plus (CPC+)
Version Date: CY 2021]:[CMS Medicare Hospital Compare
Version Date: January 2021]],"*yes*")</f>
        <v>0</v>
      </c>
      <c r="P406" s="150"/>
      <c r="Q406" s="150"/>
      <c r="R406" s="150"/>
      <c r="S406" s="150"/>
      <c r="T406" s="150"/>
      <c r="U406" s="150"/>
      <c r="V406" s="150"/>
      <c r="W406" s="150"/>
      <c r="X406" s="150"/>
      <c r="Y406" s="150"/>
      <c r="Z406" s="150"/>
      <c r="AA406" s="150"/>
      <c r="AB406" s="150"/>
      <c r="AC406" s="150"/>
      <c r="AD406" s="150"/>
      <c r="AE406" s="150"/>
      <c r="AF406" s="150"/>
      <c r="AG406" s="150"/>
      <c r="AH406" s="150"/>
      <c r="AI406" s="150"/>
      <c r="AJ406" s="150"/>
      <c r="AK406" s="150"/>
    </row>
    <row r="407" spans="1:37" s="26" customFormat="1" ht="76.5" hidden="1" customHeight="1">
      <c r="A407" s="111" t="s">
        <v>1214</v>
      </c>
      <c r="B407" s="45" t="s">
        <v>864</v>
      </c>
      <c r="C407" s="45" t="s">
        <v>3375</v>
      </c>
      <c r="D407" s="45" t="s">
        <v>2279</v>
      </c>
      <c r="E407" s="137" t="s">
        <v>1939</v>
      </c>
      <c r="F407" s="52" t="s">
        <v>2494</v>
      </c>
      <c r="G407" s="52"/>
      <c r="H407" s="132" t="s">
        <v>1242</v>
      </c>
      <c r="I407" s="37" t="s">
        <v>1875</v>
      </c>
      <c r="J407" s="37" t="s">
        <v>1886</v>
      </c>
      <c r="K407" s="37" t="s">
        <v>1873</v>
      </c>
      <c r="L407" s="37" t="s">
        <v>1880</v>
      </c>
      <c r="M407" s="37" t="s">
        <v>1746</v>
      </c>
      <c r="N407" s="37"/>
      <c r="O407" s="36">
        <f>COUNTIF(Table487[[#This Row],[CMMI Comprehensive Primary Care Plus (CPC+)
Version Date: CY 2021]:[CMS Medicare Hospital Compare
Version Date: January 2021]],"*yes*")</f>
        <v>1</v>
      </c>
      <c r="P407" s="150"/>
      <c r="Q407" s="150"/>
      <c r="R407" s="150"/>
      <c r="S407" s="150"/>
      <c r="T407" s="150"/>
      <c r="U407" s="150"/>
      <c r="V407" s="150"/>
      <c r="W407" s="150" t="s">
        <v>1</v>
      </c>
      <c r="X407" s="150"/>
      <c r="Y407" s="150"/>
      <c r="Z407" s="150"/>
      <c r="AA407" s="150"/>
      <c r="AB407" s="150"/>
      <c r="AC407" s="150"/>
      <c r="AD407" s="150"/>
      <c r="AE407" s="150"/>
      <c r="AF407" s="150"/>
      <c r="AG407" s="150"/>
      <c r="AH407" s="150"/>
      <c r="AI407" s="150"/>
      <c r="AJ407" s="150"/>
      <c r="AK407" s="150"/>
    </row>
    <row r="408" spans="1:37" s="26" customFormat="1" ht="76.5" hidden="1" customHeight="1">
      <c r="A408" s="111" t="s">
        <v>1215</v>
      </c>
      <c r="B408" s="45" t="s">
        <v>865</v>
      </c>
      <c r="C408" s="45" t="s">
        <v>3376</v>
      </c>
      <c r="D408" s="45" t="s">
        <v>2279</v>
      </c>
      <c r="E408" s="137" t="s">
        <v>1939</v>
      </c>
      <c r="F408" s="52" t="s">
        <v>2495</v>
      </c>
      <c r="G408" s="52"/>
      <c r="H408" s="132" t="s">
        <v>866</v>
      </c>
      <c r="I408" s="37" t="s">
        <v>1875</v>
      </c>
      <c r="J408" s="37" t="s">
        <v>1886</v>
      </c>
      <c r="K408" s="37" t="s">
        <v>1873</v>
      </c>
      <c r="L408" s="37" t="s">
        <v>1880</v>
      </c>
      <c r="M408" s="37" t="s">
        <v>1746</v>
      </c>
      <c r="N408" s="37"/>
      <c r="O408" s="36">
        <f>COUNTIF(Table487[[#This Row],[CMMI Comprehensive Primary Care Plus (CPC+)
Version Date: CY 2021]:[CMS Medicare Hospital Compare
Version Date: January 2021]],"*yes*")</f>
        <v>1</v>
      </c>
      <c r="P408" s="150"/>
      <c r="Q408" s="150"/>
      <c r="R408" s="150"/>
      <c r="S408" s="150"/>
      <c r="T408" s="150"/>
      <c r="U408" s="150"/>
      <c r="V408" s="150"/>
      <c r="W408" s="150" t="s">
        <v>1</v>
      </c>
      <c r="X408" s="150"/>
      <c r="Y408" s="150"/>
      <c r="Z408" s="150"/>
      <c r="AA408" s="150"/>
      <c r="AB408" s="150"/>
      <c r="AC408" s="150"/>
      <c r="AD408" s="150"/>
      <c r="AE408" s="150"/>
      <c r="AF408" s="150"/>
      <c r="AG408" s="150"/>
      <c r="AH408" s="150"/>
      <c r="AI408" s="150"/>
      <c r="AJ408" s="150"/>
      <c r="AK408" s="150"/>
    </row>
    <row r="409" spans="1:37" s="26" customFormat="1" ht="76.5" hidden="1" customHeight="1">
      <c r="A409" s="111" t="s">
        <v>1216</v>
      </c>
      <c r="B409" s="45" t="s">
        <v>867</v>
      </c>
      <c r="C409" s="45" t="s">
        <v>3377</v>
      </c>
      <c r="D409" s="45" t="s">
        <v>2279</v>
      </c>
      <c r="E409" s="137" t="s">
        <v>1939</v>
      </c>
      <c r="F409" s="52" t="s">
        <v>2496</v>
      </c>
      <c r="G409" s="52"/>
      <c r="H409" s="132" t="s">
        <v>868</v>
      </c>
      <c r="I409" s="37" t="s">
        <v>1875</v>
      </c>
      <c r="J409" s="37" t="s">
        <v>1886</v>
      </c>
      <c r="K409" s="37" t="s">
        <v>1873</v>
      </c>
      <c r="L409" s="37" t="s">
        <v>1880</v>
      </c>
      <c r="M409" s="37" t="s">
        <v>1746</v>
      </c>
      <c r="N409" s="37"/>
      <c r="O409" s="36">
        <f>COUNTIF(Table487[[#This Row],[CMMI Comprehensive Primary Care Plus (CPC+)
Version Date: CY 2021]:[CMS Medicare Hospital Compare
Version Date: January 2021]],"*yes*")</f>
        <v>1</v>
      </c>
      <c r="P409" s="150"/>
      <c r="Q409" s="150"/>
      <c r="R409" s="150"/>
      <c r="S409" s="150"/>
      <c r="T409" s="150"/>
      <c r="U409" s="150"/>
      <c r="V409" s="150"/>
      <c r="W409" s="150" t="s">
        <v>1</v>
      </c>
      <c r="X409" s="150"/>
      <c r="Y409" s="150"/>
      <c r="Z409" s="150"/>
      <c r="AA409" s="150"/>
      <c r="AB409" s="150"/>
      <c r="AC409" s="150"/>
      <c r="AD409" s="150"/>
      <c r="AE409" s="150"/>
      <c r="AF409" s="150"/>
      <c r="AG409" s="150"/>
      <c r="AH409" s="150"/>
      <c r="AI409" s="150"/>
      <c r="AJ409" s="150"/>
      <c r="AK409" s="150"/>
    </row>
    <row r="410" spans="1:37" s="26" customFormat="1" ht="76.5" hidden="1" customHeight="1">
      <c r="A410" s="111" t="s">
        <v>1217</v>
      </c>
      <c r="B410" s="45" t="s">
        <v>3016</v>
      </c>
      <c r="C410" s="45" t="s">
        <v>3017</v>
      </c>
      <c r="D410" s="45" t="s">
        <v>2279</v>
      </c>
      <c r="E410" s="137" t="s">
        <v>1639</v>
      </c>
      <c r="F410" s="52"/>
      <c r="G410" s="52"/>
      <c r="H410" s="132" t="s">
        <v>3018</v>
      </c>
      <c r="I410" s="37" t="s">
        <v>2297</v>
      </c>
      <c r="J410" s="37" t="s">
        <v>1890</v>
      </c>
      <c r="K410" s="37" t="s">
        <v>1879</v>
      </c>
      <c r="L410" s="37" t="s">
        <v>1885</v>
      </c>
      <c r="M410" s="37" t="s">
        <v>5</v>
      </c>
      <c r="N410" s="37"/>
      <c r="O410" s="36">
        <f>COUNTIF(Table487[[#This Row],[CMMI Comprehensive Primary Care Plus (CPC+)
Version Date: CY 2021]:[CMS Medicare Hospital Compare
Version Date: January 2021]],"*yes*")</f>
        <v>1</v>
      </c>
      <c r="P410" s="150"/>
      <c r="Q410" s="150"/>
      <c r="R410" s="150"/>
      <c r="S410" s="150"/>
      <c r="T410" s="150"/>
      <c r="U410" s="150"/>
      <c r="V410" s="150"/>
      <c r="W410" s="150"/>
      <c r="X410" s="150"/>
      <c r="Y410" s="150"/>
      <c r="Z410" s="150" t="s">
        <v>3019</v>
      </c>
      <c r="AA410" s="150"/>
      <c r="AB410" s="150"/>
      <c r="AC410" s="150"/>
      <c r="AD410" s="150"/>
      <c r="AE410" s="150"/>
      <c r="AF410" s="150"/>
      <c r="AG410" s="150"/>
      <c r="AH410" s="150"/>
      <c r="AI410" s="150"/>
      <c r="AJ410" s="150"/>
      <c r="AK410" s="150"/>
    </row>
    <row r="411" spans="1:37" s="26" customFormat="1" ht="76.5" hidden="1" customHeight="1">
      <c r="A411" s="179" t="s">
        <v>362</v>
      </c>
      <c r="B411" s="45" t="s">
        <v>1318</v>
      </c>
      <c r="C411" s="45" t="s">
        <v>1319</v>
      </c>
      <c r="D411" s="45" t="s">
        <v>2279</v>
      </c>
      <c r="E411" s="137" t="s">
        <v>574</v>
      </c>
      <c r="F411" s="48"/>
      <c r="G411" s="48"/>
      <c r="H411" s="132" t="s">
        <v>1317</v>
      </c>
      <c r="I411" s="37" t="s">
        <v>1889</v>
      </c>
      <c r="J411" s="37" t="s">
        <v>97</v>
      </c>
      <c r="K411" s="37" t="s">
        <v>1877</v>
      </c>
      <c r="L411" s="37" t="s">
        <v>1874</v>
      </c>
      <c r="M411" s="37" t="s">
        <v>6</v>
      </c>
      <c r="N411" s="37"/>
      <c r="O411" s="36">
        <f>COUNTIF(Table487[[#This Row],[CMMI Comprehensive Primary Care Plus (CPC+)
Version Date: CY 2021]:[CMS Medicare Hospital Compare
Version Date: January 2021]],"*yes*")</f>
        <v>0</v>
      </c>
      <c r="P411" s="150"/>
      <c r="Q411" s="150"/>
      <c r="R411" s="150"/>
      <c r="S411" s="150"/>
      <c r="T411" s="150"/>
      <c r="U411" s="150"/>
      <c r="V411" s="150"/>
      <c r="W411" s="150"/>
      <c r="X411" s="150"/>
      <c r="Y411" s="150"/>
      <c r="Z411" s="150"/>
      <c r="AA411" s="150"/>
      <c r="AB411" s="150"/>
      <c r="AC411" s="150"/>
      <c r="AD411" s="150"/>
      <c r="AE411" s="150"/>
      <c r="AF411" s="150"/>
      <c r="AG411" s="150"/>
      <c r="AH411" s="150"/>
      <c r="AI411" s="150"/>
      <c r="AJ411" s="150"/>
      <c r="AK411" s="150"/>
    </row>
    <row r="412" spans="1:37" s="26" customFormat="1" ht="76.5" hidden="1" customHeight="1">
      <c r="A412" s="179" t="s">
        <v>1218</v>
      </c>
      <c r="B412" s="45" t="s">
        <v>2714</v>
      </c>
      <c r="C412" s="45" t="s">
        <v>1753</v>
      </c>
      <c r="D412" s="45" t="s">
        <v>2279</v>
      </c>
      <c r="E412" s="137" t="s">
        <v>1639</v>
      </c>
      <c r="F412" s="52"/>
      <c r="G412" s="52"/>
      <c r="H412" s="132" t="s">
        <v>1752</v>
      </c>
      <c r="I412" s="37" t="s">
        <v>1889</v>
      </c>
      <c r="J412" s="37" t="s">
        <v>1878</v>
      </c>
      <c r="K412" s="37" t="s">
        <v>1879</v>
      </c>
      <c r="L412" s="37" t="s">
        <v>1880</v>
      </c>
      <c r="M412" s="37" t="s">
        <v>5</v>
      </c>
      <c r="N412" s="37" t="s">
        <v>1</v>
      </c>
      <c r="O412" s="36">
        <f>COUNTIF(Table487[[#This Row],[CMMI Comprehensive Primary Care Plus (CPC+)
Version Date: CY 2021]:[CMS Medicare Hospital Compare
Version Date: January 2021]],"*yes*")</f>
        <v>2</v>
      </c>
      <c r="P412" s="150"/>
      <c r="Q412" s="150"/>
      <c r="R412" s="150"/>
      <c r="S412" s="150"/>
      <c r="T412" s="150"/>
      <c r="U412" s="150"/>
      <c r="V412" s="150"/>
      <c r="W412" s="150"/>
      <c r="X412" s="150" t="s">
        <v>2272</v>
      </c>
      <c r="Y412" s="150"/>
      <c r="Z412" s="150" t="s">
        <v>1</v>
      </c>
      <c r="AA412" s="150"/>
      <c r="AB412" s="150"/>
      <c r="AC412" s="150"/>
      <c r="AD412" s="150"/>
      <c r="AE412" s="150"/>
      <c r="AF412" s="150"/>
      <c r="AG412" s="150"/>
      <c r="AH412" s="150"/>
      <c r="AI412" s="150"/>
      <c r="AJ412" s="150"/>
      <c r="AK412" s="150"/>
    </row>
    <row r="413" spans="1:37" s="26" customFormat="1" ht="76.5" hidden="1" customHeight="1">
      <c r="A413" s="111" t="s">
        <v>1219</v>
      </c>
      <c r="B413" s="45" t="s">
        <v>2787</v>
      </c>
      <c r="C413" s="45" t="s">
        <v>97</v>
      </c>
      <c r="D413" s="45" t="s">
        <v>97</v>
      </c>
      <c r="E413" s="137" t="s">
        <v>1960</v>
      </c>
      <c r="F413" s="48"/>
      <c r="G413" s="48"/>
      <c r="H413" s="132" t="s">
        <v>2788</v>
      </c>
      <c r="I413" s="37" t="s">
        <v>1906</v>
      </c>
      <c r="J413" s="37" t="s">
        <v>1890</v>
      </c>
      <c r="K413" s="37" t="s">
        <v>1873</v>
      </c>
      <c r="L413" s="37" t="s">
        <v>1880</v>
      </c>
      <c r="M413" s="37" t="s">
        <v>5</v>
      </c>
      <c r="N413" s="37"/>
      <c r="O413" s="36">
        <f>COUNTIF(Table487[[#This Row],[CMMI Comprehensive Primary Care Plus (CPC+)
Version Date: CY 2021]:[CMS Medicare Hospital Compare
Version Date: January 2021]],"*yes*")</f>
        <v>0</v>
      </c>
      <c r="P413" s="150"/>
      <c r="Q413" s="150"/>
      <c r="R413" s="150"/>
      <c r="S413" s="150"/>
      <c r="T413" s="37"/>
      <c r="U413" s="150"/>
      <c r="V413" s="150"/>
      <c r="W413" s="150"/>
      <c r="X413" s="150"/>
      <c r="Y413" s="150"/>
      <c r="Z413" s="150"/>
      <c r="AA413" s="150"/>
      <c r="AB413" s="37"/>
      <c r="AC413" s="150" t="s">
        <v>3965</v>
      </c>
      <c r="AD413" s="150" t="s">
        <v>3965</v>
      </c>
      <c r="AE413" s="37"/>
      <c r="AF413" s="150"/>
      <c r="AG413" s="150"/>
      <c r="AH413" s="37" t="s">
        <v>1</v>
      </c>
      <c r="AI413" s="150"/>
      <c r="AJ413" s="150"/>
      <c r="AK413" s="150"/>
    </row>
    <row r="414" spans="1:37" s="26" customFormat="1" ht="76.5" hidden="1" customHeight="1">
      <c r="A414" s="111" t="s">
        <v>1220</v>
      </c>
      <c r="B414" s="45" t="s">
        <v>2099</v>
      </c>
      <c r="C414" s="45" t="s">
        <v>1748</v>
      </c>
      <c r="D414" s="45" t="s">
        <v>2279</v>
      </c>
      <c r="E414" s="137" t="s">
        <v>1960</v>
      </c>
      <c r="F414" s="52"/>
      <c r="G414" s="52"/>
      <c r="H414" s="132" t="s">
        <v>1749</v>
      </c>
      <c r="I414" s="37" t="s">
        <v>1889</v>
      </c>
      <c r="J414" s="37" t="s">
        <v>1888</v>
      </c>
      <c r="K414" s="37" t="s">
        <v>1873</v>
      </c>
      <c r="L414" s="37" t="s">
        <v>1880</v>
      </c>
      <c r="M414" s="37" t="s">
        <v>5</v>
      </c>
      <c r="N414" s="37" t="s">
        <v>1</v>
      </c>
      <c r="O414" s="36">
        <f>COUNTIF(Table487[[#This Row],[CMMI Comprehensive Primary Care Plus (CPC+)
Version Date: CY 2021]:[CMS Medicare Hospital Compare
Version Date: January 2021]],"*yes*")</f>
        <v>0</v>
      </c>
      <c r="P414" s="150"/>
      <c r="Q414" s="150"/>
      <c r="R414" s="150"/>
      <c r="S414" s="150"/>
      <c r="T414" s="150"/>
      <c r="U414" s="150"/>
      <c r="V414" s="150"/>
      <c r="W414" s="150"/>
      <c r="X414" s="150"/>
      <c r="Y414" s="150"/>
      <c r="Z414" s="150"/>
      <c r="AA414" s="150"/>
      <c r="AB414" s="150"/>
      <c r="AC414" s="150"/>
      <c r="AD414" s="150"/>
      <c r="AE414" s="150"/>
      <c r="AF414" s="150"/>
      <c r="AG414" s="150"/>
      <c r="AH414" s="150"/>
      <c r="AI414" s="150"/>
      <c r="AJ414" s="150"/>
      <c r="AK414" s="150"/>
    </row>
    <row r="415" spans="1:37" s="26" customFormat="1" ht="76.5" hidden="1" customHeight="1">
      <c r="A415" s="111" t="s">
        <v>1221</v>
      </c>
      <c r="B415" s="45" t="s">
        <v>2167</v>
      </c>
      <c r="C415" s="45" t="s">
        <v>2166</v>
      </c>
      <c r="D415" s="45" t="s">
        <v>2279</v>
      </c>
      <c r="E415" s="137" t="s">
        <v>1960</v>
      </c>
      <c r="F415" s="52"/>
      <c r="G415" s="52"/>
      <c r="H415" s="132" t="s">
        <v>2168</v>
      </c>
      <c r="I415" s="37" t="s">
        <v>1875</v>
      </c>
      <c r="J415" s="37" t="s">
        <v>1887</v>
      </c>
      <c r="K415" s="37" t="s">
        <v>1879</v>
      </c>
      <c r="L415" s="37" t="s">
        <v>1880</v>
      </c>
      <c r="M415" s="37" t="s">
        <v>1746</v>
      </c>
      <c r="N415" s="37" t="s">
        <v>1</v>
      </c>
      <c r="O415" s="36">
        <f>COUNTIF(Table487[[#This Row],[CMMI Comprehensive Primary Care Plus (CPC+)
Version Date: CY 2021]:[CMS Medicare Hospital Compare
Version Date: January 2021]],"*yes*")</f>
        <v>1</v>
      </c>
      <c r="P415" s="150"/>
      <c r="Q415" s="150"/>
      <c r="R415" s="150" t="s">
        <v>3858</v>
      </c>
      <c r="S415" s="150"/>
      <c r="T415" s="150"/>
      <c r="U415" s="150"/>
      <c r="V415" s="150"/>
      <c r="W415" s="150"/>
      <c r="X415" s="150"/>
      <c r="Y415" s="150"/>
      <c r="Z415" s="150"/>
      <c r="AA415" s="150"/>
      <c r="AB415" s="150"/>
      <c r="AC415" s="150"/>
      <c r="AD415" s="150"/>
      <c r="AE415" s="150"/>
      <c r="AF415" s="150"/>
      <c r="AG415" s="150"/>
      <c r="AH415" s="150"/>
      <c r="AI415" s="150"/>
      <c r="AJ415" s="150"/>
      <c r="AK415" s="150"/>
    </row>
    <row r="416" spans="1:37" s="26" customFormat="1" ht="76.5" hidden="1" customHeight="1">
      <c r="A416" s="111" t="s">
        <v>1222</v>
      </c>
      <c r="B416" s="45" t="s">
        <v>875</v>
      </c>
      <c r="C416" s="45" t="s">
        <v>2501</v>
      </c>
      <c r="D416" s="45" t="s">
        <v>2279</v>
      </c>
      <c r="E416" s="137" t="s">
        <v>1639</v>
      </c>
      <c r="F416" s="52" t="s">
        <v>2502</v>
      </c>
      <c r="G416" s="52"/>
      <c r="H416" s="132" t="s">
        <v>876</v>
      </c>
      <c r="I416" s="37" t="s">
        <v>2297</v>
      </c>
      <c r="J416" s="37" t="s">
        <v>97</v>
      </c>
      <c r="K416" s="37" t="s">
        <v>1873</v>
      </c>
      <c r="L416" s="37" t="s">
        <v>1880</v>
      </c>
      <c r="M416" s="37" t="s">
        <v>314</v>
      </c>
      <c r="N416" s="37"/>
      <c r="O416" s="36">
        <f>COUNTIF(Table487[[#This Row],[CMMI Comprehensive Primary Care Plus (CPC+)
Version Date: CY 2021]:[CMS Medicare Hospital Compare
Version Date: January 2021]],"*yes*")</f>
        <v>2</v>
      </c>
      <c r="P416" s="150"/>
      <c r="Q416" s="150"/>
      <c r="R416" s="150"/>
      <c r="S416" s="150"/>
      <c r="T416" s="150"/>
      <c r="U416" s="150"/>
      <c r="V416" s="150"/>
      <c r="W416" s="150" t="s">
        <v>1</v>
      </c>
      <c r="X416" s="150" t="s">
        <v>2541</v>
      </c>
      <c r="Y416" s="150"/>
      <c r="Z416" s="150"/>
      <c r="AA416" s="150"/>
      <c r="AB416" s="150"/>
      <c r="AC416" s="150"/>
      <c r="AD416" s="150"/>
      <c r="AE416" s="150"/>
      <c r="AF416" s="150"/>
      <c r="AG416" s="150"/>
      <c r="AH416" s="150"/>
      <c r="AI416" s="150"/>
      <c r="AJ416" s="150"/>
      <c r="AK416" s="150"/>
    </row>
    <row r="417" spans="1:37" s="26" customFormat="1" ht="76.5" hidden="1" customHeight="1">
      <c r="A417" s="111" t="s">
        <v>1223</v>
      </c>
      <c r="B417" s="45" t="s">
        <v>3378</v>
      </c>
      <c r="C417" s="45" t="s">
        <v>1740</v>
      </c>
      <c r="D417" s="45" t="s">
        <v>2279</v>
      </c>
      <c r="E417" s="137" t="s">
        <v>1675</v>
      </c>
      <c r="F417" s="52" t="s">
        <v>3379</v>
      </c>
      <c r="G417" s="52"/>
      <c r="H417" s="132" t="s">
        <v>3380</v>
      </c>
      <c r="I417" s="37" t="s">
        <v>1889</v>
      </c>
      <c r="J417" s="37" t="s">
        <v>1886</v>
      </c>
      <c r="K417" s="37" t="s">
        <v>1879</v>
      </c>
      <c r="L417" s="37" t="s">
        <v>1880</v>
      </c>
      <c r="M417" s="37" t="s">
        <v>3289</v>
      </c>
      <c r="N417" s="37"/>
      <c r="O417" s="36">
        <f>COUNTIF(Table487[[#This Row],[CMMI Comprehensive Primary Care Plus (CPC+)
Version Date: CY 2021]:[CMS Medicare Hospital Compare
Version Date: January 2021]],"*yes*")</f>
        <v>2</v>
      </c>
      <c r="P417" s="150"/>
      <c r="Q417" s="150"/>
      <c r="R417" s="150"/>
      <c r="S417" s="150"/>
      <c r="T417" s="150"/>
      <c r="U417" s="150"/>
      <c r="V417" s="150"/>
      <c r="W417" s="150" t="s">
        <v>1</v>
      </c>
      <c r="X417" s="150" t="s">
        <v>2370</v>
      </c>
      <c r="Y417" s="150"/>
      <c r="Z417" s="150"/>
      <c r="AA417" s="150"/>
      <c r="AB417" s="150" t="s">
        <v>1</v>
      </c>
      <c r="AC417" s="150"/>
      <c r="AD417" s="150"/>
      <c r="AE417" s="150"/>
      <c r="AF417" s="150"/>
      <c r="AG417" s="150"/>
      <c r="AH417" s="150"/>
      <c r="AI417" s="150"/>
      <c r="AJ417" s="150"/>
      <c r="AK417" s="150"/>
    </row>
    <row r="418" spans="1:37" s="26" customFormat="1" ht="76.5" hidden="1" customHeight="1">
      <c r="A418" s="111" t="s">
        <v>1224</v>
      </c>
      <c r="B418" s="45" t="s">
        <v>3381</v>
      </c>
      <c r="C418" s="45" t="s">
        <v>3382</v>
      </c>
      <c r="D418" s="45" t="s">
        <v>2279</v>
      </c>
      <c r="E418" s="137" t="s">
        <v>1639</v>
      </c>
      <c r="F418" s="52"/>
      <c r="G418" s="52"/>
      <c r="H418" s="132" t="s">
        <v>3383</v>
      </c>
      <c r="I418" s="37" t="s">
        <v>1903</v>
      </c>
      <c r="J418" s="37" t="s">
        <v>97</v>
      </c>
      <c r="K418" s="37" t="s">
        <v>1877</v>
      </c>
      <c r="L418" s="37" t="s">
        <v>1885</v>
      </c>
      <c r="M418" s="37" t="s">
        <v>6</v>
      </c>
      <c r="N418" s="37"/>
      <c r="O418" s="36">
        <f>COUNTIF(Table487[[#This Row],[CMMI Comprehensive Primary Care Plus (CPC+)
Version Date: CY 2021]:[CMS Medicare Hospital Compare
Version Date: January 2021]],"*yes*")</f>
        <v>1</v>
      </c>
      <c r="P418" s="150"/>
      <c r="Q418" s="150"/>
      <c r="R418" s="150"/>
      <c r="S418" s="150"/>
      <c r="T418" s="150"/>
      <c r="U418" s="150"/>
      <c r="V418" s="150"/>
      <c r="W418" s="150"/>
      <c r="X418" s="150" t="s">
        <v>2287</v>
      </c>
      <c r="Y418" s="150"/>
      <c r="Z418" s="150"/>
      <c r="AA418" s="150"/>
      <c r="AB418" s="150"/>
      <c r="AC418" s="150"/>
      <c r="AD418" s="150"/>
      <c r="AE418" s="150"/>
      <c r="AF418" s="150"/>
      <c r="AG418" s="150"/>
      <c r="AH418" s="150"/>
      <c r="AI418" s="150"/>
      <c r="AJ418" s="150"/>
      <c r="AK418" s="150"/>
    </row>
    <row r="419" spans="1:37" s="26" customFormat="1" ht="76.5" hidden="1" customHeight="1">
      <c r="A419" s="111" t="s">
        <v>1225</v>
      </c>
      <c r="B419" s="45" t="s">
        <v>3384</v>
      </c>
      <c r="C419" s="45" t="s">
        <v>3385</v>
      </c>
      <c r="D419" s="45" t="s">
        <v>2279</v>
      </c>
      <c r="E419" s="137" t="s">
        <v>1675</v>
      </c>
      <c r="F419" s="52"/>
      <c r="G419" s="52"/>
      <c r="H419" s="132" t="s">
        <v>3386</v>
      </c>
      <c r="I419" s="37" t="s">
        <v>2212</v>
      </c>
      <c r="J419" s="37" t="s">
        <v>1886</v>
      </c>
      <c r="K419" s="37" t="s">
        <v>1879</v>
      </c>
      <c r="L419" s="37" t="s">
        <v>1880</v>
      </c>
      <c r="M419" s="37" t="s">
        <v>3289</v>
      </c>
      <c r="N419" s="37"/>
      <c r="O419" s="36">
        <f>COUNTIF(Table487[[#This Row],[CMMI Comprehensive Primary Care Plus (CPC+)
Version Date: CY 2021]:[CMS Medicare Hospital Compare
Version Date: January 2021]],"*yes*")</f>
        <v>1</v>
      </c>
      <c r="P419" s="150"/>
      <c r="Q419" s="150"/>
      <c r="R419" s="150"/>
      <c r="S419" s="150"/>
      <c r="T419" s="150"/>
      <c r="U419" s="150"/>
      <c r="V419" s="150"/>
      <c r="W419" s="150"/>
      <c r="X419" s="150" t="s">
        <v>2370</v>
      </c>
      <c r="Y419" s="150"/>
      <c r="Z419" s="150"/>
      <c r="AA419" s="150"/>
      <c r="AB419" s="150"/>
      <c r="AC419" s="150"/>
      <c r="AD419" s="150"/>
      <c r="AE419" s="150"/>
      <c r="AF419" s="150"/>
      <c r="AG419" s="150"/>
      <c r="AH419" s="150"/>
      <c r="AI419" s="150"/>
      <c r="AJ419" s="150" t="s">
        <v>1828</v>
      </c>
      <c r="AK419" s="150"/>
    </row>
    <row r="420" spans="1:37" s="26" customFormat="1" ht="76.5" hidden="1" customHeight="1">
      <c r="A420" s="111" t="s">
        <v>1226</v>
      </c>
      <c r="B420" s="45" t="s">
        <v>879</v>
      </c>
      <c r="C420" s="45" t="s">
        <v>1620</v>
      </c>
      <c r="D420" s="45" t="s">
        <v>2271</v>
      </c>
      <c r="E420" s="137" t="s">
        <v>1624</v>
      </c>
      <c r="F420" s="52" t="s">
        <v>2696</v>
      </c>
      <c r="G420" s="52"/>
      <c r="H420" s="132" t="s">
        <v>1745</v>
      </c>
      <c r="I420" s="37" t="s">
        <v>1889</v>
      </c>
      <c r="J420" s="37" t="s">
        <v>1890</v>
      </c>
      <c r="K420" s="37" t="s">
        <v>1879</v>
      </c>
      <c r="L420" s="37" t="s">
        <v>1916</v>
      </c>
      <c r="M420" s="37" t="s">
        <v>1746</v>
      </c>
      <c r="N420" s="37" t="s">
        <v>1</v>
      </c>
      <c r="O420" s="36">
        <f>COUNTIF(Table487[[#This Row],[CMMI Comprehensive Primary Care Plus (CPC+)
Version Date: CY 2021]:[CMS Medicare Hospital Compare
Version Date: January 2021]],"*yes*")</f>
        <v>1</v>
      </c>
      <c r="P420" s="150"/>
      <c r="Q420" s="150"/>
      <c r="R420" s="150"/>
      <c r="S420" s="150"/>
      <c r="T420" s="150"/>
      <c r="U420" s="150"/>
      <c r="V420" s="150"/>
      <c r="W420" s="150" t="s">
        <v>1</v>
      </c>
      <c r="X420" s="150"/>
      <c r="Y420" s="150"/>
      <c r="Z420" s="150"/>
      <c r="AA420" s="150"/>
      <c r="AB420" s="150"/>
      <c r="AC420" s="150"/>
      <c r="AD420" s="150"/>
      <c r="AE420" s="150"/>
      <c r="AF420" s="150"/>
      <c r="AG420" s="150"/>
      <c r="AH420" s="150"/>
      <c r="AI420" s="150"/>
      <c r="AJ420" s="150"/>
      <c r="AK420" s="150"/>
    </row>
    <row r="421" spans="1:37" s="26" customFormat="1" ht="76.5" hidden="1" customHeight="1">
      <c r="A421" s="111" t="s">
        <v>1227</v>
      </c>
      <c r="B421" s="45" t="s">
        <v>3387</v>
      </c>
      <c r="C421" s="45" t="s">
        <v>3388</v>
      </c>
      <c r="D421" s="45" t="s">
        <v>2271</v>
      </c>
      <c r="E421" s="137" t="s">
        <v>149</v>
      </c>
      <c r="F421" s="52"/>
      <c r="G421" s="52"/>
      <c r="H421" s="132" t="s">
        <v>3389</v>
      </c>
      <c r="I421" s="37" t="s">
        <v>1875</v>
      </c>
      <c r="J421" s="37" t="s">
        <v>1887</v>
      </c>
      <c r="K421" s="37" t="s">
        <v>1873</v>
      </c>
      <c r="L421" s="37" t="s">
        <v>1880</v>
      </c>
      <c r="M421" s="37" t="s">
        <v>5</v>
      </c>
      <c r="N421" s="37" t="s">
        <v>1</v>
      </c>
      <c r="O421" s="36">
        <f>COUNTIF(Table487[[#This Row],[CMMI Comprehensive Primary Care Plus (CPC+)
Version Date: CY 2021]:[CMS Medicare Hospital Compare
Version Date: January 2021]],"*yes*")</f>
        <v>0</v>
      </c>
      <c r="P421" s="150"/>
      <c r="Q421" s="150"/>
      <c r="R421" s="150"/>
      <c r="S421" s="150"/>
      <c r="T421" s="150"/>
      <c r="U421" s="150"/>
      <c r="V421" s="150"/>
      <c r="W421" s="150"/>
      <c r="X421" s="150"/>
      <c r="Y421" s="150"/>
      <c r="Z421" s="150"/>
      <c r="AA421" s="150"/>
      <c r="AB421" s="150"/>
      <c r="AC421" s="150"/>
      <c r="AD421" s="150"/>
      <c r="AE421" s="150"/>
      <c r="AF421" s="150"/>
      <c r="AG421" s="150"/>
      <c r="AH421" s="150"/>
      <c r="AI421" s="150"/>
      <c r="AJ421" s="150"/>
      <c r="AK421" s="150"/>
    </row>
    <row r="422" spans="1:37" s="26" customFormat="1" ht="76.5" hidden="1" customHeight="1">
      <c r="A422" s="111" t="s">
        <v>363</v>
      </c>
      <c r="B422" s="45" t="s">
        <v>795</v>
      </c>
      <c r="C422" s="45" t="s">
        <v>3390</v>
      </c>
      <c r="D422" s="45" t="s">
        <v>2279</v>
      </c>
      <c r="E422" s="137" t="s">
        <v>1624</v>
      </c>
      <c r="F422" s="48" t="s">
        <v>2467</v>
      </c>
      <c r="G422" s="48"/>
      <c r="H422" s="132" t="s">
        <v>796</v>
      </c>
      <c r="I422" s="37" t="s">
        <v>1889</v>
      </c>
      <c r="J422" s="37" t="s">
        <v>1890</v>
      </c>
      <c r="K422" s="37" t="s">
        <v>1873</v>
      </c>
      <c r="L422" s="37" t="s">
        <v>1916</v>
      </c>
      <c r="M422" s="37" t="s">
        <v>1746</v>
      </c>
      <c r="N422" s="37" t="s">
        <v>1</v>
      </c>
      <c r="O422" s="36">
        <f>COUNTIF(Table487[[#This Row],[CMMI Comprehensive Primary Care Plus (CPC+)
Version Date: CY 2021]:[CMS Medicare Hospital Compare
Version Date: January 2021]],"*yes*")</f>
        <v>1</v>
      </c>
      <c r="P422" s="150"/>
      <c r="Q422" s="150"/>
      <c r="R422" s="150"/>
      <c r="S422" s="150"/>
      <c r="T422" s="150"/>
      <c r="U422" s="150"/>
      <c r="V422" s="150"/>
      <c r="W422" s="150" t="s">
        <v>1</v>
      </c>
      <c r="X422" s="150"/>
      <c r="Y422" s="150"/>
      <c r="Z422" s="150"/>
      <c r="AA422" s="150"/>
      <c r="AB422" s="150"/>
      <c r="AC422" s="150"/>
      <c r="AD422" s="150"/>
      <c r="AE422" s="150"/>
      <c r="AF422" s="150"/>
      <c r="AG422" s="150"/>
      <c r="AH422" s="150"/>
      <c r="AI422" s="150"/>
      <c r="AJ422" s="150"/>
      <c r="AK422" s="150"/>
    </row>
    <row r="423" spans="1:37" s="26" customFormat="1" ht="76.5" hidden="1" customHeight="1">
      <c r="A423" s="111" t="s">
        <v>1228</v>
      </c>
      <c r="B423" s="45" t="s">
        <v>2256</v>
      </c>
      <c r="C423" s="45" t="s">
        <v>2202</v>
      </c>
      <c r="D423" s="45" t="s">
        <v>2279</v>
      </c>
      <c r="E423" s="137" t="s">
        <v>1960</v>
      </c>
      <c r="F423" s="52"/>
      <c r="G423" s="52"/>
      <c r="H423" s="132" t="s">
        <v>2753</v>
      </c>
      <c r="I423" s="37" t="s">
        <v>1928</v>
      </c>
      <c r="J423" s="37" t="s">
        <v>1888</v>
      </c>
      <c r="K423" s="37" t="s">
        <v>1873</v>
      </c>
      <c r="L423" s="37" t="s">
        <v>1874</v>
      </c>
      <c r="M423" s="37" t="s">
        <v>5</v>
      </c>
      <c r="N423" s="37" t="s">
        <v>1</v>
      </c>
      <c r="O423" s="36">
        <f>COUNTIF(Table487[[#This Row],[CMMI Comprehensive Primary Care Plus (CPC+)
Version Date: CY 2021]:[CMS Medicare Hospital Compare
Version Date: January 2021]],"*yes*")</f>
        <v>2</v>
      </c>
      <c r="P423" s="150"/>
      <c r="Q423" s="150" t="s">
        <v>1</v>
      </c>
      <c r="R423" s="150"/>
      <c r="S423" s="150"/>
      <c r="T423" s="150"/>
      <c r="U423" s="150"/>
      <c r="V423" s="150"/>
      <c r="W423" s="150"/>
      <c r="X423" s="150" t="s">
        <v>3890</v>
      </c>
      <c r="Y423" s="150"/>
      <c r="Z423" s="150"/>
      <c r="AA423" s="150"/>
      <c r="AB423" s="150"/>
      <c r="AC423" s="150"/>
      <c r="AD423" s="150"/>
      <c r="AE423" s="150"/>
      <c r="AF423" s="150"/>
      <c r="AG423" s="150"/>
      <c r="AH423" s="150"/>
      <c r="AI423" s="150"/>
      <c r="AJ423" s="150"/>
      <c r="AK423" s="150"/>
    </row>
    <row r="424" spans="1:37" s="26" customFormat="1" ht="76.5" hidden="1" customHeight="1">
      <c r="A424" s="111" t="s">
        <v>1823</v>
      </c>
      <c r="B424" s="45" t="s">
        <v>2157</v>
      </c>
      <c r="C424" s="45" t="s">
        <v>2156</v>
      </c>
      <c r="D424" s="45" t="s">
        <v>2279</v>
      </c>
      <c r="E424" s="137" t="s">
        <v>1960</v>
      </c>
      <c r="F424" s="48"/>
      <c r="G424" s="48"/>
      <c r="H424" s="132" t="s">
        <v>2159</v>
      </c>
      <c r="I424" s="37" t="s">
        <v>1928</v>
      </c>
      <c r="J424" s="37" t="s">
        <v>1888</v>
      </c>
      <c r="K424" s="37" t="s">
        <v>1873</v>
      </c>
      <c r="L424" s="37" t="s">
        <v>1874</v>
      </c>
      <c r="M424" s="37" t="s">
        <v>5</v>
      </c>
      <c r="N424" s="37" t="s">
        <v>1</v>
      </c>
      <c r="O424" s="36">
        <f>COUNTIF(Table487[[#This Row],[CMMI Comprehensive Primary Care Plus (CPC+)
Version Date: CY 2021]:[CMS Medicare Hospital Compare
Version Date: January 2021]],"*yes*")</f>
        <v>1</v>
      </c>
      <c r="P424" s="150"/>
      <c r="Q424" s="150" t="s">
        <v>3858</v>
      </c>
      <c r="R424" s="150"/>
      <c r="S424" s="150"/>
      <c r="T424" s="150"/>
      <c r="U424" s="150"/>
      <c r="V424" s="150"/>
      <c r="W424" s="150"/>
      <c r="X424" s="150"/>
      <c r="Y424" s="150"/>
      <c r="Z424" s="150"/>
      <c r="AA424" s="150"/>
      <c r="AB424" s="150"/>
      <c r="AC424" s="150"/>
      <c r="AD424" s="150"/>
      <c r="AE424" s="150"/>
      <c r="AF424" s="150"/>
      <c r="AG424" s="150"/>
      <c r="AH424" s="150"/>
      <c r="AI424" s="150"/>
      <c r="AJ424" s="150"/>
      <c r="AK424" s="150"/>
    </row>
    <row r="425" spans="1:37" s="26" customFormat="1" ht="76.5" hidden="1" customHeight="1">
      <c r="A425" s="111" t="s">
        <v>1229</v>
      </c>
      <c r="B425" s="45" t="s">
        <v>997</v>
      </c>
      <c r="C425" s="45" t="s">
        <v>3391</v>
      </c>
      <c r="D425" s="45" t="s">
        <v>2271</v>
      </c>
      <c r="E425" s="137" t="s">
        <v>1960</v>
      </c>
      <c r="F425" s="48" t="s">
        <v>2642</v>
      </c>
      <c r="G425" s="48"/>
      <c r="H425" s="132" t="s">
        <v>1521</v>
      </c>
      <c r="I425" s="37" t="s">
        <v>2297</v>
      </c>
      <c r="J425" s="37" t="s">
        <v>1884</v>
      </c>
      <c r="K425" s="37" t="s">
        <v>1873</v>
      </c>
      <c r="L425" s="37" t="s">
        <v>1874</v>
      </c>
      <c r="M425" s="37" t="s">
        <v>314</v>
      </c>
      <c r="N425" s="37"/>
      <c r="O425" s="36">
        <f>COUNTIF(Table487[[#This Row],[CMMI Comprehensive Primary Care Plus (CPC+)
Version Date: CY 2021]:[CMS Medicare Hospital Compare
Version Date: January 2021]],"*yes*")</f>
        <v>1</v>
      </c>
      <c r="P425" s="150"/>
      <c r="Q425" s="150"/>
      <c r="R425" s="150"/>
      <c r="S425" s="37"/>
      <c r="T425" s="37"/>
      <c r="U425" s="37"/>
      <c r="V425" s="37"/>
      <c r="W425" s="37" t="s">
        <v>1</v>
      </c>
      <c r="X425" s="150"/>
      <c r="Y425" s="37"/>
      <c r="Z425" s="37"/>
      <c r="AA425" s="37"/>
      <c r="AB425" s="37"/>
      <c r="AC425" s="37"/>
      <c r="AD425" s="37"/>
      <c r="AE425" s="37"/>
      <c r="AF425" s="37"/>
      <c r="AG425" s="37"/>
      <c r="AH425" s="37"/>
      <c r="AI425" s="150"/>
      <c r="AJ425" s="150"/>
      <c r="AK425" s="150"/>
    </row>
    <row r="426" spans="1:37" s="26" customFormat="1" ht="76.5" hidden="1" customHeight="1">
      <c r="A426" s="111" t="s">
        <v>1230</v>
      </c>
      <c r="B426" s="45" t="s">
        <v>3392</v>
      </c>
      <c r="C426" s="45" t="s">
        <v>3393</v>
      </c>
      <c r="D426" s="45" t="s">
        <v>2279</v>
      </c>
      <c r="E426" s="137" t="s">
        <v>3394</v>
      </c>
      <c r="F426" s="52"/>
      <c r="G426" s="52"/>
      <c r="H426" s="132" t="s">
        <v>3395</v>
      </c>
      <c r="I426" s="37" t="s">
        <v>1871</v>
      </c>
      <c r="J426" s="37" t="s">
        <v>1902</v>
      </c>
      <c r="K426" s="37" t="s">
        <v>1873</v>
      </c>
      <c r="L426" s="37" t="s">
        <v>2250</v>
      </c>
      <c r="M426" s="37" t="s">
        <v>1746</v>
      </c>
      <c r="N426" s="37"/>
      <c r="O426" s="36">
        <f>COUNTIF(Table487[[#This Row],[CMMI Comprehensive Primary Care Plus (CPC+)
Version Date: CY 2021]:[CMS Medicare Hospital Compare
Version Date: January 2021]],"*yes*")</f>
        <v>1</v>
      </c>
      <c r="P426" s="150"/>
      <c r="Q426" s="150"/>
      <c r="R426" s="150"/>
      <c r="S426" s="150"/>
      <c r="T426" s="150"/>
      <c r="U426" s="150"/>
      <c r="V426" s="150"/>
      <c r="W426" s="150"/>
      <c r="X426" s="150" t="s">
        <v>3857</v>
      </c>
      <c r="Y426" s="150"/>
      <c r="Z426" s="150"/>
      <c r="AA426" s="150"/>
      <c r="AB426" s="150"/>
      <c r="AC426" s="150"/>
      <c r="AD426" s="150"/>
      <c r="AE426" s="150"/>
      <c r="AF426" s="150"/>
      <c r="AG426" s="150"/>
      <c r="AH426" s="150"/>
      <c r="AI426" s="150"/>
      <c r="AJ426" s="150"/>
      <c r="AK426" s="150"/>
    </row>
    <row r="427" spans="1:37" s="26" customFormat="1" ht="76.5" hidden="1" customHeight="1">
      <c r="A427" s="111" t="s">
        <v>1231</v>
      </c>
      <c r="B427" s="45" t="s">
        <v>3396</v>
      </c>
      <c r="C427" s="45" t="s">
        <v>3397</v>
      </c>
      <c r="D427" s="45" t="s">
        <v>2279</v>
      </c>
      <c r="E427" s="137" t="s">
        <v>3398</v>
      </c>
      <c r="F427" s="52"/>
      <c r="G427" s="52"/>
      <c r="H427" s="132" t="s">
        <v>3399</v>
      </c>
      <c r="I427" s="37" t="s">
        <v>1917</v>
      </c>
      <c r="J427" s="37" t="s">
        <v>97</v>
      </c>
      <c r="K427" s="37" t="s">
        <v>1877</v>
      </c>
      <c r="L427" s="37" t="s">
        <v>1874</v>
      </c>
      <c r="M427" s="37" t="s">
        <v>6</v>
      </c>
      <c r="N427" s="37" t="s">
        <v>1</v>
      </c>
      <c r="O427" s="36">
        <f>COUNTIF(Table487[[#This Row],[CMMI Comprehensive Primary Care Plus (CPC+)
Version Date: CY 2021]:[CMS Medicare Hospital Compare
Version Date: January 2021]],"*yes*")</f>
        <v>0</v>
      </c>
      <c r="P427" s="150"/>
      <c r="Q427" s="150"/>
      <c r="R427" s="150"/>
      <c r="S427" s="150"/>
      <c r="T427" s="150"/>
      <c r="U427" s="150"/>
      <c r="V427" s="150"/>
      <c r="W427" s="150"/>
      <c r="X427" s="150"/>
      <c r="Y427" s="150"/>
      <c r="Z427" s="150"/>
      <c r="AA427" s="150"/>
      <c r="AB427" s="150"/>
      <c r="AC427" s="150"/>
      <c r="AD427" s="150"/>
      <c r="AE427" s="150"/>
      <c r="AF427" s="150"/>
      <c r="AG427" s="150"/>
      <c r="AH427" s="150"/>
      <c r="AI427" s="150"/>
      <c r="AJ427" s="150"/>
      <c r="AK427" s="150"/>
    </row>
    <row r="428" spans="1:37" s="26" customFormat="1" ht="76.5" hidden="1" customHeight="1">
      <c r="A428" s="111" t="s">
        <v>1232</v>
      </c>
      <c r="B428" s="45" t="s">
        <v>286</v>
      </c>
      <c r="C428" s="45" t="s">
        <v>3400</v>
      </c>
      <c r="D428" s="45" t="s">
        <v>2279</v>
      </c>
      <c r="E428" s="137" t="s">
        <v>1960</v>
      </c>
      <c r="F428" s="52"/>
      <c r="G428" s="52"/>
      <c r="H428" s="132" t="s">
        <v>3401</v>
      </c>
      <c r="I428" s="37" t="s">
        <v>1875</v>
      </c>
      <c r="J428" s="37" t="s">
        <v>1884</v>
      </c>
      <c r="K428" s="37" t="s">
        <v>1873</v>
      </c>
      <c r="L428" s="37" t="s">
        <v>1880</v>
      </c>
      <c r="M428" s="37" t="s">
        <v>5</v>
      </c>
      <c r="N428" s="37"/>
      <c r="O428" s="36">
        <f>COUNTIF(Table487[[#This Row],[CMMI Comprehensive Primary Care Plus (CPC+)
Version Date: CY 2021]:[CMS Medicare Hospital Compare
Version Date: January 2021]],"*yes*")</f>
        <v>0</v>
      </c>
      <c r="P428" s="150"/>
      <c r="Q428" s="150"/>
      <c r="R428" s="150"/>
      <c r="S428" s="150"/>
      <c r="T428" s="150"/>
      <c r="U428" s="150"/>
      <c r="V428" s="150"/>
      <c r="W428" s="150"/>
      <c r="X428" s="150"/>
      <c r="Y428" s="150"/>
      <c r="Z428" s="150"/>
      <c r="AA428" s="150"/>
      <c r="AB428" s="150"/>
      <c r="AC428" s="150"/>
      <c r="AD428" s="150"/>
      <c r="AE428" s="150"/>
      <c r="AF428" s="150"/>
      <c r="AG428" s="150"/>
      <c r="AH428" s="150"/>
      <c r="AI428" s="150"/>
      <c r="AJ428" s="150"/>
      <c r="AK428" s="150"/>
    </row>
    <row r="429" spans="1:37" s="26" customFormat="1" ht="76.5" hidden="1" customHeight="1">
      <c r="A429" s="111" t="s">
        <v>1233</v>
      </c>
      <c r="B429" s="45" t="s">
        <v>3198</v>
      </c>
      <c r="C429" s="45" t="s">
        <v>3402</v>
      </c>
      <c r="D429" s="45" t="s">
        <v>2279</v>
      </c>
      <c r="E429" s="137" t="s">
        <v>1639</v>
      </c>
      <c r="F429" s="52"/>
      <c r="G429" s="52"/>
      <c r="H429" s="132" t="s">
        <v>1767</v>
      </c>
      <c r="I429" s="37" t="s">
        <v>1906</v>
      </c>
      <c r="J429" s="37" t="s">
        <v>1890</v>
      </c>
      <c r="K429" s="37" t="s">
        <v>1879</v>
      </c>
      <c r="L429" s="37" t="s">
        <v>1880</v>
      </c>
      <c r="M429" s="37" t="s">
        <v>5</v>
      </c>
      <c r="N429" s="37"/>
      <c r="O429" s="36">
        <f>COUNTIF(Table487[[#This Row],[CMMI Comprehensive Primary Care Plus (CPC+)
Version Date: CY 2021]:[CMS Medicare Hospital Compare
Version Date: January 2021]],"*yes*")</f>
        <v>0</v>
      </c>
      <c r="P429" s="150"/>
      <c r="Q429" s="150"/>
      <c r="R429" s="150"/>
      <c r="S429" s="150"/>
      <c r="T429" s="150"/>
      <c r="U429" s="150"/>
      <c r="V429" s="150"/>
      <c r="W429" s="150"/>
      <c r="X429" s="150"/>
      <c r="Y429" s="150"/>
      <c r="Z429" s="150"/>
      <c r="AA429" s="150"/>
      <c r="AB429" s="150"/>
      <c r="AC429" s="150"/>
      <c r="AD429" s="150"/>
      <c r="AE429" s="150"/>
      <c r="AF429" s="150"/>
      <c r="AG429" s="150"/>
      <c r="AH429" s="150"/>
      <c r="AI429" s="150"/>
      <c r="AJ429" s="150"/>
      <c r="AK429" s="150"/>
    </row>
    <row r="430" spans="1:37" s="26" customFormat="1" ht="76.5" hidden="1" customHeight="1">
      <c r="A430" s="111" t="s">
        <v>1234</v>
      </c>
      <c r="B430" s="45" t="s">
        <v>2415</v>
      </c>
      <c r="C430" s="45" t="s">
        <v>2416</v>
      </c>
      <c r="D430" s="45" t="s">
        <v>2279</v>
      </c>
      <c r="E430" s="137" t="s">
        <v>1944</v>
      </c>
      <c r="F430" s="52" t="s">
        <v>2417</v>
      </c>
      <c r="G430" s="52" t="s">
        <v>3403</v>
      </c>
      <c r="H430" s="132" t="s">
        <v>1790</v>
      </c>
      <c r="I430" s="37" t="s">
        <v>1875</v>
      </c>
      <c r="J430" s="37" t="s">
        <v>1904</v>
      </c>
      <c r="K430" s="37" t="s">
        <v>1873</v>
      </c>
      <c r="L430" s="37" t="s">
        <v>1880</v>
      </c>
      <c r="M430" s="37" t="s">
        <v>5</v>
      </c>
      <c r="N430" s="37"/>
      <c r="O430" s="36">
        <f>COUNTIF(Table487[[#This Row],[CMMI Comprehensive Primary Care Plus (CPC+)
Version Date: CY 2021]:[CMS Medicare Hospital Compare
Version Date: January 2021]],"*yes*")</f>
        <v>2</v>
      </c>
      <c r="P430" s="150"/>
      <c r="Q430" s="150"/>
      <c r="R430" s="150"/>
      <c r="S430" s="150" t="s">
        <v>3966</v>
      </c>
      <c r="T430" s="150"/>
      <c r="U430" s="150"/>
      <c r="V430" s="150"/>
      <c r="W430" s="150" t="s">
        <v>1</v>
      </c>
      <c r="X430" s="150"/>
      <c r="Y430" s="150"/>
      <c r="Z430" s="150"/>
      <c r="AA430" s="150"/>
      <c r="AB430" s="150"/>
      <c r="AC430" s="150"/>
      <c r="AD430" s="150"/>
      <c r="AE430" s="150"/>
      <c r="AF430" s="150"/>
      <c r="AG430" s="150"/>
      <c r="AH430" s="150"/>
      <c r="AI430" s="150"/>
      <c r="AJ430" s="150"/>
      <c r="AK430" s="150"/>
    </row>
    <row r="431" spans="1:37" s="26" customFormat="1" ht="76.5" hidden="1" customHeight="1">
      <c r="A431" s="111" t="s">
        <v>1235</v>
      </c>
      <c r="B431" s="45" t="s">
        <v>3404</v>
      </c>
      <c r="C431" s="45" t="s">
        <v>3405</v>
      </c>
      <c r="D431" s="45" t="s">
        <v>2279</v>
      </c>
      <c r="E431" s="137" t="s">
        <v>1639</v>
      </c>
      <c r="F431" s="52"/>
      <c r="G431" s="52"/>
      <c r="H431" s="132" t="s">
        <v>2396</v>
      </c>
      <c r="I431" s="37" t="s">
        <v>1889</v>
      </c>
      <c r="J431" s="37" t="s">
        <v>1890</v>
      </c>
      <c r="K431" s="37" t="s">
        <v>1892</v>
      </c>
      <c r="L431" s="37" t="s">
        <v>1916</v>
      </c>
      <c r="M431" s="37" t="s">
        <v>5</v>
      </c>
      <c r="N431" s="37" t="s">
        <v>1</v>
      </c>
      <c r="O431" s="36">
        <f>COUNTIF(Table487[[#This Row],[CMMI Comprehensive Primary Care Plus (CPC+)
Version Date: CY 2021]:[CMS Medicare Hospital Compare
Version Date: January 2021]],"*yes*")</f>
        <v>1</v>
      </c>
      <c r="P431" s="150"/>
      <c r="Q431" s="150"/>
      <c r="R431" s="150"/>
      <c r="S431" s="150"/>
      <c r="T431" s="150"/>
      <c r="U431" s="150"/>
      <c r="V431" s="150"/>
      <c r="W431" s="150"/>
      <c r="X431" s="150"/>
      <c r="Y431" s="150"/>
      <c r="Z431" s="150" t="s">
        <v>3967</v>
      </c>
      <c r="AA431" s="150"/>
      <c r="AB431" s="150"/>
      <c r="AC431" s="150"/>
      <c r="AD431" s="150"/>
      <c r="AE431" s="150"/>
      <c r="AF431" s="150"/>
      <c r="AG431" s="150"/>
      <c r="AH431" s="150"/>
      <c r="AI431" s="150"/>
      <c r="AJ431" s="150"/>
      <c r="AK431" s="150"/>
    </row>
    <row r="432" spans="1:37" s="26" customFormat="1" ht="76.5" hidden="1" customHeight="1">
      <c r="A432" s="111" t="s">
        <v>1236</v>
      </c>
      <c r="B432" s="45" t="s">
        <v>3406</v>
      </c>
      <c r="C432" s="45" t="s">
        <v>3407</v>
      </c>
      <c r="D432" s="45" t="s">
        <v>2279</v>
      </c>
      <c r="E432" s="137" t="s">
        <v>1639</v>
      </c>
      <c r="F432" s="52"/>
      <c r="G432" s="52"/>
      <c r="H432" s="132" t="s">
        <v>2449</v>
      </c>
      <c r="I432" s="37" t="s">
        <v>1889</v>
      </c>
      <c r="J432" s="37" t="s">
        <v>1890</v>
      </c>
      <c r="K432" s="37" t="s">
        <v>1892</v>
      </c>
      <c r="L432" s="37" t="s">
        <v>1916</v>
      </c>
      <c r="M432" s="37" t="s">
        <v>5</v>
      </c>
      <c r="N432" s="37" t="s">
        <v>1</v>
      </c>
      <c r="O432" s="36">
        <f>COUNTIF(Table487[[#This Row],[CMMI Comprehensive Primary Care Plus (CPC+)
Version Date: CY 2021]:[CMS Medicare Hospital Compare
Version Date: January 2021]],"*yes*")</f>
        <v>1</v>
      </c>
      <c r="P432" s="150"/>
      <c r="Q432" s="150"/>
      <c r="R432" s="150"/>
      <c r="S432" s="150"/>
      <c r="T432" s="150"/>
      <c r="U432" s="150"/>
      <c r="V432" s="150"/>
      <c r="W432" s="150"/>
      <c r="X432" s="150"/>
      <c r="Y432" s="150"/>
      <c r="Z432" s="150" t="s">
        <v>3968</v>
      </c>
      <c r="AA432" s="150"/>
      <c r="AB432" s="150"/>
      <c r="AC432" s="150"/>
      <c r="AD432" s="150"/>
      <c r="AE432" s="150"/>
      <c r="AF432" s="150"/>
      <c r="AG432" s="150"/>
      <c r="AH432" s="150"/>
      <c r="AI432" s="150"/>
      <c r="AJ432" s="150"/>
      <c r="AK432" s="150"/>
    </row>
    <row r="433" spans="1:37" s="26" customFormat="1" ht="76.5" hidden="1" customHeight="1">
      <c r="A433" s="111" t="s">
        <v>364</v>
      </c>
      <c r="B433" s="45" t="s">
        <v>3408</v>
      </c>
      <c r="C433" s="45" t="s">
        <v>3409</v>
      </c>
      <c r="D433" s="45" t="s">
        <v>2279</v>
      </c>
      <c r="E433" s="137" t="s">
        <v>1639</v>
      </c>
      <c r="F433" s="52"/>
      <c r="G433" s="52"/>
      <c r="H433" s="132" t="s">
        <v>3410</v>
      </c>
      <c r="I433" s="37" t="s">
        <v>1889</v>
      </c>
      <c r="J433" s="37" t="s">
        <v>1890</v>
      </c>
      <c r="K433" s="37" t="s">
        <v>1892</v>
      </c>
      <c r="L433" s="37" t="s">
        <v>1916</v>
      </c>
      <c r="M433" s="37" t="s">
        <v>5</v>
      </c>
      <c r="N433" s="37"/>
      <c r="O433" s="36">
        <f>COUNTIF(Table487[[#This Row],[CMMI Comprehensive Primary Care Plus (CPC+)
Version Date: CY 2021]:[CMS Medicare Hospital Compare
Version Date: January 2021]],"*yes*")</f>
        <v>1</v>
      </c>
      <c r="P433" s="150"/>
      <c r="Q433" s="150"/>
      <c r="R433" s="150"/>
      <c r="S433" s="150"/>
      <c r="T433" s="150"/>
      <c r="U433" s="150"/>
      <c r="V433" s="150"/>
      <c r="W433" s="150"/>
      <c r="X433" s="150"/>
      <c r="Y433" s="150"/>
      <c r="Z433" s="150" t="s">
        <v>3969</v>
      </c>
      <c r="AA433" s="150"/>
      <c r="AB433" s="150"/>
      <c r="AC433" s="150"/>
      <c r="AD433" s="150"/>
      <c r="AE433" s="150"/>
      <c r="AF433" s="150"/>
      <c r="AG433" s="150"/>
      <c r="AH433" s="150"/>
      <c r="AI433" s="150"/>
      <c r="AJ433" s="150"/>
      <c r="AK433" s="150"/>
    </row>
    <row r="434" spans="1:37" s="26" customFormat="1" ht="76.5" hidden="1" customHeight="1">
      <c r="A434" s="111" t="s">
        <v>1237</v>
      </c>
      <c r="B434" s="45" t="s">
        <v>2161</v>
      </c>
      <c r="C434" s="45" t="s">
        <v>2162</v>
      </c>
      <c r="D434" s="45" t="s">
        <v>2279</v>
      </c>
      <c r="E434" s="137" t="s">
        <v>2163</v>
      </c>
      <c r="F434" s="52"/>
      <c r="G434" s="52"/>
      <c r="H434" s="132" t="s">
        <v>2164</v>
      </c>
      <c r="I434" s="37" t="s">
        <v>2297</v>
      </c>
      <c r="J434" s="37" t="s">
        <v>1901</v>
      </c>
      <c r="K434" s="37" t="s">
        <v>1879</v>
      </c>
      <c r="L434" s="37" t="s">
        <v>2252</v>
      </c>
      <c r="M434" s="37" t="s">
        <v>5</v>
      </c>
      <c r="N434" s="37" t="s">
        <v>1</v>
      </c>
      <c r="O434" s="36">
        <f>COUNTIF(Table487[[#This Row],[CMMI Comprehensive Primary Care Plus (CPC+)
Version Date: CY 2021]:[CMS Medicare Hospital Compare
Version Date: January 2021]],"*yes*")</f>
        <v>3</v>
      </c>
      <c r="P434" s="150"/>
      <c r="Q434" s="150" t="s">
        <v>3970</v>
      </c>
      <c r="R434" s="150" t="s">
        <v>3971</v>
      </c>
      <c r="S434" s="150"/>
      <c r="T434" s="150"/>
      <c r="U434" s="150"/>
      <c r="V434" s="150"/>
      <c r="W434" s="150"/>
      <c r="X434" s="150" t="s">
        <v>2319</v>
      </c>
      <c r="Y434" s="150"/>
      <c r="Z434" s="150"/>
      <c r="AA434" s="150"/>
      <c r="AB434" s="150"/>
      <c r="AC434" s="150"/>
      <c r="AD434" s="150"/>
      <c r="AE434" s="150"/>
      <c r="AF434" s="150"/>
      <c r="AG434" s="150"/>
      <c r="AH434" s="150" t="s">
        <v>1</v>
      </c>
      <c r="AI434" s="150"/>
      <c r="AJ434" s="150"/>
      <c r="AK434" s="150"/>
    </row>
    <row r="435" spans="1:37" s="26" customFormat="1" ht="76.5" hidden="1" customHeight="1">
      <c r="A435" s="111" t="s">
        <v>1238</v>
      </c>
      <c r="B435" s="45" t="s">
        <v>2975</v>
      </c>
      <c r="C435" s="45" t="s">
        <v>2976</v>
      </c>
      <c r="D435" s="45" t="s">
        <v>2279</v>
      </c>
      <c r="E435" s="137" t="s">
        <v>2163</v>
      </c>
      <c r="F435" s="52"/>
      <c r="G435" s="52"/>
      <c r="H435" s="132" t="s">
        <v>2977</v>
      </c>
      <c r="I435" s="37" t="s">
        <v>2297</v>
      </c>
      <c r="J435" s="37" t="s">
        <v>1901</v>
      </c>
      <c r="K435" s="37" t="s">
        <v>1879</v>
      </c>
      <c r="L435" s="37" t="s">
        <v>2252</v>
      </c>
      <c r="M435" s="37" t="s">
        <v>5</v>
      </c>
      <c r="N435" s="37" t="s">
        <v>1</v>
      </c>
      <c r="O435" s="36">
        <f>COUNTIF(Table487[[#This Row],[CMMI Comprehensive Primary Care Plus (CPC+)
Version Date: CY 2021]:[CMS Medicare Hospital Compare
Version Date: January 2021]],"*yes*")</f>
        <v>2</v>
      </c>
      <c r="P435" s="150"/>
      <c r="Q435" s="150" t="s">
        <v>3970</v>
      </c>
      <c r="R435" s="150" t="s">
        <v>3971</v>
      </c>
      <c r="S435" s="150"/>
      <c r="T435" s="150"/>
      <c r="U435" s="150"/>
      <c r="V435" s="150"/>
      <c r="W435" s="150"/>
      <c r="X435" s="150"/>
      <c r="Y435" s="150"/>
      <c r="Z435" s="150"/>
      <c r="AA435" s="150"/>
      <c r="AB435" s="150"/>
      <c r="AC435" s="150"/>
      <c r="AD435" s="150"/>
      <c r="AE435" s="150"/>
      <c r="AF435" s="150"/>
      <c r="AG435" s="150"/>
      <c r="AH435" s="150"/>
      <c r="AI435" s="150"/>
      <c r="AJ435" s="150"/>
      <c r="AK435" s="150"/>
    </row>
    <row r="436" spans="1:37" s="26" customFormat="1" ht="76.5" hidden="1" customHeight="1">
      <c r="A436" s="111" t="s">
        <v>1253</v>
      </c>
      <c r="B436" s="45" t="s">
        <v>3411</v>
      </c>
      <c r="C436" s="45" t="s">
        <v>3412</v>
      </c>
      <c r="D436" s="45" t="s">
        <v>2279</v>
      </c>
      <c r="E436" s="137" t="s">
        <v>2163</v>
      </c>
      <c r="F436" s="52"/>
      <c r="G436" s="52"/>
      <c r="H436" s="132" t="s">
        <v>3413</v>
      </c>
      <c r="I436" s="37" t="s">
        <v>2297</v>
      </c>
      <c r="J436" s="37" t="s">
        <v>1901</v>
      </c>
      <c r="K436" s="37" t="s">
        <v>1892</v>
      </c>
      <c r="L436" s="37" t="s">
        <v>2252</v>
      </c>
      <c r="M436" s="37" t="s">
        <v>5</v>
      </c>
      <c r="N436" s="37" t="s">
        <v>1</v>
      </c>
      <c r="O436" s="36">
        <f>COUNTIF(Table487[[#This Row],[CMMI Comprehensive Primary Care Plus (CPC+)
Version Date: CY 2021]:[CMS Medicare Hospital Compare
Version Date: January 2021]],"*yes*")</f>
        <v>3</v>
      </c>
      <c r="P436" s="150"/>
      <c r="Q436" s="150" t="s">
        <v>3970</v>
      </c>
      <c r="R436" s="150" t="s">
        <v>3971</v>
      </c>
      <c r="S436" s="150"/>
      <c r="T436" s="150"/>
      <c r="U436" s="150"/>
      <c r="V436" s="150"/>
      <c r="W436" s="150"/>
      <c r="X436" s="150" t="s">
        <v>2319</v>
      </c>
      <c r="Y436" s="150"/>
      <c r="Z436" s="150"/>
      <c r="AA436" s="150"/>
      <c r="AB436" s="150"/>
      <c r="AC436" s="150"/>
      <c r="AD436" s="150"/>
      <c r="AE436" s="150"/>
      <c r="AF436" s="150"/>
      <c r="AG436" s="150"/>
      <c r="AH436" s="150"/>
      <c r="AI436" s="150"/>
      <c r="AJ436" s="150"/>
      <c r="AK436" s="150"/>
    </row>
    <row r="437" spans="1:37" s="26" customFormat="1" ht="76.5" hidden="1" customHeight="1">
      <c r="A437" s="46" t="s">
        <v>1259</v>
      </c>
      <c r="B437" s="45" t="s">
        <v>2747</v>
      </c>
      <c r="C437" s="45" t="s">
        <v>2748</v>
      </c>
      <c r="D437" s="47" t="s">
        <v>2279</v>
      </c>
      <c r="E437" s="137" t="s">
        <v>574</v>
      </c>
      <c r="F437" s="52"/>
      <c r="G437" s="52"/>
      <c r="H437" s="132" t="s">
        <v>2749</v>
      </c>
      <c r="I437" s="37" t="s">
        <v>1906</v>
      </c>
      <c r="J437" s="37" t="s">
        <v>1890</v>
      </c>
      <c r="K437" s="37" t="s">
        <v>1879</v>
      </c>
      <c r="L437" s="37" t="s">
        <v>1880</v>
      </c>
      <c r="M437" s="37" t="s">
        <v>5</v>
      </c>
      <c r="N437" s="37"/>
      <c r="O437" s="36">
        <f>COUNTIF(Table487[[#This Row],[CMMI Comprehensive Primary Care Plus (CPC+)
Version Date: CY 2021]:[CMS Medicare Hospital Compare
Version Date: January 2021]],"*yes*")</f>
        <v>1</v>
      </c>
      <c r="P437" s="150"/>
      <c r="Q437" s="150"/>
      <c r="R437" s="150"/>
      <c r="S437" s="150"/>
      <c r="T437" s="150"/>
      <c r="U437" s="150"/>
      <c r="V437" s="150"/>
      <c r="W437" s="150"/>
      <c r="X437" s="150"/>
      <c r="Y437" s="150"/>
      <c r="Z437" s="150" t="s">
        <v>1</v>
      </c>
      <c r="AA437" s="150"/>
      <c r="AB437" s="150"/>
      <c r="AC437" s="150"/>
      <c r="AD437" s="150"/>
      <c r="AE437" s="150"/>
      <c r="AF437" s="150"/>
      <c r="AG437" s="150"/>
      <c r="AH437" s="150"/>
      <c r="AI437" s="150"/>
      <c r="AJ437" s="150"/>
      <c r="AK437" s="150"/>
    </row>
    <row r="438" spans="1:37" s="26" customFormat="1" ht="76.5" hidden="1" customHeight="1">
      <c r="A438" s="46" t="s">
        <v>1260</v>
      </c>
      <c r="B438" s="45" t="s">
        <v>1924</v>
      </c>
      <c r="C438" s="45" t="s">
        <v>2677</v>
      </c>
      <c r="D438" s="45" t="s">
        <v>2279</v>
      </c>
      <c r="E438" s="137" t="s">
        <v>149</v>
      </c>
      <c r="F438" s="52"/>
      <c r="G438" s="52"/>
      <c r="H438" s="132" t="s">
        <v>1925</v>
      </c>
      <c r="I438" s="37" t="s">
        <v>1906</v>
      </c>
      <c r="J438" s="37" t="s">
        <v>1890</v>
      </c>
      <c r="K438" s="37" t="s">
        <v>1873</v>
      </c>
      <c r="L438" s="37" t="s">
        <v>1880</v>
      </c>
      <c r="M438" s="37" t="s">
        <v>5</v>
      </c>
      <c r="N438" s="37"/>
      <c r="O438" s="36">
        <f>COUNTIF(Table487[[#This Row],[CMMI Comprehensive Primary Care Plus (CPC+)
Version Date: CY 2021]:[CMS Medicare Hospital Compare
Version Date: January 2021]],"*yes*")</f>
        <v>1</v>
      </c>
      <c r="P438" s="150"/>
      <c r="Q438" s="150"/>
      <c r="R438" s="150" t="s">
        <v>3858</v>
      </c>
      <c r="S438" s="150"/>
      <c r="T438" s="150"/>
      <c r="U438" s="150"/>
      <c r="V438" s="150"/>
      <c r="W438" s="150"/>
      <c r="X438" s="150"/>
      <c r="Y438" s="150"/>
      <c r="Z438" s="150"/>
      <c r="AA438" s="150"/>
      <c r="AB438" s="150"/>
      <c r="AC438" s="150"/>
      <c r="AD438" s="150"/>
      <c r="AE438" s="150"/>
      <c r="AF438" s="150"/>
      <c r="AG438" s="150"/>
      <c r="AH438" s="150"/>
      <c r="AI438" s="150"/>
      <c r="AJ438" s="150"/>
      <c r="AK438" s="150"/>
    </row>
    <row r="439" spans="1:37" s="26" customFormat="1" ht="76.5" hidden="1" customHeight="1">
      <c r="A439" s="46" t="s">
        <v>1261</v>
      </c>
      <c r="B439" s="45" t="s">
        <v>3414</v>
      </c>
      <c r="C439" s="45" t="s">
        <v>2979</v>
      </c>
      <c r="D439" s="45" t="s">
        <v>2279</v>
      </c>
      <c r="E439" s="137" t="s">
        <v>149</v>
      </c>
      <c r="F439" s="52"/>
      <c r="G439" s="52"/>
      <c r="H439" s="132" t="s">
        <v>2980</v>
      </c>
      <c r="I439" s="37" t="s">
        <v>1906</v>
      </c>
      <c r="J439" s="37" t="s">
        <v>1890</v>
      </c>
      <c r="K439" s="37" t="s">
        <v>1873</v>
      </c>
      <c r="L439" s="37" t="s">
        <v>1880</v>
      </c>
      <c r="M439" s="37" t="s">
        <v>5</v>
      </c>
      <c r="N439" s="37"/>
      <c r="O439" s="36">
        <f>COUNTIF(Table487[[#This Row],[CMMI Comprehensive Primary Care Plus (CPC+)
Version Date: CY 2021]:[CMS Medicare Hospital Compare
Version Date: January 2021]],"*yes*")</f>
        <v>0</v>
      </c>
      <c r="P439" s="150"/>
      <c r="Q439" s="150"/>
      <c r="R439" s="150"/>
      <c r="S439" s="150"/>
      <c r="T439" s="150"/>
      <c r="U439" s="150"/>
      <c r="V439" s="150"/>
      <c r="W439" s="150"/>
      <c r="X439" s="150"/>
      <c r="Y439" s="150"/>
      <c r="Z439" s="150"/>
      <c r="AA439" s="150"/>
      <c r="AB439" s="150"/>
      <c r="AC439" s="150"/>
      <c r="AD439" s="150"/>
      <c r="AE439" s="150"/>
      <c r="AF439" s="150"/>
      <c r="AG439" s="150"/>
      <c r="AH439" s="150"/>
      <c r="AI439" s="150"/>
      <c r="AJ439" s="150"/>
      <c r="AK439" s="150"/>
    </row>
    <row r="440" spans="1:37" s="26" customFormat="1" ht="76.5" hidden="1" customHeight="1">
      <c r="A440" s="46" t="s">
        <v>1262</v>
      </c>
      <c r="B440" s="45" t="s">
        <v>3415</v>
      </c>
      <c r="C440" s="45" t="s">
        <v>2982</v>
      </c>
      <c r="D440" s="45" t="s">
        <v>2279</v>
      </c>
      <c r="E440" s="137" t="s">
        <v>149</v>
      </c>
      <c r="F440" s="52"/>
      <c r="G440" s="52"/>
      <c r="H440" s="132" t="s">
        <v>2983</v>
      </c>
      <c r="I440" s="37" t="s">
        <v>1906</v>
      </c>
      <c r="J440" s="37" t="s">
        <v>1890</v>
      </c>
      <c r="K440" s="37" t="s">
        <v>1873</v>
      </c>
      <c r="L440" s="37" t="s">
        <v>1880</v>
      </c>
      <c r="M440" s="37" t="s">
        <v>5</v>
      </c>
      <c r="N440" s="37"/>
      <c r="O440" s="36">
        <f>COUNTIF(Table487[[#This Row],[CMMI Comprehensive Primary Care Plus (CPC+)
Version Date: CY 2021]:[CMS Medicare Hospital Compare
Version Date: January 2021]],"*yes*")</f>
        <v>0</v>
      </c>
      <c r="P440" s="150"/>
      <c r="Q440" s="150"/>
      <c r="R440" s="150"/>
      <c r="S440" s="150"/>
      <c r="T440" s="150"/>
      <c r="U440" s="150"/>
      <c r="V440" s="150"/>
      <c r="W440" s="150"/>
      <c r="X440" s="150"/>
      <c r="Y440" s="150"/>
      <c r="Z440" s="150"/>
      <c r="AA440" s="150"/>
      <c r="AB440" s="150"/>
      <c r="AC440" s="150"/>
      <c r="AD440" s="150"/>
      <c r="AE440" s="150"/>
      <c r="AF440" s="150"/>
      <c r="AG440" s="150"/>
      <c r="AH440" s="150"/>
      <c r="AI440" s="150"/>
      <c r="AJ440" s="150"/>
      <c r="AK440" s="150"/>
    </row>
    <row r="441" spans="1:37" s="26" customFormat="1" ht="76.5" hidden="1" customHeight="1">
      <c r="A441" s="111" t="s">
        <v>1264</v>
      </c>
      <c r="B441" s="45" t="s">
        <v>2669</v>
      </c>
      <c r="C441" s="45" t="s">
        <v>97</v>
      </c>
      <c r="D441" s="45" t="s">
        <v>97</v>
      </c>
      <c r="E441" s="137" t="s">
        <v>1639</v>
      </c>
      <c r="F441" s="48"/>
      <c r="G441" s="48"/>
      <c r="H441" s="132" t="s">
        <v>1363</v>
      </c>
      <c r="I441" s="37" t="s">
        <v>1889</v>
      </c>
      <c r="J441" s="37" t="s">
        <v>1904</v>
      </c>
      <c r="K441" s="37" t="s">
        <v>1879</v>
      </c>
      <c r="L441" s="37" t="s">
        <v>1885</v>
      </c>
      <c r="M441" s="37" t="s">
        <v>5</v>
      </c>
      <c r="N441" s="37"/>
      <c r="O441" s="36">
        <f>COUNTIF(Table487[[#This Row],[CMMI Comprehensive Primary Care Plus (CPC+)
Version Date: CY 2021]:[CMS Medicare Hospital Compare
Version Date: January 2021]],"*yes*")</f>
        <v>0</v>
      </c>
      <c r="P441" s="150"/>
      <c r="Q441" s="150"/>
      <c r="R441" s="150"/>
      <c r="S441" s="150"/>
      <c r="T441" s="37"/>
      <c r="U441" s="150"/>
      <c r="V441" s="150"/>
      <c r="W441" s="150"/>
      <c r="X441" s="150"/>
      <c r="Y441" s="150"/>
      <c r="Z441" s="150"/>
      <c r="AA441" s="150"/>
      <c r="AB441" s="37"/>
      <c r="AC441" s="150"/>
      <c r="AD441" s="150"/>
      <c r="AE441" s="37"/>
      <c r="AF441" s="150"/>
      <c r="AG441" s="150"/>
      <c r="AH441" s="37"/>
      <c r="AI441" s="150"/>
      <c r="AJ441" s="150" t="s">
        <v>1827</v>
      </c>
      <c r="AK441" s="150"/>
    </row>
    <row r="442" spans="1:37" s="26" customFormat="1" ht="76.5" hidden="1" customHeight="1">
      <c r="A442" s="111" t="s">
        <v>1265</v>
      </c>
      <c r="B442" s="45" t="s">
        <v>994</v>
      </c>
      <c r="C442" s="45" t="s">
        <v>3416</v>
      </c>
      <c r="D442" s="45" t="s">
        <v>2279</v>
      </c>
      <c r="E442" s="137" t="s">
        <v>1944</v>
      </c>
      <c r="F442" s="52" t="s">
        <v>2638</v>
      </c>
      <c r="G442" s="52"/>
      <c r="H442" s="132" t="s">
        <v>995</v>
      </c>
      <c r="I442" s="37" t="s">
        <v>2297</v>
      </c>
      <c r="J442" s="37" t="s">
        <v>1872</v>
      </c>
      <c r="K442" s="37" t="s">
        <v>1873</v>
      </c>
      <c r="L442" s="37" t="s">
        <v>1880</v>
      </c>
      <c r="M442" s="37" t="s">
        <v>1746</v>
      </c>
      <c r="N442" s="37"/>
      <c r="O442" s="36">
        <f>COUNTIF(Table487[[#This Row],[CMMI Comprehensive Primary Care Plus (CPC+)
Version Date: CY 2021]:[CMS Medicare Hospital Compare
Version Date: January 2021]],"*yes*")</f>
        <v>2</v>
      </c>
      <c r="P442" s="150"/>
      <c r="Q442" s="150"/>
      <c r="R442" s="150"/>
      <c r="S442" s="150"/>
      <c r="T442" s="150"/>
      <c r="U442" s="150"/>
      <c r="V442" s="150"/>
      <c r="W442" s="150" t="s">
        <v>1</v>
      </c>
      <c r="X442" s="150" t="s">
        <v>3972</v>
      </c>
      <c r="Y442" s="150"/>
      <c r="Z442" s="150"/>
      <c r="AA442" s="150"/>
      <c r="AB442" s="150"/>
      <c r="AC442" s="150"/>
      <c r="AD442" s="150"/>
      <c r="AE442" s="150"/>
      <c r="AF442" s="150"/>
      <c r="AG442" s="150"/>
      <c r="AH442" s="150"/>
      <c r="AI442" s="150"/>
      <c r="AJ442" s="150"/>
      <c r="AK442" s="150"/>
    </row>
    <row r="443" spans="1:37" s="26" customFormat="1" ht="76.5" hidden="1" customHeight="1">
      <c r="A443" s="179" t="s">
        <v>321</v>
      </c>
      <c r="B443" s="45" t="s">
        <v>3417</v>
      </c>
      <c r="C443" s="45" t="s">
        <v>3418</v>
      </c>
      <c r="D443" s="45"/>
      <c r="E443" s="137" t="s">
        <v>3419</v>
      </c>
      <c r="F443" s="52"/>
      <c r="G443" s="52"/>
      <c r="H443" s="132" t="s">
        <v>3420</v>
      </c>
      <c r="I443" s="37" t="s">
        <v>1875</v>
      </c>
      <c r="J443" s="37" t="s">
        <v>1917</v>
      </c>
      <c r="K443" s="37" t="s">
        <v>1873</v>
      </c>
      <c r="L443" s="37" t="s">
        <v>1874</v>
      </c>
      <c r="M443" s="37" t="s">
        <v>5</v>
      </c>
      <c r="N443" s="37"/>
      <c r="O443" s="36">
        <f>COUNTIF(Table487[[#This Row],[CMMI Comprehensive Primary Care Plus (CPC+)
Version Date: CY 2021]:[CMS Medicare Hospital Compare
Version Date: January 2021]],"*yes*")</f>
        <v>0</v>
      </c>
      <c r="P443" s="150"/>
      <c r="Q443" s="150"/>
      <c r="R443" s="150"/>
      <c r="S443" s="150"/>
      <c r="T443" s="150"/>
      <c r="U443" s="150"/>
      <c r="V443" s="150"/>
      <c r="W443" s="150"/>
      <c r="X443" s="150"/>
      <c r="Y443" s="150"/>
      <c r="Z443" s="150"/>
      <c r="AA443" s="150"/>
      <c r="AB443" s="150"/>
      <c r="AC443" s="150"/>
      <c r="AD443" s="150"/>
      <c r="AE443" s="150"/>
      <c r="AF443" s="150"/>
      <c r="AG443" s="150"/>
      <c r="AH443" s="150"/>
      <c r="AI443" s="150"/>
      <c r="AJ443" s="150"/>
      <c r="AK443" s="150"/>
    </row>
    <row r="444" spans="1:37" s="26" customFormat="1" ht="76.5" hidden="1" customHeight="1">
      <c r="A444" s="111" t="s">
        <v>365</v>
      </c>
      <c r="B444" s="45" t="s">
        <v>3421</v>
      </c>
      <c r="C444" s="45" t="s">
        <v>3422</v>
      </c>
      <c r="D444" s="45" t="s">
        <v>2279</v>
      </c>
      <c r="E444" s="137" t="s">
        <v>3423</v>
      </c>
      <c r="F444" s="52" t="s">
        <v>3424</v>
      </c>
      <c r="G444" s="52"/>
      <c r="H444" s="132" t="s">
        <v>3425</v>
      </c>
      <c r="I444" s="37" t="s">
        <v>1875</v>
      </c>
      <c r="J444" s="37" t="s">
        <v>1876</v>
      </c>
      <c r="K444" s="37" t="s">
        <v>1873</v>
      </c>
      <c r="L444" s="37" t="s">
        <v>1880</v>
      </c>
      <c r="M444" s="37" t="s">
        <v>5</v>
      </c>
      <c r="N444" s="37" t="s">
        <v>1</v>
      </c>
      <c r="O444" s="36">
        <f>COUNTIF(Table487[[#This Row],[CMMI Comprehensive Primary Care Plus (CPC+)
Version Date: CY 2021]:[CMS Medicare Hospital Compare
Version Date: January 2021]],"*yes*")</f>
        <v>1</v>
      </c>
      <c r="P444" s="150"/>
      <c r="Q444" s="150"/>
      <c r="R444" s="150"/>
      <c r="S444" s="150"/>
      <c r="T444" s="150"/>
      <c r="U444" s="150"/>
      <c r="V444" s="150"/>
      <c r="W444" s="150" t="s">
        <v>1</v>
      </c>
      <c r="X444" s="150"/>
      <c r="Y444" s="150"/>
      <c r="Z444" s="150"/>
      <c r="AA444" s="150"/>
      <c r="AB444" s="150"/>
      <c r="AC444" s="150"/>
      <c r="AD444" s="150"/>
      <c r="AE444" s="150"/>
      <c r="AF444" s="150"/>
      <c r="AG444" s="150"/>
      <c r="AH444" s="150"/>
      <c r="AI444" s="150"/>
      <c r="AJ444" s="150"/>
      <c r="AK444" s="150"/>
    </row>
    <row r="445" spans="1:37" s="26" customFormat="1" ht="76.5" hidden="1" customHeight="1">
      <c r="A445" s="111" t="s">
        <v>1266</v>
      </c>
      <c r="B445" s="45" t="s">
        <v>3426</v>
      </c>
      <c r="C445" s="45" t="s">
        <v>3427</v>
      </c>
      <c r="D445" s="45" t="s">
        <v>2279</v>
      </c>
      <c r="E445" s="137" t="s">
        <v>3428</v>
      </c>
      <c r="F445" s="52"/>
      <c r="G445" s="52"/>
      <c r="H445" s="132" t="s">
        <v>3429</v>
      </c>
      <c r="I445" s="37" t="s">
        <v>1889</v>
      </c>
      <c r="J445" s="37" t="s">
        <v>1883</v>
      </c>
      <c r="K445" s="37" t="s">
        <v>1879</v>
      </c>
      <c r="L445" s="37" t="s">
        <v>1880</v>
      </c>
      <c r="M445" s="37" t="s">
        <v>5</v>
      </c>
      <c r="N445" s="37"/>
      <c r="O445" s="36">
        <f>COUNTIF(Table487[[#This Row],[CMMI Comprehensive Primary Care Plus (CPC+)
Version Date: CY 2021]:[CMS Medicare Hospital Compare
Version Date: January 2021]],"*yes*")</f>
        <v>1</v>
      </c>
      <c r="P445" s="150"/>
      <c r="Q445" s="150"/>
      <c r="R445" s="150"/>
      <c r="S445" s="150"/>
      <c r="T445" s="150"/>
      <c r="U445" s="150"/>
      <c r="V445" s="150"/>
      <c r="W445" s="150"/>
      <c r="X445" s="150" t="s">
        <v>2287</v>
      </c>
      <c r="Y445" s="150"/>
      <c r="Z445" s="150"/>
      <c r="AA445" s="150"/>
      <c r="AB445" s="150"/>
      <c r="AC445" s="150"/>
      <c r="AD445" s="150"/>
      <c r="AE445" s="150"/>
      <c r="AF445" s="150"/>
      <c r="AG445" s="150"/>
      <c r="AH445" s="150"/>
      <c r="AI445" s="150"/>
      <c r="AJ445" s="150"/>
      <c r="AK445" s="150" t="s">
        <v>1</v>
      </c>
    </row>
    <row r="446" spans="1:37" s="26" customFormat="1" ht="76.5" hidden="1" customHeight="1">
      <c r="A446" s="111" t="s">
        <v>1267</v>
      </c>
      <c r="B446" s="45" t="s">
        <v>3430</v>
      </c>
      <c r="C446" s="45" t="s">
        <v>3431</v>
      </c>
      <c r="D446" s="111" t="s">
        <v>2279</v>
      </c>
      <c r="E446" s="137" t="s">
        <v>1639</v>
      </c>
      <c r="F446" s="52"/>
      <c r="G446" s="52"/>
      <c r="H446" s="132" t="s">
        <v>3432</v>
      </c>
      <c r="I446" s="37" t="s">
        <v>1928</v>
      </c>
      <c r="J446" s="37" t="s">
        <v>1888</v>
      </c>
      <c r="K446" s="37" t="s">
        <v>1873</v>
      </c>
      <c r="L446" s="37" t="s">
        <v>1880</v>
      </c>
      <c r="M446" s="37" t="s">
        <v>5</v>
      </c>
      <c r="N446" s="37"/>
      <c r="O446" s="36">
        <f>COUNTIF(Table487[[#This Row],[CMMI Comprehensive Primary Care Plus (CPC+)
Version Date: CY 2021]:[CMS Medicare Hospital Compare
Version Date: January 2021]],"*yes*")</f>
        <v>1</v>
      </c>
      <c r="P446" s="150"/>
      <c r="Q446" s="150"/>
      <c r="R446" s="150"/>
      <c r="S446" s="150"/>
      <c r="T446" s="150"/>
      <c r="U446" s="150"/>
      <c r="V446" s="150"/>
      <c r="W446" s="150"/>
      <c r="X446" s="150"/>
      <c r="Y446" s="150"/>
      <c r="Z446" s="150" t="s">
        <v>1</v>
      </c>
      <c r="AA446" s="150"/>
      <c r="AB446" s="150"/>
      <c r="AC446" s="150"/>
      <c r="AD446" s="150"/>
      <c r="AE446" s="150"/>
      <c r="AF446" s="150"/>
      <c r="AG446" s="150"/>
      <c r="AH446" s="150"/>
      <c r="AI446" s="150"/>
      <c r="AJ446" s="150"/>
      <c r="AK446" s="150" t="s">
        <v>1</v>
      </c>
    </row>
    <row r="447" spans="1:37" s="26" customFormat="1" ht="76.5" hidden="1" customHeight="1">
      <c r="A447" s="111" t="s">
        <v>1273</v>
      </c>
      <c r="B447" s="45" t="s">
        <v>3433</v>
      </c>
      <c r="C447" s="45" t="s">
        <v>3434</v>
      </c>
      <c r="D447" s="45" t="s">
        <v>2279</v>
      </c>
      <c r="E447" s="137" t="s">
        <v>149</v>
      </c>
      <c r="F447" s="52"/>
      <c r="G447" s="52"/>
      <c r="H447" s="132" t="s">
        <v>3435</v>
      </c>
      <c r="I447" s="37" t="s">
        <v>1889</v>
      </c>
      <c r="J447" s="37" t="s">
        <v>1890</v>
      </c>
      <c r="K447" s="37" t="s">
        <v>1873</v>
      </c>
      <c r="L447" s="37" t="s">
        <v>1880</v>
      </c>
      <c r="M447" s="37" t="s">
        <v>314</v>
      </c>
      <c r="N447" s="37"/>
      <c r="O447" s="36">
        <f>COUNTIF(Table487[[#This Row],[CMMI Comprehensive Primary Care Plus (CPC+)
Version Date: CY 2021]:[CMS Medicare Hospital Compare
Version Date: January 2021]],"*yes*")</f>
        <v>0</v>
      </c>
      <c r="P447" s="150"/>
      <c r="Q447" s="150"/>
      <c r="R447" s="150"/>
      <c r="S447" s="150"/>
      <c r="T447" s="150"/>
      <c r="U447" s="150"/>
      <c r="V447" s="150"/>
      <c r="W447" s="150"/>
      <c r="X447" s="150"/>
      <c r="Y447" s="150"/>
      <c r="Z447" s="150"/>
      <c r="AA447" s="150" t="s">
        <v>3973</v>
      </c>
      <c r="AB447" s="150"/>
      <c r="AC447" s="150"/>
      <c r="AD447" s="150"/>
      <c r="AE447" s="150"/>
      <c r="AF447" s="150"/>
      <c r="AG447" s="150"/>
      <c r="AH447" s="150"/>
      <c r="AI447" s="150"/>
      <c r="AJ447" s="150"/>
      <c r="AK447" s="150" t="s">
        <v>1</v>
      </c>
    </row>
    <row r="448" spans="1:37" s="26" customFormat="1" ht="76.5" hidden="1" customHeight="1">
      <c r="A448" s="111" t="s">
        <v>1274</v>
      </c>
      <c r="B448" s="45" t="s">
        <v>2233</v>
      </c>
      <c r="C448" s="45" t="s">
        <v>3436</v>
      </c>
      <c r="D448" s="45" t="s">
        <v>2279</v>
      </c>
      <c r="E448" s="137" t="s">
        <v>149</v>
      </c>
      <c r="F448" s="52"/>
      <c r="G448" s="52"/>
      <c r="H448" s="132" t="s">
        <v>3437</v>
      </c>
      <c r="I448" s="37" t="s">
        <v>2212</v>
      </c>
      <c r="J448" s="37" t="s">
        <v>1876</v>
      </c>
      <c r="K448" s="37" t="s">
        <v>1873</v>
      </c>
      <c r="L448" s="37" t="s">
        <v>1880</v>
      </c>
      <c r="M448" s="37" t="s">
        <v>5</v>
      </c>
      <c r="N448" s="37"/>
      <c r="O448" s="36">
        <f>COUNTIF(Table487[[#This Row],[CMMI Comprehensive Primary Care Plus (CPC+)
Version Date: CY 2021]:[CMS Medicare Hospital Compare
Version Date: January 2021]],"*yes*")</f>
        <v>2</v>
      </c>
      <c r="P448" s="150"/>
      <c r="Q448" s="150"/>
      <c r="R448" s="150" t="s">
        <v>3858</v>
      </c>
      <c r="S448" s="150"/>
      <c r="T448" s="150"/>
      <c r="U448" s="150"/>
      <c r="V448" s="150"/>
      <c r="W448" s="150"/>
      <c r="X448" s="150" t="s">
        <v>3890</v>
      </c>
      <c r="Y448" s="150"/>
      <c r="Z448" s="150"/>
      <c r="AA448" s="150"/>
      <c r="AB448" s="150"/>
      <c r="AC448" s="150" t="s">
        <v>1</v>
      </c>
      <c r="AD448" s="150" t="s">
        <v>1</v>
      </c>
      <c r="AE448" s="150"/>
      <c r="AF448" s="150"/>
      <c r="AG448" s="150" t="s">
        <v>3974</v>
      </c>
      <c r="AH448" s="150"/>
      <c r="AI448" s="150"/>
      <c r="AJ448" s="150"/>
      <c r="AK448" s="150"/>
    </row>
    <row r="449" spans="1:37" s="26" customFormat="1" ht="76.5" hidden="1" customHeight="1">
      <c r="A449" s="111" t="s">
        <v>1275</v>
      </c>
      <c r="B449" s="45" t="s">
        <v>3438</v>
      </c>
      <c r="C449" s="45" t="s">
        <v>3439</v>
      </c>
      <c r="D449" s="45" t="s">
        <v>2279</v>
      </c>
      <c r="E449" s="137" t="s">
        <v>1639</v>
      </c>
      <c r="F449" s="52"/>
      <c r="G449" s="52"/>
      <c r="H449" s="132" t="s">
        <v>3440</v>
      </c>
      <c r="I449" s="37" t="s">
        <v>1875</v>
      </c>
      <c r="J449" s="37" t="s">
        <v>1876</v>
      </c>
      <c r="K449" s="37" t="s">
        <v>1873</v>
      </c>
      <c r="L449" s="37" t="s">
        <v>1880</v>
      </c>
      <c r="M449" s="37" t="s">
        <v>5</v>
      </c>
      <c r="N449" s="37"/>
      <c r="O449" s="36">
        <f>COUNTIF(Table487[[#This Row],[CMMI Comprehensive Primary Care Plus (CPC+)
Version Date: CY 2021]:[CMS Medicare Hospital Compare
Version Date: January 2021]],"*yes*")</f>
        <v>2</v>
      </c>
      <c r="P449" s="150"/>
      <c r="Q449" s="150"/>
      <c r="R449" s="150" t="s">
        <v>3858</v>
      </c>
      <c r="S449" s="150"/>
      <c r="T449" s="150" t="s">
        <v>1</v>
      </c>
      <c r="U449" s="150"/>
      <c r="V449" s="150"/>
      <c r="W449" s="150"/>
      <c r="X449" s="150"/>
      <c r="Y449" s="150"/>
      <c r="Z449" s="150"/>
      <c r="AA449" s="150"/>
      <c r="AB449" s="150"/>
      <c r="AC449" s="150"/>
      <c r="AD449" s="150"/>
      <c r="AE449" s="150"/>
      <c r="AF449" s="150"/>
      <c r="AG449" s="150"/>
      <c r="AH449" s="150"/>
      <c r="AI449" s="150"/>
      <c r="AJ449" s="150" t="s">
        <v>1827</v>
      </c>
      <c r="AK449" s="150"/>
    </row>
    <row r="450" spans="1:37" s="26" customFormat="1" ht="76.5" hidden="1" customHeight="1">
      <c r="A450" s="111" t="s">
        <v>1276</v>
      </c>
      <c r="B450" s="45" t="s">
        <v>3441</v>
      </c>
      <c r="C450" s="45" t="s">
        <v>3442</v>
      </c>
      <c r="D450" s="45" t="s">
        <v>2279</v>
      </c>
      <c r="E450" s="137" t="s">
        <v>1639</v>
      </c>
      <c r="F450" s="52" t="s">
        <v>3443</v>
      </c>
      <c r="G450" s="52" t="s">
        <v>3444</v>
      </c>
      <c r="H450" s="132" t="s">
        <v>3445</v>
      </c>
      <c r="I450" s="37" t="s">
        <v>1875</v>
      </c>
      <c r="J450" s="37" t="s">
        <v>1886</v>
      </c>
      <c r="K450" s="37" t="s">
        <v>1873</v>
      </c>
      <c r="L450" s="37" t="s">
        <v>1880</v>
      </c>
      <c r="M450" s="37" t="s">
        <v>314</v>
      </c>
      <c r="N450" s="37"/>
      <c r="O450" s="36">
        <f>COUNTIF(Table487[[#This Row],[CMMI Comprehensive Primary Care Plus (CPC+)
Version Date: CY 2021]:[CMS Medicare Hospital Compare
Version Date: January 2021]],"*yes*")</f>
        <v>3</v>
      </c>
      <c r="P450" s="150"/>
      <c r="Q450" s="150"/>
      <c r="R450" s="150"/>
      <c r="S450" s="150" t="s">
        <v>1</v>
      </c>
      <c r="T450" s="150"/>
      <c r="U450" s="150"/>
      <c r="V450" s="150"/>
      <c r="W450" s="150" t="s">
        <v>1</v>
      </c>
      <c r="X450" s="150" t="s">
        <v>2319</v>
      </c>
      <c r="Y450" s="150"/>
      <c r="Z450" s="150"/>
      <c r="AA450" s="150"/>
      <c r="AB450" s="150"/>
      <c r="AC450" s="150"/>
      <c r="AD450" s="150"/>
      <c r="AE450" s="150"/>
      <c r="AF450" s="150"/>
      <c r="AG450" s="150"/>
      <c r="AH450" s="150"/>
      <c r="AI450" s="150"/>
      <c r="AJ450" s="150"/>
      <c r="AK450" s="150" t="s">
        <v>1</v>
      </c>
    </row>
    <row r="451" spans="1:37" s="26" customFormat="1" ht="76.5" hidden="1" customHeight="1">
      <c r="A451" s="111" t="s">
        <v>1279</v>
      </c>
      <c r="B451" s="45" t="s">
        <v>2387</v>
      </c>
      <c r="C451" s="45" t="s">
        <v>3446</v>
      </c>
      <c r="D451" s="47" t="s">
        <v>2279</v>
      </c>
      <c r="E451" s="137" t="s">
        <v>1960</v>
      </c>
      <c r="F451" s="52"/>
      <c r="G451" s="52"/>
      <c r="H451" s="132" t="s">
        <v>3447</v>
      </c>
      <c r="I451" s="37" t="s">
        <v>1889</v>
      </c>
      <c r="J451" s="37" t="s">
        <v>1893</v>
      </c>
      <c r="K451" s="37" t="s">
        <v>1873</v>
      </c>
      <c r="L451" s="37" t="s">
        <v>2252</v>
      </c>
      <c r="M451" s="37" t="s">
        <v>5</v>
      </c>
      <c r="N451" s="37" t="s">
        <v>1</v>
      </c>
      <c r="O451" s="36">
        <f>COUNTIF(Table487[[#This Row],[CMMI Comprehensive Primary Care Plus (CPC+)
Version Date: CY 2021]:[CMS Medicare Hospital Compare
Version Date: January 2021]],"*yes*")</f>
        <v>2</v>
      </c>
      <c r="P451" s="150"/>
      <c r="Q451" s="150"/>
      <c r="R451" s="150" t="s">
        <v>3858</v>
      </c>
      <c r="S451" s="150"/>
      <c r="T451" s="150" t="s">
        <v>1</v>
      </c>
      <c r="U451" s="150"/>
      <c r="V451" s="150"/>
      <c r="W451" s="150"/>
      <c r="X451" s="150"/>
      <c r="Y451" s="150"/>
      <c r="Z451" s="150"/>
      <c r="AA451" s="150"/>
      <c r="AB451" s="150"/>
      <c r="AC451" s="150"/>
      <c r="AD451" s="150"/>
      <c r="AE451" s="150"/>
      <c r="AF451" s="150"/>
      <c r="AG451" s="150" t="s">
        <v>1827</v>
      </c>
      <c r="AH451" s="150" t="s">
        <v>1</v>
      </c>
      <c r="AI451" s="150"/>
      <c r="AJ451" s="150"/>
      <c r="AK451" s="150"/>
    </row>
    <row r="452" spans="1:37" s="26" customFormat="1" ht="76.5" hidden="1" customHeight="1">
      <c r="A452" s="111" t="s">
        <v>1281</v>
      </c>
      <c r="B452" s="45" t="s">
        <v>1836</v>
      </c>
      <c r="C452" s="45" t="s">
        <v>3448</v>
      </c>
      <c r="D452" s="47" t="s">
        <v>2279</v>
      </c>
      <c r="E452" s="137" t="s">
        <v>1960</v>
      </c>
      <c r="F452" s="52"/>
      <c r="G452" s="52"/>
      <c r="H452" s="132" t="s">
        <v>3449</v>
      </c>
      <c r="I452" s="37" t="s">
        <v>1889</v>
      </c>
      <c r="J452" s="37" t="s">
        <v>1893</v>
      </c>
      <c r="K452" s="37" t="s">
        <v>1873</v>
      </c>
      <c r="L452" s="37" t="s">
        <v>2250</v>
      </c>
      <c r="M452" s="37" t="s">
        <v>5</v>
      </c>
      <c r="N452" s="37" t="s">
        <v>1</v>
      </c>
      <c r="O452" s="36">
        <f>COUNTIF(Table487[[#This Row],[CMMI Comprehensive Primary Care Plus (CPC+)
Version Date: CY 2021]:[CMS Medicare Hospital Compare
Version Date: January 2021]],"*yes*")</f>
        <v>2</v>
      </c>
      <c r="P452" s="150"/>
      <c r="Q452" s="150"/>
      <c r="R452" s="150" t="s">
        <v>3858</v>
      </c>
      <c r="S452" s="150"/>
      <c r="T452" s="150" t="s">
        <v>1</v>
      </c>
      <c r="U452" s="150"/>
      <c r="V452" s="150"/>
      <c r="W452" s="150"/>
      <c r="X452" s="150"/>
      <c r="Y452" s="150"/>
      <c r="Z452" s="150"/>
      <c r="AA452" s="150"/>
      <c r="AB452" s="150"/>
      <c r="AC452" s="150"/>
      <c r="AD452" s="150"/>
      <c r="AE452" s="150"/>
      <c r="AF452" s="150"/>
      <c r="AG452" s="150" t="s">
        <v>1827</v>
      </c>
      <c r="AH452" s="150" t="s">
        <v>1</v>
      </c>
      <c r="AI452" s="150"/>
      <c r="AJ452" s="150"/>
      <c r="AK452" s="150"/>
    </row>
    <row r="453" spans="1:37" s="26" customFormat="1" ht="76.5" hidden="1" customHeight="1">
      <c r="A453" s="111" t="s">
        <v>1282</v>
      </c>
      <c r="B453" s="45" t="s">
        <v>3450</v>
      </c>
      <c r="C453" s="45" t="s">
        <v>3451</v>
      </c>
      <c r="D453" s="47" t="s">
        <v>2279</v>
      </c>
      <c r="E453" s="137" t="s">
        <v>1639</v>
      </c>
      <c r="F453" s="52"/>
      <c r="G453" s="52"/>
      <c r="H453" s="132" t="s">
        <v>3452</v>
      </c>
      <c r="I453" s="37" t="s">
        <v>1889</v>
      </c>
      <c r="J453" s="37" t="s">
        <v>1883</v>
      </c>
      <c r="K453" s="37" t="s">
        <v>1879</v>
      </c>
      <c r="L453" s="37" t="s">
        <v>1880</v>
      </c>
      <c r="M453" s="37" t="s">
        <v>5</v>
      </c>
      <c r="N453" s="37"/>
      <c r="O453" s="36">
        <f>COUNTIF(Table487[[#This Row],[CMMI Comprehensive Primary Care Plus (CPC+)
Version Date: CY 2021]:[CMS Medicare Hospital Compare
Version Date: January 2021]],"*yes*")</f>
        <v>1</v>
      </c>
      <c r="P453" s="150"/>
      <c r="Q453" s="150"/>
      <c r="R453" s="150"/>
      <c r="S453" s="150"/>
      <c r="T453" s="150"/>
      <c r="U453" s="150"/>
      <c r="V453" s="150"/>
      <c r="W453" s="150"/>
      <c r="X453" s="150" t="s">
        <v>2287</v>
      </c>
      <c r="Y453" s="150"/>
      <c r="Z453" s="150"/>
      <c r="AA453" s="150"/>
      <c r="AB453" s="150"/>
      <c r="AC453" s="150"/>
      <c r="AD453" s="150"/>
      <c r="AE453" s="150"/>
      <c r="AF453" s="150"/>
      <c r="AG453" s="150"/>
      <c r="AH453" s="150"/>
      <c r="AI453" s="150"/>
      <c r="AJ453" s="150"/>
      <c r="AK453" s="150" t="s">
        <v>1</v>
      </c>
    </row>
    <row r="454" spans="1:37" s="26" customFormat="1" ht="76.5" hidden="1" customHeight="1">
      <c r="A454" s="111" t="s">
        <v>1283</v>
      </c>
      <c r="B454" s="45" t="s">
        <v>3453</v>
      </c>
      <c r="C454" s="45" t="s">
        <v>3454</v>
      </c>
      <c r="D454" s="47" t="s">
        <v>2279</v>
      </c>
      <c r="E454" s="137" t="s">
        <v>1639</v>
      </c>
      <c r="F454" s="52" t="s">
        <v>3455</v>
      </c>
      <c r="G454" s="52"/>
      <c r="H454" s="132" t="s">
        <v>3456</v>
      </c>
      <c r="I454" s="37" t="s">
        <v>1889</v>
      </c>
      <c r="J454" s="37" t="s">
        <v>1886</v>
      </c>
      <c r="K454" s="37" t="s">
        <v>1879</v>
      </c>
      <c r="L454" s="37" t="s">
        <v>1885</v>
      </c>
      <c r="M454" s="37" t="s">
        <v>1746</v>
      </c>
      <c r="N454" s="37"/>
      <c r="O454" s="36">
        <f>COUNTIF(Table487[[#This Row],[CMMI Comprehensive Primary Care Plus (CPC+)
Version Date: CY 2021]:[CMS Medicare Hospital Compare
Version Date: January 2021]],"*yes*")</f>
        <v>1</v>
      </c>
      <c r="P454" s="150"/>
      <c r="Q454" s="150"/>
      <c r="R454" s="150"/>
      <c r="S454" s="150"/>
      <c r="T454" s="150"/>
      <c r="U454" s="150"/>
      <c r="V454" s="150"/>
      <c r="W454" s="150" t="s">
        <v>1</v>
      </c>
      <c r="X454" s="150"/>
      <c r="Y454" s="150"/>
      <c r="Z454" s="150"/>
      <c r="AA454" s="150"/>
      <c r="AB454" s="150"/>
      <c r="AC454" s="150"/>
      <c r="AD454" s="150"/>
      <c r="AE454" s="150"/>
      <c r="AF454" s="150"/>
      <c r="AG454" s="150"/>
      <c r="AH454" s="150"/>
      <c r="AI454" s="150"/>
      <c r="AJ454" s="150"/>
      <c r="AK454" s="150" t="s">
        <v>1</v>
      </c>
    </row>
    <row r="455" spans="1:37" s="26" customFormat="1" ht="76.5" hidden="1" customHeight="1">
      <c r="A455" s="111" t="s">
        <v>366</v>
      </c>
      <c r="B455" s="45" t="s">
        <v>1268</v>
      </c>
      <c r="C455" s="45" t="s">
        <v>97</v>
      </c>
      <c r="D455" s="45" t="s">
        <v>97</v>
      </c>
      <c r="E455" s="137" t="s">
        <v>1788</v>
      </c>
      <c r="F455" s="52"/>
      <c r="G455" s="52"/>
      <c r="H455" s="132" t="s">
        <v>1767</v>
      </c>
      <c r="I455" s="37" t="s">
        <v>1906</v>
      </c>
      <c r="J455" s="37" t="s">
        <v>1890</v>
      </c>
      <c r="K455" s="37" t="s">
        <v>1879</v>
      </c>
      <c r="L455" s="37" t="s">
        <v>1880</v>
      </c>
      <c r="M455" s="37" t="s">
        <v>5</v>
      </c>
      <c r="N455" s="37"/>
      <c r="O455" s="36">
        <f>COUNTIF(Table487[[#This Row],[CMMI Comprehensive Primary Care Plus (CPC+)
Version Date: CY 2021]:[CMS Medicare Hospital Compare
Version Date: January 2021]],"*yes*")</f>
        <v>0</v>
      </c>
      <c r="P455" s="150"/>
      <c r="Q455" s="150"/>
      <c r="R455" s="150"/>
      <c r="S455" s="150"/>
      <c r="T455" s="150"/>
      <c r="U455" s="150"/>
      <c r="V455" s="150"/>
      <c r="W455" s="150"/>
      <c r="X455" s="150"/>
      <c r="Y455" s="150"/>
      <c r="Z455" s="150"/>
      <c r="AA455" s="150"/>
      <c r="AB455" s="150"/>
      <c r="AC455" s="150"/>
      <c r="AD455" s="150"/>
      <c r="AE455" s="150"/>
      <c r="AF455" s="150"/>
      <c r="AG455" s="150"/>
      <c r="AH455" s="150" t="s">
        <v>1</v>
      </c>
      <c r="AI455" s="150"/>
      <c r="AJ455" s="150"/>
      <c r="AK455" s="150"/>
    </row>
    <row r="456" spans="1:37" s="26" customFormat="1" ht="76.5" hidden="1" customHeight="1">
      <c r="A456" s="111" t="s">
        <v>1284</v>
      </c>
      <c r="B456" s="45" t="s">
        <v>2390</v>
      </c>
      <c r="C456" s="45" t="s">
        <v>97</v>
      </c>
      <c r="D456" s="47" t="s">
        <v>97</v>
      </c>
      <c r="E456" s="137" t="s">
        <v>1639</v>
      </c>
      <c r="F456" s="52"/>
      <c r="G456" s="52"/>
      <c r="H456" s="132" t="s">
        <v>3457</v>
      </c>
      <c r="I456" s="37" t="s">
        <v>1871</v>
      </c>
      <c r="J456" s="37" t="s">
        <v>97</v>
      </c>
      <c r="K456" s="37" t="s">
        <v>1873</v>
      </c>
      <c r="L456" s="37" t="s">
        <v>1880</v>
      </c>
      <c r="M456" s="37" t="s">
        <v>5</v>
      </c>
      <c r="N456" s="37"/>
      <c r="O456" s="36">
        <f>COUNTIF(Table487[[#This Row],[CMMI Comprehensive Primary Care Plus (CPC+)
Version Date: CY 2021]:[CMS Medicare Hospital Compare
Version Date: January 2021]],"*yes*")</f>
        <v>1</v>
      </c>
      <c r="P456" s="150"/>
      <c r="Q456" s="150"/>
      <c r="R456" s="150"/>
      <c r="S456" s="150"/>
      <c r="T456" s="150"/>
      <c r="U456" s="150"/>
      <c r="V456" s="150"/>
      <c r="W456" s="150"/>
      <c r="X456" s="150"/>
      <c r="Y456" s="150"/>
      <c r="Z456" s="150" t="s">
        <v>1</v>
      </c>
      <c r="AA456" s="150"/>
      <c r="AB456" s="150"/>
      <c r="AC456" s="150"/>
      <c r="AD456" s="150"/>
      <c r="AE456" s="150"/>
      <c r="AF456" s="150"/>
      <c r="AG456" s="150"/>
      <c r="AH456" s="150"/>
      <c r="AI456" s="150"/>
      <c r="AJ456" s="150"/>
      <c r="AK456" s="150" t="s">
        <v>1</v>
      </c>
    </row>
    <row r="457" spans="1:37" s="26" customFormat="1" ht="76.5" hidden="1" customHeight="1">
      <c r="A457" s="111" t="s">
        <v>1285</v>
      </c>
      <c r="B457" s="45" t="s">
        <v>3458</v>
      </c>
      <c r="C457" s="45" t="s">
        <v>97</v>
      </c>
      <c r="D457" s="47" t="s">
        <v>97</v>
      </c>
      <c r="E457" s="137" t="s">
        <v>3459</v>
      </c>
      <c r="F457" s="52"/>
      <c r="G457" s="52"/>
      <c r="H457" s="132" t="s">
        <v>1345</v>
      </c>
      <c r="I457" s="37" t="s">
        <v>1929</v>
      </c>
      <c r="J457" s="37" t="s">
        <v>97</v>
      </c>
      <c r="K457" s="37" t="s">
        <v>1873</v>
      </c>
      <c r="L457" s="37" t="s">
        <v>97</v>
      </c>
      <c r="M457" s="37" t="s">
        <v>2011</v>
      </c>
      <c r="N457" s="37"/>
      <c r="O457" s="36">
        <f>COUNTIF(Table487[[#This Row],[CMMI Comprehensive Primary Care Plus (CPC+)
Version Date: CY 2021]:[CMS Medicare Hospital Compare
Version Date: January 2021]],"*yes*")</f>
        <v>0</v>
      </c>
      <c r="P457" s="150"/>
      <c r="Q457" s="150"/>
      <c r="R457" s="150"/>
      <c r="S457" s="150"/>
      <c r="T457" s="150"/>
      <c r="U457" s="150"/>
      <c r="V457" s="150"/>
      <c r="W457" s="150"/>
      <c r="X457" s="150"/>
      <c r="Y457" s="150"/>
      <c r="Z457" s="150"/>
      <c r="AA457" s="150"/>
      <c r="AB457" s="150"/>
      <c r="AC457" s="150"/>
      <c r="AD457" s="150"/>
      <c r="AE457" s="150"/>
      <c r="AF457" s="150"/>
      <c r="AG457" s="150"/>
      <c r="AH457" s="150"/>
      <c r="AI457" s="150"/>
      <c r="AJ457" s="150"/>
      <c r="AK457" s="150"/>
    </row>
    <row r="458" spans="1:37" s="26" customFormat="1" ht="76.5" hidden="1" customHeight="1">
      <c r="A458" s="111" t="s">
        <v>1286</v>
      </c>
      <c r="B458" s="45" t="s">
        <v>3460</v>
      </c>
      <c r="C458" s="45" t="s">
        <v>97</v>
      </c>
      <c r="D458" s="47" t="s">
        <v>97</v>
      </c>
      <c r="E458" s="137" t="s">
        <v>1960</v>
      </c>
      <c r="F458" s="52"/>
      <c r="G458" s="52"/>
      <c r="H458" s="132" t="s">
        <v>3461</v>
      </c>
      <c r="I458" s="37" t="s">
        <v>1889</v>
      </c>
      <c r="J458" s="37" t="s">
        <v>97</v>
      </c>
      <c r="K458" s="37" t="s">
        <v>1873</v>
      </c>
      <c r="L458" s="37" t="s">
        <v>1880</v>
      </c>
      <c r="M458" s="37" t="s">
        <v>5</v>
      </c>
      <c r="N458" s="37"/>
      <c r="O458" s="36">
        <f>COUNTIF(Table487[[#This Row],[CMMI Comprehensive Primary Care Plus (CPC+)
Version Date: CY 2021]:[CMS Medicare Hospital Compare
Version Date: January 2021]],"*yes*")</f>
        <v>1</v>
      </c>
      <c r="P458" s="150" t="s">
        <v>1</v>
      </c>
      <c r="Q458" s="150"/>
      <c r="R458" s="150"/>
      <c r="S458" s="150"/>
      <c r="T458" s="150"/>
      <c r="U458" s="150"/>
      <c r="V458" s="150"/>
      <c r="W458" s="150"/>
      <c r="X458" s="150"/>
      <c r="Y458" s="150"/>
      <c r="Z458" s="150"/>
      <c r="AA458" s="150"/>
      <c r="AB458" s="150"/>
      <c r="AC458" s="150"/>
      <c r="AD458" s="150"/>
      <c r="AE458" s="150"/>
      <c r="AF458" s="150"/>
      <c r="AG458" s="150"/>
      <c r="AH458" s="150"/>
      <c r="AI458" s="150"/>
      <c r="AJ458" s="150"/>
      <c r="AK458" s="150"/>
    </row>
    <row r="459" spans="1:37" s="26" customFormat="1" ht="76.5" hidden="1" customHeight="1">
      <c r="A459" s="111" t="s">
        <v>1287</v>
      </c>
      <c r="B459" s="45" t="s">
        <v>1061</v>
      </c>
      <c r="C459" s="45" t="s">
        <v>97</v>
      </c>
      <c r="D459" s="45" t="s">
        <v>97</v>
      </c>
      <c r="E459" s="137" t="s">
        <v>1639</v>
      </c>
      <c r="F459" s="52"/>
      <c r="G459" s="52"/>
      <c r="H459" s="132" t="s">
        <v>2051</v>
      </c>
      <c r="I459" s="37" t="s">
        <v>97</v>
      </c>
      <c r="J459" s="37" t="s">
        <v>1890</v>
      </c>
      <c r="K459" s="37" t="s">
        <v>1873</v>
      </c>
      <c r="L459" s="37" t="s">
        <v>1880</v>
      </c>
      <c r="M459" s="37" t="s">
        <v>5</v>
      </c>
      <c r="N459" s="37"/>
      <c r="O459" s="36">
        <f>COUNTIF(Table487[[#This Row],[CMMI Comprehensive Primary Care Plus (CPC+)
Version Date: CY 2021]:[CMS Medicare Hospital Compare
Version Date: January 2021]],"*yes*")</f>
        <v>0</v>
      </c>
      <c r="P459" s="150"/>
      <c r="Q459" s="150"/>
      <c r="R459" s="150"/>
      <c r="S459" s="150"/>
      <c r="T459" s="150"/>
      <c r="U459" s="150"/>
      <c r="V459" s="150"/>
      <c r="W459" s="150"/>
      <c r="X459" s="150"/>
      <c r="Y459" s="150"/>
      <c r="Z459" s="150"/>
      <c r="AA459" s="150"/>
      <c r="AB459" s="150"/>
      <c r="AC459" s="150"/>
      <c r="AD459" s="150"/>
      <c r="AE459" s="150"/>
      <c r="AF459" s="150"/>
      <c r="AG459" s="150"/>
      <c r="AH459" s="150"/>
      <c r="AI459" s="150"/>
      <c r="AJ459" s="150"/>
      <c r="AK459" s="150"/>
    </row>
    <row r="460" spans="1:37" s="26" customFormat="1" ht="76.5" hidden="1" customHeight="1">
      <c r="A460" s="111" t="s">
        <v>1294</v>
      </c>
      <c r="B460" s="45" t="s">
        <v>839</v>
      </c>
      <c r="C460" s="45" t="s">
        <v>97</v>
      </c>
      <c r="D460" s="45" t="s">
        <v>97</v>
      </c>
      <c r="E460" s="137" t="s">
        <v>1960</v>
      </c>
      <c r="F460" s="52"/>
      <c r="G460" s="52"/>
      <c r="H460" s="132" t="s">
        <v>2399</v>
      </c>
      <c r="I460" s="37" t="s">
        <v>1928</v>
      </c>
      <c r="J460" s="37" t="s">
        <v>1888</v>
      </c>
      <c r="K460" s="37" t="s">
        <v>1873</v>
      </c>
      <c r="L460" s="37" t="s">
        <v>1880</v>
      </c>
      <c r="M460" s="37" t="s">
        <v>5</v>
      </c>
      <c r="N460" s="37" t="s">
        <v>1</v>
      </c>
      <c r="O460" s="36">
        <f>COUNTIF(Table487[[#This Row],[CMMI Comprehensive Primary Care Plus (CPC+)
Version Date: CY 2021]:[CMS Medicare Hospital Compare
Version Date: January 2021]],"*yes*")</f>
        <v>1</v>
      </c>
      <c r="P460" s="150"/>
      <c r="Q460" s="150"/>
      <c r="R460" s="150" t="s">
        <v>3858</v>
      </c>
      <c r="S460" s="150"/>
      <c r="T460" s="150"/>
      <c r="U460" s="150"/>
      <c r="V460" s="150"/>
      <c r="W460" s="150"/>
      <c r="X460" s="150"/>
      <c r="Y460" s="150"/>
      <c r="Z460" s="150"/>
      <c r="AA460" s="150"/>
      <c r="AB460" s="150"/>
      <c r="AC460" s="150"/>
      <c r="AD460" s="150"/>
      <c r="AE460" s="150"/>
      <c r="AF460" s="150"/>
      <c r="AG460" s="150"/>
      <c r="AH460" s="150"/>
      <c r="AI460" s="150"/>
      <c r="AJ460" s="150"/>
      <c r="AK460" s="150"/>
    </row>
    <row r="461" spans="1:37" s="26" customFormat="1" ht="76.5" hidden="1" customHeight="1">
      <c r="A461" s="111" t="s">
        <v>1295</v>
      </c>
      <c r="B461" s="45" t="s">
        <v>3462</v>
      </c>
      <c r="C461" s="45" t="s">
        <v>97</v>
      </c>
      <c r="D461" s="45" t="s">
        <v>97</v>
      </c>
      <c r="E461" s="137" t="s">
        <v>1639</v>
      </c>
      <c r="F461" s="52"/>
      <c r="G461" s="52"/>
      <c r="H461" s="132" t="s">
        <v>3463</v>
      </c>
      <c r="I461" s="37" t="s">
        <v>1889</v>
      </c>
      <c r="J461" s="37" t="s">
        <v>97</v>
      </c>
      <c r="K461" s="37" t="s">
        <v>1900</v>
      </c>
      <c r="L461" s="37" t="s">
        <v>1880</v>
      </c>
      <c r="M461" s="37" t="s">
        <v>5</v>
      </c>
      <c r="N461" s="37"/>
      <c r="O461" s="36">
        <f>COUNTIF(Table487[[#This Row],[CMMI Comprehensive Primary Care Plus (CPC+)
Version Date: CY 2021]:[CMS Medicare Hospital Compare
Version Date: January 2021]],"*yes*")</f>
        <v>1</v>
      </c>
      <c r="P461" s="150"/>
      <c r="Q461" s="150"/>
      <c r="R461" s="150"/>
      <c r="S461" s="150"/>
      <c r="T461" s="150" t="s">
        <v>1</v>
      </c>
      <c r="U461" s="150"/>
      <c r="V461" s="150"/>
      <c r="W461" s="150"/>
      <c r="X461" s="150"/>
      <c r="Y461" s="150"/>
      <c r="Z461" s="150"/>
      <c r="AA461" s="150"/>
      <c r="AB461" s="150"/>
      <c r="AC461" s="150"/>
      <c r="AD461" s="150"/>
      <c r="AE461" s="150"/>
      <c r="AF461" s="150"/>
      <c r="AG461" s="150"/>
      <c r="AH461" s="150"/>
      <c r="AI461" s="150"/>
      <c r="AJ461" s="150"/>
      <c r="AK461" s="150"/>
    </row>
    <row r="462" spans="1:37" s="26" customFormat="1" ht="76.5" hidden="1" customHeight="1">
      <c r="A462" s="111" t="s">
        <v>1312</v>
      </c>
      <c r="B462" s="45" t="s">
        <v>2400</v>
      </c>
      <c r="C462" s="45" t="s">
        <v>97</v>
      </c>
      <c r="D462" s="47" t="s">
        <v>97</v>
      </c>
      <c r="E462" s="137" t="s">
        <v>1960</v>
      </c>
      <c r="F462" s="52"/>
      <c r="G462" s="52"/>
      <c r="H462" s="132" t="s">
        <v>1464</v>
      </c>
      <c r="I462" s="37" t="s">
        <v>2297</v>
      </c>
      <c r="J462" s="37" t="s">
        <v>97</v>
      </c>
      <c r="K462" s="37" t="s">
        <v>1873</v>
      </c>
      <c r="L462" s="37" t="s">
        <v>2251</v>
      </c>
      <c r="M462" s="37" t="s">
        <v>1746</v>
      </c>
      <c r="N462" s="37"/>
      <c r="O462" s="36">
        <f>COUNTIF(Table487[[#This Row],[CMMI Comprehensive Primary Care Plus (CPC+)
Version Date: CY 2021]:[CMS Medicare Hospital Compare
Version Date: January 2021]],"*yes*")</f>
        <v>0</v>
      </c>
      <c r="P462" s="150"/>
      <c r="Q462" s="150"/>
      <c r="R462" s="150"/>
      <c r="S462" s="150"/>
      <c r="T462" s="150"/>
      <c r="U462" s="150"/>
      <c r="V462" s="150"/>
      <c r="W462" s="150"/>
      <c r="X462" s="150"/>
      <c r="Y462" s="150"/>
      <c r="Z462" s="150"/>
      <c r="AA462" s="150"/>
      <c r="AB462" s="150"/>
      <c r="AC462" s="150"/>
      <c r="AD462" s="150"/>
      <c r="AE462" s="150" t="s">
        <v>1</v>
      </c>
      <c r="AF462" s="150"/>
      <c r="AG462" s="150"/>
      <c r="AH462" s="150"/>
      <c r="AI462" s="150"/>
      <c r="AJ462" s="150"/>
      <c r="AK462" s="150"/>
    </row>
    <row r="463" spans="1:37" s="26" customFormat="1" ht="76.5" hidden="1" customHeight="1">
      <c r="A463" s="111" t="s">
        <v>1320</v>
      </c>
      <c r="B463" s="45" t="s">
        <v>2689</v>
      </c>
      <c r="C463" s="45" t="s">
        <v>97</v>
      </c>
      <c r="D463" s="45" t="s">
        <v>97</v>
      </c>
      <c r="E463" s="137" t="s">
        <v>1964</v>
      </c>
      <c r="F463" s="48"/>
      <c r="G463" s="48"/>
      <c r="H463" s="132" t="s">
        <v>3464</v>
      </c>
      <c r="I463" s="37" t="s">
        <v>1905</v>
      </c>
      <c r="J463" s="37" t="s">
        <v>1890</v>
      </c>
      <c r="K463" s="37" t="s">
        <v>1892</v>
      </c>
      <c r="L463" s="37" t="s">
        <v>1916</v>
      </c>
      <c r="M463" s="37" t="s">
        <v>314</v>
      </c>
      <c r="N463" s="37"/>
      <c r="O463" s="36">
        <f>COUNTIF(Table487[[#This Row],[CMMI Comprehensive Primary Care Plus (CPC+)
Version Date: CY 2021]:[CMS Medicare Hospital Compare
Version Date: January 2021]],"*yes*")</f>
        <v>1</v>
      </c>
      <c r="P463" s="150"/>
      <c r="Q463" s="150"/>
      <c r="R463" s="150"/>
      <c r="S463" s="150"/>
      <c r="T463" s="37"/>
      <c r="U463" s="150"/>
      <c r="V463" s="150"/>
      <c r="W463" s="150"/>
      <c r="X463" s="150"/>
      <c r="Y463" s="150"/>
      <c r="Z463" s="150" t="s">
        <v>3975</v>
      </c>
      <c r="AA463" s="150"/>
      <c r="AB463" s="37"/>
      <c r="AC463" s="150"/>
      <c r="AD463" s="150"/>
      <c r="AE463" s="37"/>
      <c r="AF463" s="150"/>
      <c r="AG463" s="150"/>
      <c r="AH463" s="37"/>
      <c r="AI463" s="150"/>
      <c r="AJ463" s="150"/>
      <c r="AK463" s="150"/>
    </row>
    <row r="464" spans="1:37" s="26" customFormat="1" ht="76.5" hidden="1" customHeight="1">
      <c r="A464" s="111" t="s">
        <v>1325</v>
      </c>
      <c r="B464" s="45" t="s">
        <v>1841</v>
      </c>
      <c r="C464" s="45" t="s">
        <v>97</v>
      </c>
      <c r="D464" s="45" t="s">
        <v>97</v>
      </c>
      <c r="E464" s="137" t="s">
        <v>1960</v>
      </c>
      <c r="F464" s="52"/>
      <c r="G464" s="52"/>
      <c r="H464" s="132" t="s">
        <v>2402</v>
      </c>
      <c r="I464" s="37" t="s">
        <v>2297</v>
      </c>
      <c r="J464" s="37" t="s">
        <v>1881</v>
      </c>
      <c r="K464" s="37" t="s">
        <v>1873</v>
      </c>
      <c r="L464" s="37" t="s">
        <v>1880</v>
      </c>
      <c r="M464" s="37" t="s">
        <v>1746</v>
      </c>
      <c r="N464" s="37"/>
      <c r="O464" s="36">
        <f>COUNTIF(Table487[[#This Row],[CMMI Comprehensive Primary Care Plus (CPC+)
Version Date: CY 2021]:[CMS Medicare Hospital Compare
Version Date: January 2021]],"*yes*")</f>
        <v>1</v>
      </c>
      <c r="P464" s="150"/>
      <c r="Q464" s="150"/>
      <c r="R464" s="150"/>
      <c r="S464" s="150"/>
      <c r="T464" s="150" t="s">
        <v>1</v>
      </c>
      <c r="U464" s="150"/>
      <c r="V464" s="150"/>
      <c r="W464" s="150"/>
      <c r="X464" s="150"/>
      <c r="Y464" s="150"/>
      <c r="Z464" s="150"/>
      <c r="AA464" s="150"/>
      <c r="AB464" s="150"/>
      <c r="AC464" s="150"/>
      <c r="AD464" s="150"/>
      <c r="AE464" s="150"/>
      <c r="AF464" s="150"/>
      <c r="AG464" s="150"/>
      <c r="AH464" s="150"/>
      <c r="AI464" s="150"/>
      <c r="AJ464" s="150"/>
      <c r="AK464" s="150"/>
    </row>
    <row r="465" spans="1:37" s="26" customFormat="1" ht="76.5" hidden="1" customHeight="1">
      <c r="A465" s="111" t="s">
        <v>1324</v>
      </c>
      <c r="B465" s="45" t="s">
        <v>3465</v>
      </c>
      <c r="C465" s="45" t="s">
        <v>97</v>
      </c>
      <c r="D465" s="47" t="s">
        <v>97</v>
      </c>
      <c r="E465" s="137" t="s">
        <v>1960</v>
      </c>
      <c r="F465" s="52"/>
      <c r="G465" s="52"/>
      <c r="H465" s="132" t="s">
        <v>3466</v>
      </c>
      <c r="I465" s="37" t="s">
        <v>2297</v>
      </c>
      <c r="J465" s="37" t="s">
        <v>97</v>
      </c>
      <c r="K465" s="37" t="s">
        <v>1873</v>
      </c>
      <c r="L465" s="37" t="s">
        <v>1880</v>
      </c>
      <c r="M465" s="37" t="s">
        <v>314</v>
      </c>
      <c r="N465" s="37"/>
      <c r="O465" s="36">
        <f>COUNTIF(Table487[[#This Row],[CMMI Comprehensive Primary Care Plus (CPC+)
Version Date: CY 2021]:[CMS Medicare Hospital Compare
Version Date: January 2021]],"*yes*")</f>
        <v>0</v>
      </c>
      <c r="P465" s="150"/>
      <c r="Q465" s="150"/>
      <c r="R465" s="150"/>
      <c r="S465" s="150"/>
      <c r="T465" s="150"/>
      <c r="U465" s="150"/>
      <c r="V465" s="150"/>
      <c r="W465" s="150"/>
      <c r="X465" s="150"/>
      <c r="Y465" s="150"/>
      <c r="Z465" s="150"/>
      <c r="AA465" s="150"/>
      <c r="AB465" s="150"/>
      <c r="AC465" s="150"/>
      <c r="AD465" s="150"/>
      <c r="AE465" s="150"/>
      <c r="AF465" s="150"/>
      <c r="AG465" s="150"/>
      <c r="AH465" s="150"/>
      <c r="AI465" s="150"/>
      <c r="AJ465" s="150"/>
      <c r="AK465" s="150"/>
    </row>
    <row r="466" spans="1:37" s="26" customFormat="1" ht="76.5" hidden="1" customHeight="1">
      <c r="A466" s="111" t="s">
        <v>367</v>
      </c>
      <c r="B466" s="45" t="s">
        <v>851</v>
      </c>
      <c r="C466" s="45" t="s">
        <v>97</v>
      </c>
      <c r="D466" s="45" t="s">
        <v>97</v>
      </c>
      <c r="E466" s="137" t="s">
        <v>1657</v>
      </c>
      <c r="F466" s="52" t="s">
        <v>2475</v>
      </c>
      <c r="G466" s="52"/>
      <c r="H466" s="132" t="s">
        <v>852</v>
      </c>
      <c r="I466" s="37" t="s">
        <v>1875</v>
      </c>
      <c r="J466" s="37" t="s">
        <v>1894</v>
      </c>
      <c r="K466" s="37" t="s">
        <v>1873</v>
      </c>
      <c r="L466" s="37" t="s">
        <v>1880</v>
      </c>
      <c r="M466" s="37" t="s">
        <v>1746</v>
      </c>
      <c r="N466" s="37" t="s">
        <v>1</v>
      </c>
      <c r="O466" s="36">
        <f>COUNTIF(Table487[[#This Row],[CMMI Comprehensive Primary Care Plus (CPC+)
Version Date: CY 2021]:[CMS Medicare Hospital Compare
Version Date: January 2021]],"*yes*")</f>
        <v>0</v>
      </c>
      <c r="P466" s="150"/>
      <c r="Q466" s="150"/>
      <c r="R466" s="150"/>
      <c r="S466" s="150"/>
      <c r="T466" s="150"/>
      <c r="U466" s="150"/>
      <c r="V466" s="150"/>
      <c r="W466" s="150"/>
      <c r="X466" s="150"/>
      <c r="Y466" s="150"/>
      <c r="Z466" s="150"/>
      <c r="AA466" s="150"/>
      <c r="AB466" s="150"/>
      <c r="AC466" s="150"/>
      <c r="AD466" s="150"/>
      <c r="AE466" s="150"/>
      <c r="AF466" s="150"/>
      <c r="AG466" s="150"/>
      <c r="AH466" s="150"/>
      <c r="AI466" s="150"/>
      <c r="AJ466" s="150"/>
      <c r="AK466" s="150"/>
    </row>
    <row r="467" spans="1:37" s="26" customFormat="1" ht="76.5" hidden="1" customHeight="1">
      <c r="A467" s="111" t="s">
        <v>1327</v>
      </c>
      <c r="B467" s="45" t="s">
        <v>935</v>
      </c>
      <c r="C467" s="45" t="s">
        <v>97</v>
      </c>
      <c r="D467" s="47" t="s">
        <v>97</v>
      </c>
      <c r="E467" s="137" t="s">
        <v>1657</v>
      </c>
      <c r="F467" s="52" t="s">
        <v>2575</v>
      </c>
      <c r="G467" s="52"/>
      <c r="H467" s="132" t="s">
        <v>936</v>
      </c>
      <c r="I467" s="37" t="s">
        <v>1875</v>
      </c>
      <c r="J467" s="37" t="s">
        <v>1894</v>
      </c>
      <c r="K467" s="37" t="s">
        <v>1873</v>
      </c>
      <c r="L467" s="37" t="s">
        <v>1880</v>
      </c>
      <c r="M467" s="37" t="s">
        <v>5</v>
      </c>
      <c r="N467" s="37" t="s">
        <v>1</v>
      </c>
      <c r="O467" s="36">
        <f>COUNTIF(Table487[[#This Row],[CMMI Comprehensive Primary Care Plus (CPC+)
Version Date: CY 2021]:[CMS Medicare Hospital Compare
Version Date: January 2021]],"*yes*")</f>
        <v>0</v>
      </c>
      <c r="P467" s="150"/>
      <c r="Q467" s="150"/>
      <c r="R467" s="150"/>
      <c r="S467" s="150"/>
      <c r="T467" s="150"/>
      <c r="U467" s="150"/>
      <c r="V467" s="150"/>
      <c r="W467" s="150"/>
      <c r="X467" s="150"/>
      <c r="Y467" s="150"/>
      <c r="Z467" s="150"/>
      <c r="AA467" s="150"/>
      <c r="AB467" s="150"/>
      <c r="AC467" s="150"/>
      <c r="AD467" s="150"/>
      <c r="AE467" s="150"/>
      <c r="AF467" s="150"/>
      <c r="AG467" s="150"/>
      <c r="AH467" s="150"/>
      <c r="AI467" s="150"/>
      <c r="AJ467" s="150"/>
      <c r="AK467" s="150"/>
    </row>
    <row r="468" spans="1:37" s="26" customFormat="1" ht="76.5" hidden="1" customHeight="1">
      <c r="A468" s="111" t="s">
        <v>1328</v>
      </c>
      <c r="B468" s="45" t="s">
        <v>937</v>
      </c>
      <c r="C468" s="45" t="s">
        <v>97</v>
      </c>
      <c r="D468" s="47" t="s">
        <v>97</v>
      </c>
      <c r="E468" s="137" t="s">
        <v>1657</v>
      </c>
      <c r="F468" s="52" t="s">
        <v>2576</v>
      </c>
      <c r="G468" s="52"/>
      <c r="H468" s="132" t="s">
        <v>938</v>
      </c>
      <c r="I468" s="37" t="s">
        <v>1875</v>
      </c>
      <c r="J468" s="37" t="s">
        <v>1894</v>
      </c>
      <c r="K468" s="37" t="s">
        <v>1873</v>
      </c>
      <c r="L468" s="37" t="s">
        <v>1880</v>
      </c>
      <c r="M468" s="37" t="s">
        <v>1746</v>
      </c>
      <c r="N468" s="37" t="s">
        <v>1</v>
      </c>
      <c r="O468" s="36">
        <f>COUNTIF(Table487[[#This Row],[CMMI Comprehensive Primary Care Plus (CPC+)
Version Date: CY 2021]:[CMS Medicare Hospital Compare
Version Date: January 2021]],"*yes*")</f>
        <v>0</v>
      </c>
      <c r="P468" s="150"/>
      <c r="Q468" s="150"/>
      <c r="R468" s="150"/>
      <c r="S468" s="150"/>
      <c r="T468" s="150"/>
      <c r="U468" s="150"/>
      <c r="V468" s="150"/>
      <c r="W468" s="150"/>
      <c r="X468" s="150"/>
      <c r="Y468" s="150"/>
      <c r="Z468" s="150"/>
      <c r="AA468" s="150"/>
      <c r="AB468" s="150"/>
      <c r="AC468" s="150"/>
      <c r="AD468" s="150"/>
      <c r="AE468" s="150"/>
      <c r="AF468" s="150"/>
      <c r="AG468" s="150"/>
      <c r="AH468" s="150"/>
      <c r="AI468" s="150"/>
      <c r="AJ468" s="150"/>
      <c r="AK468" s="150"/>
    </row>
    <row r="469" spans="1:37" s="26" customFormat="1" ht="76.5" hidden="1" customHeight="1">
      <c r="A469" s="111" t="s">
        <v>1329</v>
      </c>
      <c r="B469" s="45" t="s">
        <v>1655</v>
      </c>
      <c r="C469" s="45" t="s">
        <v>97</v>
      </c>
      <c r="D469" s="47" t="s">
        <v>97</v>
      </c>
      <c r="E469" s="137" t="s">
        <v>1657</v>
      </c>
      <c r="F469" s="52" t="s">
        <v>2711</v>
      </c>
      <c r="G469" s="52"/>
      <c r="H469" s="132" t="s">
        <v>1656</v>
      </c>
      <c r="I469" s="37" t="s">
        <v>1875</v>
      </c>
      <c r="J469" s="37" t="s">
        <v>1894</v>
      </c>
      <c r="K469" s="37" t="s">
        <v>1873</v>
      </c>
      <c r="L469" s="37" t="s">
        <v>1880</v>
      </c>
      <c r="M469" s="37" t="s">
        <v>314</v>
      </c>
      <c r="N469" s="37"/>
      <c r="O469" s="36">
        <f>COUNTIF(Table487[[#This Row],[CMMI Comprehensive Primary Care Plus (CPC+)
Version Date: CY 2021]:[CMS Medicare Hospital Compare
Version Date: January 2021]],"*yes*")</f>
        <v>0</v>
      </c>
      <c r="P469" s="150"/>
      <c r="Q469" s="150"/>
      <c r="R469" s="150"/>
      <c r="S469" s="150"/>
      <c r="T469" s="150"/>
      <c r="U469" s="150"/>
      <c r="V469" s="150"/>
      <c r="W469" s="150"/>
      <c r="X469" s="150"/>
      <c r="Y469" s="150"/>
      <c r="Z469" s="150"/>
      <c r="AA469" s="150"/>
      <c r="AB469" s="150"/>
      <c r="AC469" s="150"/>
      <c r="AD469" s="150"/>
      <c r="AE469" s="150"/>
      <c r="AF469" s="150"/>
      <c r="AG469" s="150"/>
      <c r="AH469" s="150"/>
      <c r="AI469" s="150"/>
      <c r="AJ469" s="150"/>
      <c r="AK469" s="150"/>
    </row>
    <row r="470" spans="1:37" s="26" customFormat="1" ht="76.5" hidden="1" customHeight="1">
      <c r="A470" s="111" t="s">
        <v>1330</v>
      </c>
      <c r="B470" s="45" t="s">
        <v>934</v>
      </c>
      <c r="C470" s="45" t="s">
        <v>97</v>
      </c>
      <c r="D470" s="47" t="s">
        <v>97</v>
      </c>
      <c r="E470" s="137" t="s">
        <v>1950</v>
      </c>
      <c r="F470" s="52" t="s">
        <v>2571</v>
      </c>
      <c r="G470" s="52"/>
      <c r="H470" s="132" t="s">
        <v>1799</v>
      </c>
      <c r="I470" s="37" t="s">
        <v>2212</v>
      </c>
      <c r="J470" s="37" t="s">
        <v>1888</v>
      </c>
      <c r="K470" s="37" t="s">
        <v>1873</v>
      </c>
      <c r="L470" s="37" t="s">
        <v>1880</v>
      </c>
      <c r="M470" s="37" t="s">
        <v>1746</v>
      </c>
      <c r="N470" s="37"/>
      <c r="O470" s="36">
        <f>COUNTIF(Table487[[#This Row],[CMMI Comprehensive Primary Care Plus (CPC+)
Version Date: CY 2021]:[CMS Medicare Hospital Compare
Version Date: January 2021]],"*yes*")</f>
        <v>0</v>
      </c>
      <c r="P470" s="150"/>
      <c r="Q470" s="150"/>
      <c r="R470" s="150"/>
      <c r="S470" s="150"/>
      <c r="T470" s="150"/>
      <c r="U470" s="150"/>
      <c r="V470" s="150"/>
      <c r="W470" s="150"/>
      <c r="X470" s="150"/>
      <c r="Y470" s="150"/>
      <c r="Z470" s="150"/>
      <c r="AA470" s="150"/>
      <c r="AB470" s="150"/>
      <c r="AC470" s="150"/>
      <c r="AD470" s="150"/>
      <c r="AE470" s="150"/>
      <c r="AF470" s="150"/>
      <c r="AG470" s="150"/>
      <c r="AH470" s="150"/>
      <c r="AI470" s="150"/>
      <c r="AJ470" s="150"/>
      <c r="AK470" s="150"/>
    </row>
    <row r="471" spans="1:37" s="26" customFormat="1" ht="76.5" hidden="1" customHeight="1">
      <c r="A471" s="111" t="s">
        <v>1338</v>
      </c>
      <c r="B471" s="45" t="s">
        <v>3044</v>
      </c>
      <c r="C471" s="45" t="s">
        <v>97</v>
      </c>
      <c r="D471" s="45" t="s">
        <v>97</v>
      </c>
      <c r="E471" s="137" t="s">
        <v>1945</v>
      </c>
      <c r="F471" s="52"/>
      <c r="G471" s="52"/>
      <c r="H471" s="132" t="s">
        <v>3045</v>
      </c>
      <c r="I471" s="37" t="s">
        <v>1906</v>
      </c>
      <c r="J471" s="37" t="s">
        <v>1881</v>
      </c>
      <c r="K471" s="37" t="s">
        <v>1879</v>
      </c>
      <c r="L471" s="37" t="s">
        <v>1880</v>
      </c>
      <c r="M471" s="37" t="s">
        <v>6</v>
      </c>
      <c r="N471" s="37"/>
      <c r="O471" s="36">
        <f>COUNTIF(Table487[[#This Row],[CMMI Comprehensive Primary Care Plus (CPC+)
Version Date: CY 2021]:[CMS Medicare Hospital Compare
Version Date: January 2021]],"*yes*")</f>
        <v>0</v>
      </c>
      <c r="P471" s="150"/>
      <c r="Q471" s="150"/>
      <c r="R471" s="150"/>
      <c r="S471" s="150"/>
      <c r="T471" s="150"/>
      <c r="U471" s="150"/>
      <c r="V471" s="150"/>
      <c r="W471" s="150"/>
      <c r="X471" s="150"/>
      <c r="Y471" s="150"/>
      <c r="Z471" s="150"/>
      <c r="AA471" s="150"/>
      <c r="AB471" s="150"/>
      <c r="AC471" s="150"/>
      <c r="AD471" s="150"/>
      <c r="AE471" s="150"/>
      <c r="AF471" s="150"/>
      <c r="AG471" s="150"/>
      <c r="AH471" s="150" t="s">
        <v>1</v>
      </c>
      <c r="AI471" s="150"/>
      <c r="AJ471" s="150"/>
      <c r="AK471" s="150"/>
    </row>
    <row r="472" spans="1:37" s="26" customFormat="1" ht="76.5" hidden="1" customHeight="1">
      <c r="A472" s="111" t="s">
        <v>1339</v>
      </c>
      <c r="B472" s="45" t="s">
        <v>2616</v>
      </c>
      <c r="C472" s="45" t="s">
        <v>97</v>
      </c>
      <c r="D472" s="47" t="s">
        <v>97</v>
      </c>
      <c r="E472" s="137" t="s">
        <v>1932</v>
      </c>
      <c r="F472" s="52" t="s">
        <v>2617</v>
      </c>
      <c r="G472" s="52"/>
      <c r="H472" s="132" t="s">
        <v>2618</v>
      </c>
      <c r="I472" s="37" t="s">
        <v>2212</v>
      </c>
      <c r="J472" s="37" t="s">
        <v>1891</v>
      </c>
      <c r="K472" s="37" t="s">
        <v>1879</v>
      </c>
      <c r="L472" s="37" t="s">
        <v>1880</v>
      </c>
      <c r="M472" s="37" t="s">
        <v>5</v>
      </c>
      <c r="N472" s="37"/>
      <c r="O472" s="36">
        <f>COUNTIF(Table487[[#This Row],[CMMI Comprehensive Primary Care Plus (CPC+)
Version Date: CY 2021]:[CMS Medicare Hospital Compare
Version Date: January 2021]],"*yes*")</f>
        <v>1</v>
      </c>
      <c r="P472" s="150"/>
      <c r="Q472" s="150"/>
      <c r="R472" s="150"/>
      <c r="S472" s="150"/>
      <c r="T472" s="150"/>
      <c r="U472" s="150"/>
      <c r="V472" s="150"/>
      <c r="W472" s="150" t="s">
        <v>1</v>
      </c>
      <c r="X472" s="150"/>
      <c r="Y472" s="150"/>
      <c r="Z472" s="150"/>
      <c r="AA472" s="150"/>
      <c r="AB472" s="150"/>
      <c r="AC472" s="150"/>
      <c r="AD472" s="150"/>
      <c r="AE472" s="150"/>
      <c r="AF472" s="150"/>
      <c r="AG472" s="150"/>
      <c r="AH472" s="150"/>
      <c r="AI472" s="150"/>
      <c r="AJ472" s="150"/>
      <c r="AK472" s="150"/>
    </row>
    <row r="473" spans="1:37" s="26" customFormat="1" ht="76.5" hidden="1" customHeight="1">
      <c r="A473" s="111" t="s">
        <v>1346</v>
      </c>
      <c r="B473" s="45" t="s">
        <v>2619</v>
      </c>
      <c r="C473" s="45" t="s">
        <v>97</v>
      </c>
      <c r="D473" s="45" t="s">
        <v>97</v>
      </c>
      <c r="E473" s="137" t="s">
        <v>1932</v>
      </c>
      <c r="F473" s="52" t="s">
        <v>2620</v>
      </c>
      <c r="G473" s="52"/>
      <c r="H473" s="132" t="s">
        <v>2621</v>
      </c>
      <c r="I473" s="37" t="s">
        <v>2212</v>
      </c>
      <c r="J473" s="37" t="s">
        <v>1891</v>
      </c>
      <c r="K473" s="37" t="s">
        <v>1879</v>
      </c>
      <c r="L473" s="37" t="s">
        <v>1880</v>
      </c>
      <c r="M473" s="37" t="s">
        <v>1746</v>
      </c>
      <c r="N473" s="37"/>
      <c r="O473" s="36">
        <f>COUNTIF(Table487[[#This Row],[CMMI Comprehensive Primary Care Plus (CPC+)
Version Date: CY 2021]:[CMS Medicare Hospital Compare
Version Date: January 2021]],"*yes*")</f>
        <v>1</v>
      </c>
      <c r="P473" s="150"/>
      <c r="Q473" s="150"/>
      <c r="R473" s="150"/>
      <c r="S473" s="150"/>
      <c r="T473" s="150"/>
      <c r="U473" s="150"/>
      <c r="V473" s="150"/>
      <c r="W473" s="150" t="s">
        <v>1</v>
      </c>
      <c r="X473" s="150"/>
      <c r="Y473" s="150"/>
      <c r="Z473" s="150"/>
      <c r="AA473" s="150"/>
      <c r="AB473" s="150"/>
      <c r="AC473" s="150"/>
      <c r="AD473" s="150"/>
      <c r="AE473" s="150"/>
      <c r="AF473" s="150"/>
      <c r="AG473" s="150"/>
      <c r="AH473" s="150"/>
      <c r="AI473" s="150"/>
      <c r="AJ473" s="150"/>
      <c r="AK473" s="150"/>
    </row>
    <row r="474" spans="1:37" s="26" customFormat="1" ht="76.5" hidden="1" customHeight="1">
      <c r="A474" s="111" t="s">
        <v>1347</v>
      </c>
      <c r="B474" s="45" t="s">
        <v>1926</v>
      </c>
      <c r="C474" s="45" t="s">
        <v>97</v>
      </c>
      <c r="D474" s="47" t="s">
        <v>97</v>
      </c>
      <c r="E474" s="137" t="s">
        <v>1936</v>
      </c>
      <c r="F474" s="52" t="s">
        <v>2577</v>
      </c>
      <c r="G474" s="52"/>
      <c r="H474" s="132" t="s">
        <v>939</v>
      </c>
      <c r="I474" s="37" t="s">
        <v>2212</v>
      </c>
      <c r="J474" s="37" t="s">
        <v>1872</v>
      </c>
      <c r="K474" s="37" t="s">
        <v>1873</v>
      </c>
      <c r="L474" s="37" t="s">
        <v>1880</v>
      </c>
      <c r="M474" s="37" t="s">
        <v>1746</v>
      </c>
      <c r="N474" s="37"/>
      <c r="O474" s="36">
        <f>COUNTIF(Table487[[#This Row],[CMMI Comprehensive Primary Care Plus (CPC+)
Version Date: CY 2021]:[CMS Medicare Hospital Compare
Version Date: January 2021]],"*yes*")</f>
        <v>1</v>
      </c>
      <c r="P474" s="150"/>
      <c r="Q474" s="150"/>
      <c r="R474" s="150"/>
      <c r="S474" s="150"/>
      <c r="T474" s="150"/>
      <c r="U474" s="150"/>
      <c r="V474" s="150"/>
      <c r="W474" s="150" t="s">
        <v>1</v>
      </c>
      <c r="X474" s="150"/>
      <c r="Y474" s="150"/>
      <c r="Z474" s="150"/>
      <c r="AA474" s="150"/>
      <c r="AB474" s="150"/>
      <c r="AC474" s="150"/>
      <c r="AD474" s="150"/>
      <c r="AE474" s="150"/>
      <c r="AF474" s="150"/>
      <c r="AG474" s="150"/>
      <c r="AH474" s="150"/>
      <c r="AI474" s="150"/>
      <c r="AJ474" s="150"/>
      <c r="AK474" s="150"/>
    </row>
    <row r="475" spans="1:37" s="26" customFormat="1" ht="76.5" hidden="1" customHeight="1">
      <c r="A475" s="111" t="s">
        <v>1348</v>
      </c>
      <c r="B475" s="45" t="s">
        <v>3467</v>
      </c>
      <c r="C475" s="45" t="s">
        <v>97</v>
      </c>
      <c r="D475" s="45" t="s">
        <v>97</v>
      </c>
      <c r="E475" s="137" t="s">
        <v>574</v>
      </c>
      <c r="F475" s="48"/>
      <c r="G475" s="48"/>
      <c r="H475" s="132" t="s">
        <v>3468</v>
      </c>
      <c r="I475" s="37" t="s">
        <v>1906</v>
      </c>
      <c r="J475" s="37" t="s">
        <v>1901</v>
      </c>
      <c r="K475" s="37" t="s">
        <v>1879</v>
      </c>
      <c r="L475" s="37" t="s">
        <v>2252</v>
      </c>
      <c r="M475" s="37" t="s">
        <v>1746</v>
      </c>
      <c r="N475" s="37"/>
      <c r="O475" s="36">
        <f>COUNTIF(Table487[[#This Row],[CMMI Comprehensive Primary Care Plus (CPC+)
Version Date: CY 2021]:[CMS Medicare Hospital Compare
Version Date: January 2021]],"*yes*")</f>
        <v>0</v>
      </c>
      <c r="P475" s="150"/>
      <c r="Q475" s="150"/>
      <c r="R475" s="150"/>
      <c r="S475" s="150"/>
      <c r="T475" s="37"/>
      <c r="U475" s="150"/>
      <c r="V475" s="150"/>
      <c r="W475" s="150"/>
      <c r="X475" s="150"/>
      <c r="Y475" s="150"/>
      <c r="Z475" s="150"/>
      <c r="AA475" s="150"/>
      <c r="AB475" s="37"/>
      <c r="AC475" s="150"/>
      <c r="AD475" s="150"/>
      <c r="AE475" s="37"/>
      <c r="AF475" s="150"/>
      <c r="AG475" s="150"/>
      <c r="AH475" s="37"/>
      <c r="AI475" s="150"/>
      <c r="AJ475" s="150"/>
      <c r="AK475" s="150"/>
    </row>
    <row r="476" spans="1:37" s="26" customFormat="1" ht="76.5" hidden="1" customHeight="1">
      <c r="A476" s="111" t="s">
        <v>1349</v>
      </c>
      <c r="B476" s="45" t="s">
        <v>940</v>
      </c>
      <c r="C476" s="45" t="s">
        <v>97</v>
      </c>
      <c r="D476" s="47" t="s">
        <v>97</v>
      </c>
      <c r="E476" s="137" t="s">
        <v>1936</v>
      </c>
      <c r="F476" s="52" t="s">
        <v>2578</v>
      </c>
      <c r="G476" s="52"/>
      <c r="H476" s="132" t="s">
        <v>3469</v>
      </c>
      <c r="I476" s="37" t="s">
        <v>2212</v>
      </c>
      <c r="J476" s="37" t="s">
        <v>1872</v>
      </c>
      <c r="K476" s="37" t="s">
        <v>1873</v>
      </c>
      <c r="L476" s="37" t="s">
        <v>1880</v>
      </c>
      <c r="M476" s="37" t="s">
        <v>5</v>
      </c>
      <c r="N476" s="37"/>
      <c r="O476" s="36">
        <f>COUNTIF(Table487[[#This Row],[CMMI Comprehensive Primary Care Plus (CPC+)
Version Date: CY 2021]:[CMS Medicare Hospital Compare
Version Date: January 2021]],"*yes*")</f>
        <v>1</v>
      </c>
      <c r="P476" s="150"/>
      <c r="Q476" s="150"/>
      <c r="R476" s="150"/>
      <c r="S476" s="150"/>
      <c r="T476" s="150"/>
      <c r="U476" s="150"/>
      <c r="V476" s="150"/>
      <c r="W476" s="150" t="s">
        <v>1</v>
      </c>
      <c r="X476" s="150"/>
      <c r="Y476" s="150"/>
      <c r="Z476" s="150"/>
      <c r="AA476" s="150"/>
      <c r="AB476" s="150"/>
      <c r="AC476" s="150"/>
      <c r="AD476" s="150"/>
      <c r="AE476" s="150"/>
      <c r="AF476" s="150"/>
      <c r="AG476" s="150"/>
      <c r="AH476" s="150"/>
      <c r="AI476" s="150"/>
      <c r="AJ476" s="150"/>
      <c r="AK476" s="150"/>
    </row>
    <row r="477" spans="1:37" s="26" customFormat="1" ht="76.5" hidden="1" customHeight="1">
      <c r="A477" s="111" t="s">
        <v>368</v>
      </c>
      <c r="B477" s="45" t="s">
        <v>941</v>
      </c>
      <c r="C477" s="45" t="s">
        <v>97</v>
      </c>
      <c r="D477" s="45" t="s">
        <v>97</v>
      </c>
      <c r="E477" s="137" t="s">
        <v>1936</v>
      </c>
      <c r="F477" s="52" t="s">
        <v>2579</v>
      </c>
      <c r="G477" s="52"/>
      <c r="H477" s="132" t="s">
        <v>942</v>
      </c>
      <c r="I477" s="37" t="s">
        <v>1871</v>
      </c>
      <c r="J477" s="37" t="s">
        <v>1872</v>
      </c>
      <c r="K477" s="37" t="s">
        <v>1873</v>
      </c>
      <c r="L477" s="37" t="s">
        <v>1880</v>
      </c>
      <c r="M477" s="37" t="s">
        <v>5</v>
      </c>
      <c r="N477" s="37"/>
      <c r="O477" s="36">
        <f>COUNTIF(Table487[[#This Row],[CMMI Comprehensive Primary Care Plus (CPC+)
Version Date: CY 2021]:[CMS Medicare Hospital Compare
Version Date: January 2021]],"*yes*")</f>
        <v>0</v>
      </c>
      <c r="P477" s="150"/>
      <c r="Q477" s="150"/>
      <c r="R477" s="150"/>
      <c r="S477" s="150"/>
      <c r="T477" s="150"/>
      <c r="U477" s="150"/>
      <c r="V477" s="150"/>
      <c r="W477" s="150"/>
      <c r="X477" s="150"/>
      <c r="Y477" s="150"/>
      <c r="Z477" s="150"/>
      <c r="AA477" s="150"/>
      <c r="AB477" s="150"/>
      <c r="AC477" s="150"/>
      <c r="AD477" s="150"/>
      <c r="AE477" s="150"/>
      <c r="AF477" s="150"/>
      <c r="AG477" s="150"/>
      <c r="AH477" s="150"/>
      <c r="AI477" s="150"/>
      <c r="AJ477" s="150"/>
      <c r="AK477" s="150"/>
    </row>
    <row r="478" spans="1:37" s="26" customFormat="1" ht="76.5" hidden="1" customHeight="1">
      <c r="A478" s="111" t="s">
        <v>1350</v>
      </c>
      <c r="B478" s="45" t="s">
        <v>943</v>
      </c>
      <c r="C478" s="45" t="s">
        <v>97</v>
      </c>
      <c r="D478" s="45" t="s">
        <v>97</v>
      </c>
      <c r="E478" s="137" t="s">
        <v>1936</v>
      </c>
      <c r="F478" s="52" t="s">
        <v>2580</v>
      </c>
      <c r="G478" s="52"/>
      <c r="H478" s="132" t="s">
        <v>944</v>
      </c>
      <c r="I478" s="37" t="s">
        <v>1871</v>
      </c>
      <c r="J478" s="37" t="s">
        <v>1872</v>
      </c>
      <c r="K478" s="37" t="s">
        <v>1873</v>
      </c>
      <c r="L478" s="37" t="s">
        <v>1880</v>
      </c>
      <c r="M478" s="37" t="s">
        <v>5</v>
      </c>
      <c r="N478" s="37"/>
      <c r="O478" s="36">
        <f>COUNTIF(Table487[[#This Row],[CMMI Comprehensive Primary Care Plus (CPC+)
Version Date: CY 2021]:[CMS Medicare Hospital Compare
Version Date: January 2021]],"*yes*")</f>
        <v>0</v>
      </c>
      <c r="P478" s="150"/>
      <c r="Q478" s="150"/>
      <c r="R478" s="150"/>
      <c r="S478" s="150"/>
      <c r="T478" s="150"/>
      <c r="U478" s="150"/>
      <c r="V478" s="150"/>
      <c r="W478" s="150"/>
      <c r="X478" s="150"/>
      <c r="Y478" s="150"/>
      <c r="Z478" s="150"/>
      <c r="AA478" s="150"/>
      <c r="AB478" s="150"/>
      <c r="AC478" s="150"/>
      <c r="AD478" s="150"/>
      <c r="AE478" s="150"/>
      <c r="AF478" s="150"/>
      <c r="AG478" s="150"/>
      <c r="AH478" s="150"/>
      <c r="AI478" s="150"/>
      <c r="AJ478" s="150"/>
      <c r="AK478" s="150"/>
    </row>
    <row r="479" spans="1:37" s="26" customFormat="1" ht="76.5" hidden="1" customHeight="1">
      <c r="A479" s="111" t="s">
        <v>1355</v>
      </c>
      <c r="B479" s="45" t="s">
        <v>2401</v>
      </c>
      <c r="C479" s="45" t="s">
        <v>97</v>
      </c>
      <c r="D479" s="47" t="s">
        <v>97</v>
      </c>
      <c r="E479" s="137" t="s">
        <v>1960</v>
      </c>
      <c r="F479" s="52"/>
      <c r="G479" s="52"/>
      <c r="H479" s="132" t="s">
        <v>2032</v>
      </c>
      <c r="I479" s="37" t="s">
        <v>2297</v>
      </c>
      <c r="J479" s="37" t="s">
        <v>97</v>
      </c>
      <c r="K479" s="37" t="s">
        <v>1873</v>
      </c>
      <c r="L479" s="37" t="s">
        <v>1880</v>
      </c>
      <c r="M479" s="37" t="s">
        <v>5</v>
      </c>
      <c r="N479" s="37"/>
      <c r="O479" s="36">
        <f>COUNTIF(Table487[[#This Row],[CMMI Comprehensive Primary Care Plus (CPC+)
Version Date: CY 2021]:[CMS Medicare Hospital Compare
Version Date: January 2021]],"*yes*")</f>
        <v>0</v>
      </c>
      <c r="P479" s="150"/>
      <c r="Q479" s="150"/>
      <c r="R479" s="150"/>
      <c r="S479" s="150"/>
      <c r="T479" s="150"/>
      <c r="U479" s="150"/>
      <c r="V479" s="150"/>
      <c r="W479" s="150"/>
      <c r="X479" s="150"/>
      <c r="Y479" s="150"/>
      <c r="Z479" s="150"/>
      <c r="AA479" s="150"/>
      <c r="AB479" s="150"/>
      <c r="AC479" s="150"/>
      <c r="AD479" s="150"/>
      <c r="AE479" s="150"/>
      <c r="AF479" s="150"/>
      <c r="AG479" s="150"/>
      <c r="AH479" s="150" t="s">
        <v>1</v>
      </c>
      <c r="AI479" s="150"/>
      <c r="AJ479" s="150"/>
      <c r="AK479" s="150"/>
    </row>
    <row r="480" spans="1:37" s="26" customFormat="1" ht="76.5" hidden="1" customHeight="1">
      <c r="A480" s="179" t="s">
        <v>1358</v>
      </c>
      <c r="B480" s="45" t="s">
        <v>3470</v>
      </c>
      <c r="C480" s="45" t="s">
        <v>97</v>
      </c>
      <c r="D480" s="45" t="s">
        <v>97</v>
      </c>
      <c r="E480" s="137" t="s">
        <v>3471</v>
      </c>
      <c r="F480" s="52"/>
      <c r="G480" s="52"/>
      <c r="H480" s="132" t="s">
        <v>3472</v>
      </c>
      <c r="I480" s="37" t="s">
        <v>2212</v>
      </c>
      <c r="J480" s="37" t="s">
        <v>1876</v>
      </c>
      <c r="K480" s="37" t="s">
        <v>1873</v>
      </c>
      <c r="L480" s="37" t="s">
        <v>1880</v>
      </c>
      <c r="M480" s="37" t="s">
        <v>5</v>
      </c>
      <c r="N480" s="37"/>
      <c r="O480" s="36">
        <f>COUNTIF(Table487[[#This Row],[CMMI Comprehensive Primary Care Plus (CPC+)
Version Date: CY 2021]:[CMS Medicare Hospital Compare
Version Date: January 2021]],"*yes*")</f>
        <v>0</v>
      </c>
      <c r="P480" s="150"/>
      <c r="Q480" s="150"/>
      <c r="R480" s="150"/>
      <c r="S480" s="150"/>
      <c r="T480" s="150"/>
      <c r="U480" s="150"/>
      <c r="V480" s="150"/>
      <c r="W480" s="150"/>
      <c r="X480" s="150"/>
      <c r="Y480" s="150"/>
      <c r="Z480" s="150"/>
      <c r="AA480" s="150"/>
      <c r="AB480" s="150"/>
      <c r="AC480" s="150"/>
      <c r="AD480" s="150"/>
      <c r="AE480" s="150"/>
      <c r="AF480" s="150"/>
      <c r="AG480" s="150"/>
      <c r="AH480" s="150"/>
      <c r="AI480" s="150"/>
      <c r="AJ480" s="150"/>
      <c r="AK480" s="150"/>
    </row>
    <row r="481" spans="1:37" s="26" customFormat="1" ht="76.5" hidden="1" customHeight="1">
      <c r="A481" s="111" t="s">
        <v>1359</v>
      </c>
      <c r="B481" s="45" t="s">
        <v>1636</v>
      </c>
      <c r="C481" s="45" t="s">
        <v>97</v>
      </c>
      <c r="D481" s="45" t="s">
        <v>97</v>
      </c>
      <c r="E481" s="137" t="s">
        <v>1640</v>
      </c>
      <c r="F481" s="52" t="s">
        <v>2710</v>
      </c>
      <c r="G481" s="52"/>
      <c r="H481" s="132" t="s">
        <v>2049</v>
      </c>
      <c r="I481" s="37" t="s">
        <v>1871</v>
      </c>
      <c r="J481" s="37" t="s">
        <v>1895</v>
      </c>
      <c r="K481" s="37" t="s">
        <v>1873</v>
      </c>
      <c r="L481" s="37" t="s">
        <v>1885</v>
      </c>
      <c r="M481" s="37" t="s">
        <v>314</v>
      </c>
      <c r="N481" s="37" t="s">
        <v>1</v>
      </c>
      <c r="O481" s="36">
        <f>COUNTIF(Table487[[#This Row],[CMMI Comprehensive Primary Care Plus (CPC+)
Version Date: CY 2021]:[CMS Medicare Hospital Compare
Version Date: January 2021]],"*yes*")</f>
        <v>2</v>
      </c>
      <c r="P481" s="150"/>
      <c r="Q481" s="150"/>
      <c r="R481" s="150"/>
      <c r="S481" s="150"/>
      <c r="T481" s="150"/>
      <c r="U481" s="150"/>
      <c r="V481" s="150"/>
      <c r="W481" s="150" t="s">
        <v>1</v>
      </c>
      <c r="X481" s="150" t="s">
        <v>2505</v>
      </c>
      <c r="Y481" s="150"/>
      <c r="Z481" s="150"/>
      <c r="AA481" s="150"/>
      <c r="AB481" s="150"/>
      <c r="AC481" s="150"/>
      <c r="AD481" s="150"/>
      <c r="AE481" s="150"/>
      <c r="AF481" s="150"/>
      <c r="AG481" s="150"/>
      <c r="AH481" s="150"/>
      <c r="AI481" s="150"/>
      <c r="AJ481" s="150"/>
      <c r="AK481" s="150"/>
    </row>
    <row r="482" spans="1:37" s="26" customFormat="1" ht="76.5" customHeight="1">
      <c r="A482" s="111" t="s">
        <v>1360</v>
      </c>
      <c r="B482" s="45" t="s">
        <v>2404</v>
      </c>
      <c r="C482" s="45" t="s">
        <v>97</v>
      </c>
      <c r="D482" s="47" t="s">
        <v>97</v>
      </c>
      <c r="E482" s="137" t="s">
        <v>1913</v>
      </c>
      <c r="F482" s="52"/>
      <c r="G482" s="52"/>
      <c r="H482" s="132" t="s">
        <v>3473</v>
      </c>
      <c r="I482" s="37" t="s">
        <v>2297</v>
      </c>
      <c r="J482" s="37" t="s">
        <v>1876</v>
      </c>
      <c r="K482" s="37" t="s">
        <v>1873</v>
      </c>
      <c r="L482" s="37" t="s">
        <v>1880</v>
      </c>
      <c r="M482" s="37" t="s">
        <v>314</v>
      </c>
      <c r="N482" s="37"/>
      <c r="O482" s="36">
        <f>COUNTIF(Table487[[#This Row],[CMMI Comprehensive Primary Care Plus (CPC+)
Version Date: CY 2021]:[CMS Medicare Hospital Compare
Version Date: January 2021]],"*yes*")</f>
        <v>0</v>
      </c>
      <c r="P482" s="150"/>
      <c r="Q482" s="150"/>
      <c r="R482" s="150"/>
      <c r="S482" s="150"/>
      <c r="T482" s="150"/>
      <c r="U482" s="150"/>
      <c r="V482" s="150"/>
      <c r="W482" s="150"/>
      <c r="X482" s="150"/>
      <c r="Y482" s="150"/>
      <c r="Z482" s="150"/>
      <c r="AA482" s="150"/>
      <c r="AB482" s="150"/>
      <c r="AC482" s="150"/>
      <c r="AD482" s="150"/>
      <c r="AE482" s="150"/>
      <c r="AF482" s="150" t="s">
        <v>1</v>
      </c>
      <c r="AG482" s="150"/>
      <c r="AH482" s="150"/>
      <c r="AI482" s="150"/>
      <c r="AJ482" s="150" t="s">
        <v>1827</v>
      </c>
      <c r="AK482" s="150"/>
    </row>
    <row r="483" spans="1:37" s="26" customFormat="1" ht="76.5" customHeight="1">
      <c r="A483" s="111" t="s">
        <v>1362</v>
      </c>
      <c r="B483" s="45" t="s">
        <v>3474</v>
      </c>
      <c r="C483" s="45" t="s">
        <v>97</v>
      </c>
      <c r="D483" s="45" t="s">
        <v>97</v>
      </c>
      <c r="E483" s="137" t="s">
        <v>1913</v>
      </c>
      <c r="F483" s="52"/>
      <c r="G483" s="52"/>
      <c r="H483" s="132" t="s">
        <v>3475</v>
      </c>
      <c r="I483" s="37" t="s">
        <v>2297</v>
      </c>
      <c r="J483" s="37" t="s">
        <v>1876</v>
      </c>
      <c r="K483" s="37" t="s">
        <v>1873</v>
      </c>
      <c r="L483" s="37" t="s">
        <v>1880</v>
      </c>
      <c r="M483" s="37" t="s">
        <v>314</v>
      </c>
      <c r="N483" s="37"/>
      <c r="O483" s="36">
        <f>COUNTIF(Table487[[#This Row],[CMMI Comprehensive Primary Care Plus (CPC+)
Version Date: CY 2021]:[CMS Medicare Hospital Compare
Version Date: January 2021]],"*yes*")</f>
        <v>0</v>
      </c>
      <c r="P483" s="150"/>
      <c r="Q483" s="150"/>
      <c r="R483" s="150"/>
      <c r="S483" s="150"/>
      <c r="T483" s="150"/>
      <c r="U483" s="150"/>
      <c r="V483" s="150"/>
      <c r="W483" s="150"/>
      <c r="X483" s="150"/>
      <c r="Y483" s="150"/>
      <c r="Z483" s="150"/>
      <c r="AA483" s="150"/>
      <c r="AB483" s="150"/>
      <c r="AC483" s="150"/>
      <c r="AD483" s="150"/>
      <c r="AE483" s="150"/>
      <c r="AF483" s="150"/>
      <c r="AG483" s="150"/>
      <c r="AH483" s="150"/>
      <c r="AI483" s="150"/>
      <c r="AJ483" s="150"/>
      <c r="AK483" s="150"/>
    </row>
    <row r="484" spans="1:37" s="26" customFormat="1" ht="76.5" hidden="1" customHeight="1">
      <c r="A484" s="111" t="s">
        <v>1365</v>
      </c>
      <c r="B484" s="45" t="s">
        <v>2388</v>
      </c>
      <c r="C484" s="45" t="s">
        <v>97</v>
      </c>
      <c r="D484" s="45" t="s">
        <v>97</v>
      </c>
      <c r="E484" s="137" t="s">
        <v>229</v>
      </c>
      <c r="F484" s="52"/>
      <c r="G484" s="52"/>
      <c r="H484" s="132" t="s">
        <v>1692</v>
      </c>
      <c r="I484" s="37" t="s">
        <v>1889</v>
      </c>
      <c r="J484" s="37" t="s">
        <v>1876</v>
      </c>
      <c r="K484" s="37" t="s">
        <v>1873</v>
      </c>
      <c r="L484" s="37" t="s">
        <v>1880</v>
      </c>
      <c r="M484" s="37" t="s">
        <v>1746</v>
      </c>
      <c r="N484" s="37"/>
      <c r="O484" s="36">
        <f>COUNTIF(Table487[[#This Row],[CMMI Comprehensive Primary Care Plus (CPC+)
Version Date: CY 2021]:[CMS Medicare Hospital Compare
Version Date: January 2021]],"*yes*")</f>
        <v>0</v>
      </c>
      <c r="P484" s="150"/>
      <c r="Q484" s="150"/>
      <c r="R484" s="150"/>
      <c r="S484" s="150"/>
      <c r="T484" s="150"/>
      <c r="U484" s="150"/>
      <c r="V484" s="150"/>
      <c r="W484" s="150"/>
      <c r="X484" s="150"/>
      <c r="Y484" s="150"/>
      <c r="Z484" s="150"/>
      <c r="AA484" s="150"/>
      <c r="AB484" s="150"/>
      <c r="AC484" s="150"/>
      <c r="AD484" s="150"/>
      <c r="AE484" s="150"/>
      <c r="AF484" s="150"/>
      <c r="AG484" s="150"/>
      <c r="AH484" s="150"/>
      <c r="AI484" s="150"/>
      <c r="AJ484" s="150" t="s">
        <v>1827</v>
      </c>
      <c r="AK484" s="150"/>
    </row>
    <row r="485" spans="1:37" s="26" customFormat="1" ht="76.5" hidden="1" customHeight="1">
      <c r="A485" s="111" t="s">
        <v>1366</v>
      </c>
      <c r="B485" s="45" t="s">
        <v>3476</v>
      </c>
      <c r="C485" s="45" t="s">
        <v>97</v>
      </c>
      <c r="D485" s="45" t="s">
        <v>97</v>
      </c>
      <c r="E485" s="137" t="s">
        <v>1945</v>
      </c>
      <c r="F485" s="52"/>
      <c r="G485" s="52"/>
      <c r="H485" s="132" t="s">
        <v>3477</v>
      </c>
      <c r="I485" s="37" t="s">
        <v>1906</v>
      </c>
      <c r="J485" s="37" t="s">
        <v>97</v>
      </c>
      <c r="K485" s="37" t="s">
        <v>1879</v>
      </c>
      <c r="L485" s="37" t="s">
        <v>1880</v>
      </c>
      <c r="M485" s="37" t="s">
        <v>6</v>
      </c>
      <c r="N485" s="37"/>
      <c r="O485" s="36">
        <f>COUNTIF(Table487[[#This Row],[CMMI Comprehensive Primary Care Plus (CPC+)
Version Date: CY 2021]:[CMS Medicare Hospital Compare
Version Date: January 2021]],"*yes*")</f>
        <v>0</v>
      </c>
      <c r="P485" s="150"/>
      <c r="Q485" s="150"/>
      <c r="R485" s="150"/>
      <c r="S485" s="150"/>
      <c r="T485" s="150"/>
      <c r="U485" s="150"/>
      <c r="V485" s="150"/>
      <c r="W485" s="150"/>
      <c r="X485" s="150"/>
      <c r="Y485" s="150"/>
      <c r="Z485" s="150"/>
      <c r="AA485" s="150"/>
      <c r="AB485" s="150"/>
      <c r="AC485" s="150"/>
      <c r="AD485" s="150"/>
      <c r="AE485" s="150"/>
      <c r="AF485" s="150"/>
      <c r="AG485" s="150"/>
      <c r="AH485" s="150"/>
      <c r="AI485" s="150"/>
      <c r="AJ485" s="150" t="s">
        <v>1827</v>
      </c>
      <c r="AK485" s="150"/>
    </row>
    <row r="486" spans="1:37" s="26" customFormat="1" ht="76.5" hidden="1" customHeight="1">
      <c r="A486" s="111" t="s">
        <v>1367</v>
      </c>
      <c r="B486" s="45" t="s">
        <v>1258</v>
      </c>
      <c r="C486" s="45" t="s">
        <v>97</v>
      </c>
      <c r="D486" s="47" t="s">
        <v>97</v>
      </c>
      <c r="E486" s="137" t="s">
        <v>1639</v>
      </c>
      <c r="F486" s="52"/>
      <c r="G486" s="52"/>
      <c r="H486" s="132" t="s">
        <v>1763</v>
      </c>
      <c r="I486" s="37" t="s">
        <v>1889</v>
      </c>
      <c r="J486" s="37" t="s">
        <v>1887</v>
      </c>
      <c r="K486" s="37" t="s">
        <v>1879</v>
      </c>
      <c r="L486" s="37" t="s">
        <v>1885</v>
      </c>
      <c r="M486" s="37" t="s">
        <v>5</v>
      </c>
      <c r="N486" s="37"/>
      <c r="O486" s="36">
        <f>COUNTIF(Table487[[#This Row],[CMMI Comprehensive Primary Care Plus (CPC+)
Version Date: CY 2021]:[CMS Medicare Hospital Compare
Version Date: January 2021]],"*yes*")</f>
        <v>0</v>
      </c>
      <c r="P486" s="150"/>
      <c r="Q486" s="150"/>
      <c r="R486" s="150"/>
      <c r="S486" s="150"/>
      <c r="T486" s="150"/>
      <c r="U486" s="150"/>
      <c r="V486" s="150"/>
      <c r="W486" s="150"/>
      <c r="X486" s="150"/>
      <c r="Y486" s="150"/>
      <c r="Z486" s="150"/>
      <c r="AA486" s="150"/>
      <c r="AB486" s="150"/>
      <c r="AC486" s="150"/>
      <c r="AD486" s="150"/>
      <c r="AE486" s="150"/>
      <c r="AF486" s="150"/>
      <c r="AG486" s="150"/>
      <c r="AH486" s="150"/>
      <c r="AI486" s="150"/>
      <c r="AJ486" s="150"/>
      <c r="AK486" s="150"/>
    </row>
    <row r="487" spans="1:37" s="26" customFormat="1" ht="76.5" hidden="1" customHeight="1">
      <c r="A487" s="111" t="s">
        <v>1369</v>
      </c>
      <c r="B487" s="45" t="s">
        <v>1257</v>
      </c>
      <c r="C487" s="45" t="s">
        <v>97</v>
      </c>
      <c r="D487" s="45" t="s">
        <v>97</v>
      </c>
      <c r="E487" s="137" t="s">
        <v>1639</v>
      </c>
      <c r="F487" s="52"/>
      <c r="G487" s="52"/>
      <c r="H487" s="132" t="s">
        <v>1764</v>
      </c>
      <c r="I487" s="37" t="s">
        <v>1889</v>
      </c>
      <c r="J487" s="37" t="s">
        <v>1878</v>
      </c>
      <c r="K487" s="37" t="s">
        <v>1879</v>
      </c>
      <c r="L487" s="37" t="s">
        <v>1885</v>
      </c>
      <c r="M487" s="37" t="s">
        <v>5</v>
      </c>
      <c r="N487" s="37"/>
      <c r="O487" s="36">
        <f>COUNTIF(Table487[[#This Row],[CMMI Comprehensive Primary Care Plus (CPC+)
Version Date: CY 2021]:[CMS Medicare Hospital Compare
Version Date: January 2021]],"*yes*")</f>
        <v>0</v>
      </c>
      <c r="P487" s="150"/>
      <c r="Q487" s="150"/>
      <c r="R487" s="150"/>
      <c r="S487" s="150"/>
      <c r="T487" s="150"/>
      <c r="U487" s="150"/>
      <c r="V487" s="150"/>
      <c r="W487" s="150"/>
      <c r="X487" s="150"/>
      <c r="Y487" s="150"/>
      <c r="Z487" s="150"/>
      <c r="AA487" s="150"/>
      <c r="AB487" s="150"/>
      <c r="AC487" s="150"/>
      <c r="AD487" s="150"/>
      <c r="AE487" s="150"/>
      <c r="AF487" s="150"/>
      <c r="AG487" s="150"/>
      <c r="AH487" s="150"/>
      <c r="AI487" s="150"/>
      <c r="AJ487" s="150"/>
      <c r="AK487" s="150"/>
    </row>
    <row r="488" spans="1:37" s="26" customFormat="1" ht="76.5" hidden="1" customHeight="1">
      <c r="A488" s="111" t="s">
        <v>369</v>
      </c>
      <c r="B488" s="45" t="s">
        <v>1256</v>
      </c>
      <c r="C488" s="45" t="s">
        <v>97</v>
      </c>
      <c r="D488" s="45" t="s">
        <v>97</v>
      </c>
      <c r="E488" s="137" t="s">
        <v>1639</v>
      </c>
      <c r="F488" s="52"/>
      <c r="G488" s="52"/>
      <c r="H488" s="132" t="s">
        <v>1765</v>
      </c>
      <c r="I488" s="37" t="s">
        <v>1889</v>
      </c>
      <c r="J488" s="37" t="s">
        <v>1890</v>
      </c>
      <c r="K488" s="37" t="s">
        <v>1879</v>
      </c>
      <c r="L488" s="37" t="s">
        <v>1885</v>
      </c>
      <c r="M488" s="37" t="s">
        <v>5</v>
      </c>
      <c r="N488" s="37"/>
      <c r="O488" s="36">
        <f>COUNTIF(Table487[[#This Row],[CMMI Comprehensive Primary Care Plus (CPC+)
Version Date: CY 2021]:[CMS Medicare Hospital Compare
Version Date: January 2021]],"*yes*")</f>
        <v>1</v>
      </c>
      <c r="P488" s="150"/>
      <c r="Q488" s="150"/>
      <c r="R488" s="150"/>
      <c r="S488" s="150"/>
      <c r="T488" s="150"/>
      <c r="U488" s="150"/>
      <c r="V488" s="150" t="s">
        <v>1561</v>
      </c>
      <c r="W488" s="150"/>
      <c r="X488" s="150"/>
      <c r="Y488" s="150"/>
      <c r="Z488" s="150"/>
      <c r="AA488" s="150"/>
      <c r="AB488" s="150"/>
      <c r="AC488" s="150"/>
      <c r="AD488" s="150"/>
      <c r="AE488" s="150"/>
      <c r="AF488" s="150"/>
      <c r="AG488" s="150"/>
      <c r="AH488" s="150"/>
      <c r="AI488" s="150"/>
      <c r="AJ488" s="150"/>
      <c r="AK488" s="150"/>
    </row>
    <row r="489" spans="1:37" s="26" customFormat="1" ht="76.5" hidden="1" customHeight="1">
      <c r="A489" s="111" t="s">
        <v>1371</v>
      </c>
      <c r="B489" s="45" t="s">
        <v>2409</v>
      </c>
      <c r="C489" s="45" t="s">
        <v>97</v>
      </c>
      <c r="D489" s="47" t="s">
        <v>97</v>
      </c>
      <c r="E489" s="137" t="s">
        <v>2410</v>
      </c>
      <c r="F489" s="52"/>
      <c r="G489" s="52"/>
      <c r="H489" s="132" t="s">
        <v>1466</v>
      </c>
      <c r="I489" s="37" t="s">
        <v>1906</v>
      </c>
      <c r="J489" s="37" t="s">
        <v>1890</v>
      </c>
      <c r="K489" s="37" t="s">
        <v>1879</v>
      </c>
      <c r="L489" s="37" t="s">
        <v>1880</v>
      </c>
      <c r="M489" s="37" t="s">
        <v>5</v>
      </c>
      <c r="N489" s="37"/>
      <c r="O489" s="36">
        <f>COUNTIF(Table487[[#This Row],[CMMI Comprehensive Primary Care Plus (CPC+)
Version Date: CY 2021]:[CMS Medicare Hospital Compare
Version Date: January 2021]],"*yes*")</f>
        <v>0</v>
      </c>
      <c r="P489" s="150"/>
      <c r="Q489" s="150"/>
      <c r="R489" s="150"/>
      <c r="S489" s="150"/>
      <c r="T489" s="150"/>
      <c r="U489" s="150"/>
      <c r="V489" s="150"/>
      <c r="W489" s="150"/>
      <c r="X489" s="150"/>
      <c r="Y489" s="150"/>
      <c r="Z489" s="150"/>
      <c r="AA489" s="150"/>
      <c r="AB489" s="150"/>
      <c r="AC489" s="150"/>
      <c r="AD489" s="150"/>
      <c r="AE489" s="150"/>
      <c r="AF489" s="150"/>
      <c r="AG489" s="150"/>
      <c r="AH489" s="150"/>
      <c r="AI489" s="150"/>
      <c r="AJ489" s="150"/>
      <c r="AK489" s="150"/>
    </row>
    <row r="490" spans="1:37" s="26" customFormat="1" ht="76.5" hidden="1" customHeight="1">
      <c r="A490" s="111" t="s">
        <v>1377</v>
      </c>
      <c r="B490" s="45" t="s">
        <v>207</v>
      </c>
      <c r="C490" s="45" t="s">
        <v>97</v>
      </c>
      <c r="D490" s="47" t="s">
        <v>97</v>
      </c>
      <c r="E490" s="137" t="s">
        <v>1960</v>
      </c>
      <c r="F490" s="52"/>
      <c r="G490" s="52"/>
      <c r="H490" s="132" t="s">
        <v>1465</v>
      </c>
      <c r="I490" s="37" t="s">
        <v>1906</v>
      </c>
      <c r="J490" s="37" t="s">
        <v>97</v>
      </c>
      <c r="K490" s="37" t="s">
        <v>1900</v>
      </c>
      <c r="L490" s="37" t="s">
        <v>1916</v>
      </c>
      <c r="M490" s="37" t="s">
        <v>5</v>
      </c>
      <c r="N490" s="37"/>
      <c r="O490" s="36">
        <f>COUNTIF(Table487[[#This Row],[CMMI Comprehensive Primary Care Plus (CPC+)
Version Date: CY 2021]:[CMS Medicare Hospital Compare
Version Date: January 2021]],"*yes*")</f>
        <v>2</v>
      </c>
      <c r="P490" s="150"/>
      <c r="Q490" s="150" t="s">
        <v>2408</v>
      </c>
      <c r="R490" s="150"/>
      <c r="S490" s="150"/>
      <c r="T490" s="150" t="s">
        <v>1993</v>
      </c>
      <c r="U490" s="150"/>
      <c r="V490" s="150"/>
      <c r="W490" s="150"/>
      <c r="X490" s="150"/>
      <c r="Y490" s="150"/>
      <c r="Z490" s="150"/>
      <c r="AA490" s="150"/>
      <c r="AB490" s="150"/>
      <c r="AC490" s="150"/>
      <c r="AD490" s="150" t="s">
        <v>1993</v>
      </c>
      <c r="AE490" s="150"/>
      <c r="AF490" s="150"/>
      <c r="AG490" s="150"/>
      <c r="AH490" s="150" t="s">
        <v>1993</v>
      </c>
      <c r="AI490" s="150"/>
      <c r="AJ490" s="150"/>
      <c r="AK490" s="150"/>
    </row>
    <row r="491" spans="1:37" s="26" customFormat="1" ht="76.5" hidden="1" customHeight="1">
      <c r="A491" s="111" t="s">
        <v>1380</v>
      </c>
      <c r="B491" s="45" t="s">
        <v>3478</v>
      </c>
      <c r="C491" s="45" t="s">
        <v>97</v>
      </c>
      <c r="D491" s="45" t="s">
        <v>97</v>
      </c>
      <c r="E491" s="137" t="s">
        <v>574</v>
      </c>
      <c r="F491" s="52"/>
      <c r="G491" s="52"/>
      <c r="H491" s="132" t="s">
        <v>3479</v>
      </c>
      <c r="I491" s="37" t="s">
        <v>1906</v>
      </c>
      <c r="J491" s="37" t="s">
        <v>1890</v>
      </c>
      <c r="K491" s="37" t="s">
        <v>1879</v>
      </c>
      <c r="L491" s="37" t="s">
        <v>1880</v>
      </c>
      <c r="M491" s="37" t="s">
        <v>5</v>
      </c>
      <c r="N491" s="37"/>
      <c r="O491" s="36">
        <f>COUNTIF(Table487[[#This Row],[CMMI Comprehensive Primary Care Plus (CPC+)
Version Date: CY 2021]:[CMS Medicare Hospital Compare
Version Date: January 2021]],"*yes*")</f>
        <v>1</v>
      </c>
      <c r="P491" s="150"/>
      <c r="Q491" s="150"/>
      <c r="R491" s="150"/>
      <c r="S491" s="150"/>
      <c r="T491" s="150"/>
      <c r="U491" s="150"/>
      <c r="V491" s="150" t="s">
        <v>3012</v>
      </c>
      <c r="W491" s="150"/>
      <c r="X491" s="150"/>
      <c r="Y491" s="150"/>
      <c r="Z491" s="150"/>
      <c r="AA491" s="150"/>
      <c r="AB491" s="150"/>
      <c r="AC491" s="150"/>
      <c r="AD491" s="150"/>
      <c r="AE491" s="150"/>
      <c r="AF491" s="150"/>
      <c r="AG491" s="150"/>
      <c r="AH491" s="150"/>
      <c r="AI491" s="150"/>
      <c r="AJ491" s="150"/>
      <c r="AK491" s="150"/>
    </row>
    <row r="492" spans="1:37" s="26" customFormat="1" ht="76.5" hidden="1" customHeight="1">
      <c r="A492" s="111" t="s">
        <v>1382</v>
      </c>
      <c r="B492" s="45" t="s">
        <v>949</v>
      </c>
      <c r="C492" s="45" t="s">
        <v>97</v>
      </c>
      <c r="D492" s="45" t="s">
        <v>97</v>
      </c>
      <c r="E492" s="137" t="s">
        <v>1965</v>
      </c>
      <c r="F492" s="48" t="s">
        <v>2587</v>
      </c>
      <c r="G492" s="48"/>
      <c r="H492" s="132" t="s">
        <v>1516</v>
      </c>
      <c r="I492" s="37" t="s">
        <v>2297</v>
      </c>
      <c r="J492" s="37" t="s">
        <v>1895</v>
      </c>
      <c r="K492" s="37" t="s">
        <v>1879</v>
      </c>
      <c r="L492" s="37" t="s">
        <v>1880</v>
      </c>
      <c r="M492" s="37" t="s">
        <v>1746</v>
      </c>
      <c r="N492" s="37" t="s">
        <v>1</v>
      </c>
      <c r="O492" s="36">
        <f>COUNTIF(Table487[[#This Row],[CMMI Comprehensive Primary Care Plus (CPC+)
Version Date: CY 2021]:[CMS Medicare Hospital Compare
Version Date: January 2021]],"*yes*")</f>
        <v>1</v>
      </c>
      <c r="P492" s="150"/>
      <c r="Q492" s="150"/>
      <c r="R492" s="150"/>
      <c r="S492" s="150"/>
      <c r="T492" s="37"/>
      <c r="U492" s="150"/>
      <c r="V492" s="150"/>
      <c r="W492" s="150"/>
      <c r="X492" s="150" t="s">
        <v>2505</v>
      </c>
      <c r="Y492" s="150"/>
      <c r="Z492" s="150"/>
      <c r="AA492" s="150"/>
      <c r="AB492" s="37"/>
      <c r="AC492" s="150"/>
      <c r="AD492" s="150"/>
      <c r="AE492" s="37"/>
      <c r="AF492" s="150"/>
      <c r="AG492" s="150"/>
      <c r="AH492" s="37"/>
      <c r="AI492" s="150"/>
      <c r="AJ492" s="150"/>
      <c r="AK492" s="150"/>
    </row>
    <row r="493" spans="1:37" s="26" customFormat="1" ht="76.5" hidden="1" customHeight="1">
      <c r="A493" s="111" t="s">
        <v>1385</v>
      </c>
      <c r="B493" s="45" t="s">
        <v>980</v>
      </c>
      <c r="C493" s="45" t="s">
        <v>97</v>
      </c>
      <c r="D493" s="45" t="s">
        <v>97</v>
      </c>
      <c r="E493" s="137" t="s">
        <v>1934</v>
      </c>
      <c r="F493" s="52" t="s">
        <v>2622</v>
      </c>
      <c r="G493" s="52"/>
      <c r="H493" s="132" t="s">
        <v>981</v>
      </c>
      <c r="I493" s="37" t="s">
        <v>1875</v>
      </c>
      <c r="J493" s="37" t="s">
        <v>1904</v>
      </c>
      <c r="K493" s="37" t="s">
        <v>1873</v>
      </c>
      <c r="L493" s="37" t="s">
        <v>1880</v>
      </c>
      <c r="M493" s="37" t="s">
        <v>1746</v>
      </c>
      <c r="N493" s="37"/>
      <c r="O493" s="36">
        <f>COUNTIF(Table487[[#This Row],[CMMI Comprehensive Primary Care Plus (CPC+)
Version Date: CY 2021]:[CMS Medicare Hospital Compare
Version Date: January 2021]],"*yes*")</f>
        <v>1</v>
      </c>
      <c r="P493" s="150"/>
      <c r="Q493" s="150"/>
      <c r="R493" s="150"/>
      <c r="S493" s="150"/>
      <c r="T493" s="150"/>
      <c r="U493" s="150"/>
      <c r="V493" s="150"/>
      <c r="W493" s="150" t="s">
        <v>1</v>
      </c>
      <c r="X493" s="150"/>
      <c r="Y493" s="150"/>
      <c r="Z493" s="150"/>
      <c r="AA493" s="150"/>
      <c r="AB493" s="150"/>
      <c r="AC493" s="150"/>
      <c r="AD493" s="150"/>
      <c r="AE493" s="150"/>
      <c r="AF493" s="150"/>
      <c r="AG493" s="150"/>
      <c r="AH493" s="150"/>
      <c r="AI493" s="150"/>
      <c r="AJ493" s="150"/>
      <c r="AK493" s="150" t="s">
        <v>1</v>
      </c>
    </row>
    <row r="494" spans="1:37" s="26" customFormat="1" ht="76.5" hidden="1" customHeight="1">
      <c r="A494" s="111" t="s">
        <v>1386</v>
      </c>
      <c r="B494" s="45" t="s">
        <v>959</v>
      </c>
      <c r="C494" s="45" t="s">
        <v>97</v>
      </c>
      <c r="D494" s="47" t="s">
        <v>97</v>
      </c>
      <c r="E494" s="137" t="s">
        <v>1931</v>
      </c>
      <c r="F494" s="48" t="s">
        <v>2603</v>
      </c>
      <c r="G494" s="48"/>
      <c r="H494" s="132" t="s">
        <v>960</v>
      </c>
      <c r="I494" s="37" t="s">
        <v>1889</v>
      </c>
      <c r="J494" s="37" t="s">
        <v>1895</v>
      </c>
      <c r="K494" s="37" t="s">
        <v>1879</v>
      </c>
      <c r="L494" s="37" t="s">
        <v>1880</v>
      </c>
      <c r="M494" s="37" t="s">
        <v>5</v>
      </c>
      <c r="N494" s="37"/>
      <c r="O494" s="36">
        <f>COUNTIF(Table487[[#This Row],[CMMI Comprehensive Primary Care Plus (CPC+)
Version Date: CY 2021]:[CMS Medicare Hospital Compare
Version Date: January 2021]],"*yes*")</f>
        <v>1</v>
      </c>
      <c r="P494" s="150"/>
      <c r="Q494" s="150"/>
      <c r="R494" s="150"/>
      <c r="S494" s="150"/>
      <c r="T494" s="150"/>
      <c r="U494" s="150"/>
      <c r="V494" s="150"/>
      <c r="W494" s="150" t="s">
        <v>1</v>
      </c>
      <c r="X494" s="150"/>
      <c r="Y494" s="150"/>
      <c r="Z494" s="150"/>
      <c r="AA494" s="150"/>
      <c r="AB494" s="150"/>
      <c r="AC494" s="150"/>
      <c r="AD494" s="150"/>
      <c r="AE494" s="150"/>
      <c r="AF494" s="150"/>
      <c r="AG494" s="150"/>
      <c r="AH494" s="150"/>
      <c r="AI494" s="150"/>
      <c r="AJ494" s="150" t="s">
        <v>1824</v>
      </c>
      <c r="AK494" s="150" t="s">
        <v>1</v>
      </c>
    </row>
    <row r="495" spans="1:37" s="26" customFormat="1" ht="76.5" hidden="1" customHeight="1">
      <c r="A495" s="111" t="s">
        <v>1562</v>
      </c>
      <c r="B495" s="45" t="s">
        <v>1659</v>
      </c>
      <c r="C495" s="45" t="s">
        <v>97</v>
      </c>
      <c r="D495" s="45" t="s">
        <v>97</v>
      </c>
      <c r="E495" s="137" t="s">
        <v>1624</v>
      </c>
      <c r="F495" s="171" t="s">
        <v>2712</v>
      </c>
      <c r="G495" s="171"/>
      <c r="H495" s="157" t="s">
        <v>1660</v>
      </c>
      <c r="I495" s="37" t="s">
        <v>1889</v>
      </c>
      <c r="J495" s="37" t="s">
        <v>1884</v>
      </c>
      <c r="K495" s="37" t="s">
        <v>1879</v>
      </c>
      <c r="L495" s="37" t="s">
        <v>1880</v>
      </c>
      <c r="M495" s="37" t="s">
        <v>314</v>
      </c>
      <c r="N495" s="37"/>
      <c r="O495" s="36">
        <f>COUNTIF(Table487[[#This Row],[CMMI Comprehensive Primary Care Plus (CPC+)
Version Date: CY 2021]:[CMS Medicare Hospital Compare
Version Date: January 2021]],"*yes*")</f>
        <v>1</v>
      </c>
      <c r="P495" s="150"/>
      <c r="Q495" s="150"/>
      <c r="R495" s="150"/>
      <c r="S495" s="150"/>
      <c r="T495" s="150"/>
      <c r="U495" s="150"/>
      <c r="V495" s="150"/>
      <c r="W495" s="150" t="s">
        <v>1</v>
      </c>
      <c r="X495" s="150"/>
      <c r="Y495" s="150"/>
      <c r="Z495" s="150"/>
      <c r="AA495" s="150"/>
      <c r="AB495" s="150"/>
      <c r="AC495" s="150"/>
      <c r="AD495" s="150"/>
      <c r="AE495" s="150"/>
      <c r="AF495" s="150"/>
      <c r="AG495" s="150"/>
      <c r="AH495" s="150"/>
      <c r="AI495" s="150"/>
      <c r="AJ495" s="150"/>
      <c r="AK495" s="150" t="s">
        <v>1</v>
      </c>
    </row>
    <row r="496" spans="1:37" s="26" customFormat="1" ht="76.5" hidden="1" customHeight="1">
      <c r="A496" s="111" t="s">
        <v>1595</v>
      </c>
      <c r="B496" s="45" t="s">
        <v>2361</v>
      </c>
      <c r="C496" s="45" t="s">
        <v>97</v>
      </c>
      <c r="D496" s="47" t="s">
        <v>97</v>
      </c>
      <c r="E496" s="137" t="s">
        <v>1960</v>
      </c>
      <c r="F496" s="48"/>
      <c r="G496" s="48"/>
      <c r="H496" s="132" t="s">
        <v>2362</v>
      </c>
      <c r="I496" s="37" t="s">
        <v>2297</v>
      </c>
      <c r="J496" s="37" t="s">
        <v>2237</v>
      </c>
      <c r="K496" s="37" t="s">
        <v>1877</v>
      </c>
      <c r="L496" s="37" t="s">
        <v>1874</v>
      </c>
      <c r="M496" s="37" t="s">
        <v>5</v>
      </c>
      <c r="N496" s="37"/>
      <c r="O496" s="36">
        <f>COUNTIF(Table487[[#This Row],[CMMI Comprehensive Primary Care Plus (CPC+)
Version Date: CY 2021]:[CMS Medicare Hospital Compare
Version Date: January 2021]],"*yes*")</f>
        <v>0</v>
      </c>
      <c r="P496" s="150"/>
      <c r="Q496" s="150"/>
      <c r="R496" s="150"/>
      <c r="S496" s="150"/>
      <c r="T496" s="150"/>
      <c r="U496" s="150"/>
      <c r="V496" s="150"/>
      <c r="W496" s="150"/>
      <c r="X496" s="150"/>
      <c r="Y496" s="150"/>
      <c r="Z496" s="150"/>
      <c r="AA496" s="150"/>
      <c r="AB496" s="150"/>
      <c r="AC496" s="150"/>
      <c r="AD496" s="150"/>
      <c r="AE496" s="150"/>
      <c r="AF496" s="150"/>
      <c r="AG496" s="150"/>
      <c r="AH496" s="150"/>
      <c r="AI496" s="150"/>
      <c r="AJ496" s="150"/>
      <c r="AK496" s="150"/>
    </row>
    <row r="497" spans="1:37" s="26" customFormat="1" ht="76.5" hidden="1" customHeight="1">
      <c r="A497" s="111" t="s">
        <v>1596</v>
      </c>
      <c r="B497" s="45" t="s">
        <v>982</v>
      </c>
      <c r="C497" s="45" t="s">
        <v>97</v>
      </c>
      <c r="D497" s="45" t="s">
        <v>97</v>
      </c>
      <c r="E497" s="137" t="s">
        <v>1640</v>
      </c>
      <c r="F497" s="48" t="s">
        <v>2623</v>
      </c>
      <c r="G497" s="48"/>
      <c r="H497" s="132" t="s">
        <v>983</v>
      </c>
      <c r="I497" s="37" t="s">
        <v>2297</v>
      </c>
      <c r="J497" s="186" t="s">
        <v>1872</v>
      </c>
      <c r="K497" s="37" t="s">
        <v>1873</v>
      </c>
      <c r="L497" s="37" t="s">
        <v>1916</v>
      </c>
      <c r="M497" s="37" t="s">
        <v>1746</v>
      </c>
      <c r="N497" s="37"/>
      <c r="O497" s="36">
        <f>COUNTIF(Table487[[#This Row],[CMMI Comprehensive Primary Care Plus (CPC+)
Version Date: CY 2021]:[CMS Medicare Hospital Compare
Version Date: January 2021]],"*yes*")</f>
        <v>1</v>
      </c>
      <c r="P497" s="150"/>
      <c r="Q497" s="150"/>
      <c r="R497" s="150"/>
      <c r="S497" s="150"/>
      <c r="T497" s="150"/>
      <c r="U497" s="150"/>
      <c r="V497" s="150"/>
      <c r="W497" s="150" t="s">
        <v>1</v>
      </c>
      <c r="X497" s="150"/>
      <c r="Y497" s="150"/>
      <c r="Z497" s="150"/>
      <c r="AA497" s="150"/>
      <c r="AB497" s="150"/>
      <c r="AC497" s="150"/>
      <c r="AD497" s="150"/>
      <c r="AE497" s="150"/>
      <c r="AF497" s="150"/>
      <c r="AG497" s="150"/>
      <c r="AH497" s="150"/>
      <c r="AI497" s="150"/>
      <c r="AJ497" s="150"/>
      <c r="AK497" s="150"/>
    </row>
    <row r="498" spans="1:37" s="26" customFormat="1" ht="76.5" hidden="1" customHeight="1">
      <c r="A498" s="111" t="s">
        <v>1604</v>
      </c>
      <c r="B498" s="45" t="s">
        <v>3480</v>
      </c>
      <c r="C498" s="45" t="s">
        <v>97</v>
      </c>
      <c r="D498" s="45" t="s">
        <v>97</v>
      </c>
      <c r="E498" s="137" t="s">
        <v>1960</v>
      </c>
      <c r="F498" s="48"/>
      <c r="G498" s="48"/>
      <c r="H498" s="132" t="s">
        <v>3481</v>
      </c>
      <c r="I498" s="37" t="s">
        <v>1928</v>
      </c>
      <c r="J498" s="37" t="s">
        <v>97</v>
      </c>
      <c r="K498" s="37" t="s">
        <v>1900</v>
      </c>
      <c r="L498" s="37" t="s">
        <v>1916</v>
      </c>
      <c r="M498" s="37" t="s">
        <v>5</v>
      </c>
      <c r="N498" s="37"/>
      <c r="O498" s="36">
        <f>COUNTIF(Table487[[#This Row],[CMMI Comprehensive Primary Care Plus (CPC+)
Version Date: CY 2021]:[CMS Medicare Hospital Compare
Version Date: January 2021]],"*yes*")</f>
        <v>0</v>
      </c>
      <c r="P498" s="150"/>
      <c r="Q498" s="150"/>
      <c r="R498" s="150"/>
      <c r="S498" s="150"/>
      <c r="T498" s="150"/>
      <c r="U498" s="150"/>
      <c r="V498" s="150"/>
      <c r="W498" s="150"/>
      <c r="X498" s="150"/>
      <c r="Y498" s="150"/>
      <c r="Z498" s="150"/>
      <c r="AA498" s="150"/>
      <c r="AB498" s="150"/>
      <c r="AC498" s="150"/>
      <c r="AD498" s="150"/>
      <c r="AE498" s="150"/>
      <c r="AF498" s="150"/>
      <c r="AG498" s="150"/>
      <c r="AH498" s="150"/>
      <c r="AI498" s="150"/>
      <c r="AJ498" s="150"/>
      <c r="AK498" s="150"/>
    </row>
    <row r="499" spans="1:37" s="26" customFormat="1" ht="76.5" hidden="1" customHeight="1">
      <c r="A499" s="111" t="s">
        <v>370</v>
      </c>
      <c r="B499" s="45" t="s">
        <v>685</v>
      </c>
      <c r="C499" s="45" t="s">
        <v>97</v>
      </c>
      <c r="D499" s="45" t="s">
        <v>97</v>
      </c>
      <c r="E499" s="137" t="s">
        <v>1639</v>
      </c>
      <c r="F499" s="48"/>
      <c r="G499" s="48"/>
      <c r="H499" s="132" t="s">
        <v>2036</v>
      </c>
      <c r="I499" s="37" t="s">
        <v>1908</v>
      </c>
      <c r="J499" s="37" t="s">
        <v>97</v>
      </c>
      <c r="K499" s="37" t="s">
        <v>1879</v>
      </c>
      <c r="L499" s="37" t="s">
        <v>97</v>
      </c>
      <c r="M499" s="37" t="s">
        <v>2010</v>
      </c>
      <c r="N499" s="37"/>
      <c r="O499" s="36">
        <f>COUNTIF(Table487[[#This Row],[CMMI Comprehensive Primary Care Plus (CPC+)
Version Date: CY 2021]:[CMS Medicare Hospital Compare
Version Date: January 2021]],"*yes*")</f>
        <v>1</v>
      </c>
      <c r="P499" s="150"/>
      <c r="Q499" s="150"/>
      <c r="R499" s="150"/>
      <c r="S499" s="150"/>
      <c r="T499" s="150"/>
      <c r="U499" s="150" t="s">
        <v>2179</v>
      </c>
      <c r="V499" s="150"/>
      <c r="W499" s="150"/>
      <c r="X499" s="150"/>
      <c r="Y499" s="150"/>
      <c r="Z499" s="150"/>
      <c r="AA499" s="150"/>
      <c r="AB499" s="150"/>
      <c r="AC499" s="150"/>
      <c r="AD499" s="150"/>
      <c r="AE499" s="150"/>
      <c r="AF499" s="150"/>
      <c r="AG499" s="150"/>
      <c r="AH499" s="150"/>
      <c r="AI499" s="150"/>
      <c r="AJ499" s="150"/>
      <c r="AK499" s="150" t="s">
        <v>1</v>
      </c>
    </row>
    <row r="500" spans="1:37" s="26" customFormat="1" ht="76.5" hidden="1" customHeight="1">
      <c r="A500" s="111" t="s">
        <v>1605</v>
      </c>
      <c r="B500" s="45" t="s">
        <v>1579</v>
      </c>
      <c r="C500" s="45" t="s">
        <v>97</v>
      </c>
      <c r="D500" s="47" t="s">
        <v>97</v>
      </c>
      <c r="E500" s="137" t="s">
        <v>1639</v>
      </c>
      <c r="F500" s="48"/>
      <c r="G500" s="48"/>
      <c r="H500" s="132" t="s">
        <v>1491</v>
      </c>
      <c r="I500" s="37" t="s">
        <v>1908</v>
      </c>
      <c r="J500" s="37" t="s">
        <v>97</v>
      </c>
      <c r="K500" s="37" t="s">
        <v>1879</v>
      </c>
      <c r="L500" s="37" t="s">
        <v>97</v>
      </c>
      <c r="M500" s="37" t="s">
        <v>2010</v>
      </c>
      <c r="N500" s="37"/>
      <c r="O500" s="172">
        <f>COUNTIF(Table487[[#This Row],[CMMI Comprehensive Primary Care Plus (CPC+)
Version Date: CY 2021]:[CMS Medicare Hospital Compare
Version Date: January 2021]],"*yes*")</f>
        <v>1</v>
      </c>
      <c r="P500" s="150"/>
      <c r="Q500" s="150"/>
      <c r="R500" s="150"/>
      <c r="S500" s="150"/>
      <c r="T500" s="150"/>
      <c r="U500" s="150" t="s">
        <v>2180</v>
      </c>
      <c r="V500" s="150"/>
      <c r="W500" s="150"/>
      <c r="X500" s="150"/>
      <c r="Y500" s="150"/>
      <c r="Z500" s="150"/>
      <c r="AA500" s="150"/>
      <c r="AB500" s="150"/>
      <c r="AC500" s="150"/>
      <c r="AD500" s="150"/>
      <c r="AE500" s="150"/>
      <c r="AF500" s="150"/>
      <c r="AG500" s="150"/>
      <c r="AH500" s="150"/>
      <c r="AI500" s="150"/>
      <c r="AJ500" s="150"/>
      <c r="AK500" s="150"/>
    </row>
    <row r="501" spans="1:37" s="26" customFormat="1" ht="76.5" hidden="1" customHeight="1">
      <c r="A501" s="111" t="s">
        <v>1606</v>
      </c>
      <c r="B501" s="45" t="s">
        <v>2735</v>
      </c>
      <c r="C501" s="45" t="s">
        <v>97</v>
      </c>
      <c r="D501" s="45" t="s">
        <v>97</v>
      </c>
      <c r="E501" s="137" t="s">
        <v>2905</v>
      </c>
      <c r="F501" s="48" t="s">
        <v>2736</v>
      </c>
      <c r="G501" s="48"/>
      <c r="H501" s="132" t="s">
        <v>1689</v>
      </c>
      <c r="I501" s="37" t="s">
        <v>2212</v>
      </c>
      <c r="J501" s="37" t="s">
        <v>1890</v>
      </c>
      <c r="K501" s="37" t="s">
        <v>1873</v>
      </c>
      <c r="L501" s="37" t="s">
        <v>1880</v>
      </c>
      <c r="M501" s="37" t="s">
        <v>314</v>
      </c>
      <c r="N501" s="37"/>
      <c r="O501" s="36">
        <f>COUNTIF(Table487[[#This Row],[CMMI Comprehensive Primary Care Plus (CPC+)
Version Date: CY 2021]:[CMS Medicare Hospital Compare
Version Date: January 2021]],"*yes*")</f>
        <v>1</v>
      </c>
      <c r="P501" s="150"/>
      <c r="Q501" s="150"/>
      <c r="R501" s="150"/>
      <c r="S501" s="150"/>
      <c r="T501" s="150"/>
      <c r="U501" s="150"/>
      <c r="V501" s="150"/>
      <c r="W501" s="150" t="s">
        <v>1</v>
      </c>
      <c r="X501" s="150"/>
      <c r="Y501" s="150"/>
      <c r="Z501" s="150"/>
      <c r="AA501" s="150"/>
      <c r="AB501" s="150"/>
      <c r="AC501" s="150"/>
      <c r="AD501" s="150"/>
      <c r="AE501" s="150"/>
      <c r="AF501" s="150"/>
      <c r="AG501" s="150"/>
      <c r="AH501" s="150"/>
      <c r="AI501" s="150"/>
      <c r="AJ501" s="150"/>
      <c r="AK501" s="150"/>
    </row>
    <row r="502" spans="1:37" s="26" customFormat="1" ht="76.5" hidden="1" customHeight="1">
      <c r="A502" s="111" t="s">
        <v>1607</v>
      </c>
      <c r="B502" s="45" t="s">
        <v>2105</v>
      </c>
      <c r="C502" s="45" t="s">
        <v>97</v>
      </c>
      <c r="D502" s="47" t="s">
        <v>97</v>
      </c>
      <c r="E502" s="137" t="s">
        <v>1638</v>
      </c>
      <c r="F502" s="48" t="s">
        <v>2713</v>
      </c>
      <c r="G502" s="48"/>
      <c r="H502" s="132" t="s">
        <v>1910</v>
      </c>
      <c r="I502" s="37" t="s">
        <v>97</v>
      </c>
      <c r="J502" s="37" t="s">
        <v>1883</v>
      </c>
      <c r="K502" s="37" t="s">
        <v>1873</v>
      </c>
      <c r="L502" s="37" t="s">
        <v>1880</v>
      </c>
      <c r="M502" s="37" t="s">
        <v>1746</v>
      </c>
      <c r="N502" s="37"/>
      <c r="O502" s="36">
        <f>COUNTIF(Table487[[#This Row],[CMMI Comprehensive Primary Care Plus (CPC+)
Version Date: CY 2021]:[CMS Medicare Hospital Compare
Version Date: January 2021]],"*yes*")</f>
        <v>1</v>
      </c>
      <c r="P502" s="150"/>
      <c r="Q502" s="150"/>
      <c r="R502" s="150"/>
      <c r="S502" s="150"/>
      <c r="T502" s="150"/>
      <c r="U502" s="150"/>
      <c r="V502" s="150"/>
      <c r="W502" s="150" t="s">
        <v>1</v>
      </c>
      <c r="X502" s="150"/>
      <c r="Y502" s="150"/>
      <c r="Z502" s="150"/>
      <c r="AA502" s="150"/>
      <c r="AB502" s="150"/>
      <c r="AC502" s="150"/>
      <c r="AD502" s="150"/>
      <c r="AE502" s="150"/>
      <c r="AF502" s="150"/>
      <c r="AG502" s="150"/>
      <c r="AH502" s="150"/>
      <c r="AI502" s="150"/>
      <c r="AJ502" s="150"/>
      <c r="AK502" s="150"/>
    </row>
    <row r="503" spans="1:37" s="26" customFormat="1" ht="76.5" hidden="1" customHeight="1">
      <c r="A503" s="111" t="s">
        <v>1608</v>
      </c>
      <c r="B503" s="45" t="s">
        <v>2793</v>
      </c>
      <c r="C503" s="45" t="s">
        <v>97</v>
      </c>
      <c r="D503" s="47" t="s">
        <v>97</v>
      </c>
      <c r="E503" s="137" t="s">
        <v>1638</v>
      </c>
      <c r="F503" s="48" t="s">
        <v>2794</v>
      </c>
      <c r="G503" s="48"/>
      <c r="H503" s="132" t="s">
        <v>2795</v>
      </c>
      <c r="I503" s="37" t="s">
        <v>97</v>
      </c>
      <c r="J503" s="37" t="s">
        <v>1883</v>
      </c>
      <c r="K503" s="37" t="s">
        <v>1873</v>
      </c>
      <c r="L503" s="37" t="s">
        <v>1880</v>
      </c>
      <c r="M503" s="37" t="s">
        <v>1746</v>
      </c>
      <c r="N503" s="37"/>
      <c r="O503" s="36">
        <f>COUNTIF(Table487[[#This Row],[CMMI Comprehensive Primary Care Plus (CPC+)
Version Date: CY 2021]:[CMS Medicare Hospital Compare
Version Date: January 2021]],"*yes*")</f>
        <v>1</v>
      </c>
      <c r="P503" s="150"/>
      <c r="Q503" s="150"/>
      <c r="R503" s="150"/>
      <c r="S503" s="150"/>
      <c r="T503" s="150"/>
      <c r="U503" s="150"/>
      <c r="V503" s="150"/>
      <c r="W503" s="150" t="s">
        <v>1</v>
      </c>
      <c r="X503" s="150"/>
      <c r="Y503" s="150"/>
      <c r="Z503" s="150"/>
      <c r="AA503" s="150"/>
      <c r="AB503" s="150"/>
      <c r="AC503" s="150"/>
      <c r="AD503" s="150"/>
      <c r="AE503" s="150"/>
      <c r="AF503" s="150"/>
      <c r="AG503" s="150"/>
      <c r="AH503" s="150"/>
      <c r="AI503" s="150"/>
      <c r="AJ503" s="150"/>
      <c r="AK503" s="150"/>
    </row>
    <row r="504" spans="1:37" s="26" customFormat="1" ht="76.5" hidden="1" customHeight="1">
      <c r="A504" s="111" t="s">
        <v>1609</v>
      </c>
      <c r="B504" s="45" t="s">
        <v>3482</v>
      </c>
      <c r="C504" s="45" t="s">
        <v>97</v>
      </c>
      <c r="D504" s="45" t="s">
        <v>97</v>
      </c>
      <c r="E504" s="137" t="s">
        <v>1945</v>
      </c>
      <c r="F504" s="48"/>
      <c r="G504" s="48"/>
      <c r="H504" s="132" t="s">
        <v>3483</v>
      </c>
      <c r="I504" s="37" t="s">
        <v>1917</v>
      </c>
      <c r="J504" s="37" t="s">
        <v>97</v>
      </c>
      <c r="K504" s="37" t="s">
        <v>1873</v>
      </c>
      <c r="L504" s="37" t="s">
        <v>1916</v>
      </c>
      <c r="M504" s="37" t="s">
        <v>6</v>
      </c>
      <c r="N504" s="37"/>
      <c r="O504" s="36">
        <f>COUNTIF(Table487[[#This Row],[CMMI Comprehensive Primary Care Plus (CPC+)
Version Date: CY 2021]:[CMS Medicare Hospital Compare
Version Date: January 2021]],"*yes*")</f>
        <v>0</v>
      </c>
      <c r="P504" s="150"/>
      <c r="Q504" s="150"/>
      <c r="R504" s="150"/>
      <c r="S504" s="150"/>
      <c r="T504" s="37"/>
      <c r="U504" s="150"/>
      <c r="V504" s="150"/>
      <c r="W504" s="150"/>
      <c r="X504" s="150"/>
      <c r="Y504" s="150"/>
      <c r="Z504" s="150"/>
      <c r="AA504" s="150"/>
      <c r="AB504" s="37"/>
      <c r="AC504" s="150"/>
      <c r="AD504" s="150"/>
      <c r="AE504" s="37"/>
      <c r="AF504" s="150"/>
      <c r="AG504" s="150"/>
      <c r="AH504" s="37"/>
      <c r="AI504" s="150" t="s">
        <v>1</v>
      </c>
      <c r="AJ504" s="150" t="s">
        <v>1827</v>
      </c>
      <c r="AK504" s="150" t="s">
        <v>1</v>
      </c>
    </row>
    <row r="505" spans="1:37" s="26" customFormat="1" ht="76.5" hidden="1" customHeight="1">
      <c r="A505" s="111" t="s">
        <v>1610</v>
      </c>
      <c r="B505" s="45" t="s">
        <v>1663</v>
      </c>
      <c r="C505" s="45" t="s">
        <v>97</v>
      </c>
      <c r="D505" s="47" t="s">
        <v>97</v>
      </c>
      <c r="E505" s="137" t="s">
        <v>1665</v>
      </c>
      <c r="F505" s="48" t="s">
        <v>2691</v>
      </c>
      <c r="G505" s="48"/>
      <c r="H505" s="132" t="s">
        <v>1664</v>
      </c>
      <c r="I505" s="37" t="s">
        <v>1889</v>
      </c>
      <c r="J505" s="37" t="s">
        <v>1872</v>
      </c>
      <c r="K505" s="37" t="s">
        <v>1873</v>
      </c>
      <c r="L505" s="37" t="s">
        <v>1916</v>
      </c>
      <c r="M505" s="37" t="s">
        <v>1746</v>
      </c>
      <c r="N505" s="37"/>
      <c r="O505" s="36">
        <f>COUNTIF(Table487[[#This Row],[CMMI Comprehensive Primary Care Plus (CPC+)
Version Date: CY 2021]:[CMS Medicare Hospital Compare
Version Date: January 2021]],"*yes*")</f>
        <v>0</v>
      </c>
      <c r="P505" s="150"/>
      <c r="Q505" s="150"/>
      <c r="R505" s="150"/>
      <c r="S505" s="150"/>
      <c r="T505" s="150"/>
      <c r="U505" s="150"/>
      <c r="V505" s="150"/>
      <c r="W505" s="150"/>
      <c r="X505" s="150"/>
      <c r="Y505" s="150"/>
      <c r="Z505" s="150"/>
      <c r="AA505" s="150"/>
      <c r="AB505" s="150"/>
      <c r="AC505" s="150"/>
      <c r="AD505" s="150"/>
      <c r="AE505" s="150"/>
      <c r="AF505" s="150"/>
      <c r="AG505" s="150"/>
      <c r="AH505" s="150"/>
      <c r="AI505" s="150"/>
      <c r="AJ505" s="150"/>
      <c r="AK505" s="150"/>
    </row>
    <row r="506" spans="1:37" s="26" customFormat="1" ht="76.5" hidden="1" customHeight="1">
      <c r="A506" s="111" t="s">
        <v>1611</v>
      </c>
      <c r="B506" s="45" t="s">
        <v>2678</v>
      </c>
      <c r="C506" s="45" t="s">
        <v>97</v>
      </c>
      <c r="D506" s="45" t="s">
        <v>97</v>
      </c>
      <c r="E506" s="137" t="s">
        <v>1639</v>
      </c>
      <c r="F506" s="48"/>
      <c r="G506" s="48"/>
      <c r="H506" s="132" t="s">
        <v>2679</v>
      </c>
      <c r="I506" s="37" t="s">
        <v>1889</v>
      </c>
      <c r="J506" s="37" t="s">
        <v>97</v>
      </c>
      <c r="K506" s="37" t="s">
        <v>1892</v>
      </c>
      <c r="L506" s="37" t="s">
        <v>1916</v>
      </c>
      <c r="M506" s="37" t="s">
        <v>5</v>
      </c>
      <c r="N506" s="37"/>
      <c r="O506" s="36">
        <f>COUNTIF(Table487[[#This Row],[CMMI Comprehensive Primary Care Plus (CPC+)
Version Date: CY 2021]:[CMS Medicare Hospital Compare
Version Date: January 2021]],"*yes*")</f>
        <v>0</v>
      </c>
      <c r="P506" s="150"/>
      <c r="Q506" s="150"/>
      <c r="R506" s="150"/>
      <c r="S506" s="150"/>
      <c r="T506" s="150"/>
      <c r="U506" s="150"/>
      <c r="V506" s="150"/>
      <c r="W506" s="150"/>
      <c r="X506" s="150"/>
      <c r="Y506" s="150"/>
      <c r="Z506" s="150"/>
      <c r="AA506" s="150"/>
      <c r="AB506" s="150"/>
      <c r="AC506" s="150"/>
      <c r="AD506" s="150"/>
      <c r="AE506" s="150"/>
      <c r="AF506" s="150"/>
      <c r="AG506" s="150"/>
      <c r="AH506" s="150"/>
      <c r="AI506" s="150"/>
      <c r="AJ506" s="150"/>
      <c r="AK506" s="150"/>
    </row>
    <row r="507" spans="1:37" s="26" customFormat="1" ht="76.5" hidden="1" customHeight="1">
      <c r="A507" s="111" t="s">
        <v>1612</v>
      </c>
      <c r="B507" s="45" t="s">
        <v>1721</v>
      </c>
      <c r="C507" s="45" t="s">
        <v>97</v>
      </c>
      <c r="D507" s="47" t="s">
        <v>97</v>
      </c>
      <c r="E507" s="137" t="s">
        <v>3484</v>
      </c>
      <c r="F507" s="48"/>
      <c r="G507" s="48"/>
      <c r="H507" s="132" t="s">
        <v>1723</v>
      </c>
      <c r="I507" s="37" t="s">
        <v>1920</v>
      </c>
      <c r="J507" s="37" t="s">
        <v>97</v>
      </c>
      <c r="K507" s="37" t="s">
        <v>1873</v>
      </c>
      <c r="L507" s="37" t="s">
        <v>97</v>
      </c>
      <c r="M507" s="37" t="s">
        <v>6</v>
      </c>
      <c r="N507" s="37"/>
      <c r="O507" s="36">
        <f>COUNTIF(Table487[[#This Row],[CMMI Comprehensive Primary Care Plus (CPC+)
Version Date: CY 2021]:[CMS Medicare Hospital Compare
Version Date: January 2021]],"*yes*")</f>
        <v>1</v>
      </c>
      <c r="P507" s="150"/>
      <c r="Q507" s="150"/>
      <c r="R507" s="150"/>
      <c r="S507" s="150"/>
      <c r="T507" s="150"/>
      <c r="U507" s="150"/>
      <c r="V507" s="150"/>
      <c r="W507" s="150"/>
      <c r="X507" s="150"/>
      <c r="Y507" s="150"/>
      <c r="Z507" s="150" t="s">
        <v>1</v>
      </c>
      <c r="AA507" s="150"/>
      <c r="AB507" s="150"/>
      <c r="AC507" s="150"/>
      <c r="AD507" s="150"/>
      <c r="AE507" s="150"/>
      <c r="AF507" s="150"/>
      <c r="AG507" s="150"/>
      <c r="AH507" s="150"/>
      <c r="AI507" s="150"/>
      <c r="AJ507" s="150"/>
      <c r="AK507" s="150"/>
    </row>
    <row r="508" spans="1:37" s="26" customFormat="1" ht="76.5" customHeight="1">
      <c r="A508" s="111" t="s">
        <v>1807</v>
      </c>
      <c r="B508" s="45" t="s">
        <v>2427</v>
      </c>
      <c r="C508" s="45" t="s">
        <v>97</v>
      </c>
      <c r="D508" s="45" t="s">
        <v>97</v>
      </c>
      <c r="E508" s="137" t="s">
        <v>1913</v>
      </c>
      <c r="F508" s="48"/>
      <c r="G508" s="48"/>
      <c r="H508" s="132" t="s">
        <v>2428</v>
      </c>
      <c r="I508" s="37" t="s">
        <v>2297</v>
      </c>
      <c r="J508" s="37" t="s">
        <v>97</v>
      </c>
      <c r="K508" s="37" t="s">
        <v>1873</v>
      </c>
      <c r="L508" s="37" t="s">
        <v>1874</v>
      </c>
      <c r="M508" s="37" t="s">
        <v>2012</v>
      </c>
      <c r="N508" s="37"/>
      <c r="O508" s="36">
        <f>COUNTIF(Table487[[#This Row],[CMMI Comprehensive Primary Care Plus (CPC+)
Version Date: CY 2021]:[CMS Medicare Hospital Compare
Version Date: January 2021]],"*yes*")</f>
        <v>0</v>
      </c>
      <c r="P508" s="150"/>
      <c r="Q508" s="150"/>
      <c r="R508" s="150"/>
      <c r="S508" s="150"/>
      <c r="T508" s="150"/>
      <c r="U508" s="150"/>
      <c r="V508" s="150"/>
      <c r="W508" s="150"/>
      <c r="X508" s="150"/>
      <c r="Y508" s="150"/>
      <c r="Z508" s="150"/>
      <c r="AA508" s="150"/>
      <c r="AB508" s="150"/>
      <c r="AC508" s="150"/>
      <c r="AD508" s="150"/>
      <c r="AE508" s="150"/>
      <c r="AF508" s="150" t="s">
        <v>1</v>
      </c>
      <c r="AG508" s="150"/>
      <c r="AH508" s="150"/>
      <c r="AI508" s="150"/>
      <c r="AJ508" s="150"/>
      <c r="AK508" s="150"/>
    </row>
    <row r="509" spans="1:37" s="26" customFormat="1" ht="76.5" hidden="1" customHeight="1">
      <c r="A509" s="111" t="s">
        <v>1613</v>
      </c>
      <c r="B509" s="45" t="s">
        <v>3000</v>
      </c>
      <c r="C509" s="45" t="s">
        <v>97</v>
      </c>
      <c r="D509" s="47" t="s">
        <v>97</v>
      </c>
      <c r="E509" s="137" t="s">
        <v>1675</v>
      </c>
      <c r="F509" s="48"/>
      <c r="G509" s="48"/>
      <c r="H509" s="132" t="s">
        <v>3485</v>
      </c>
      <c r="I509" s="37" t="s">
        <v>1875</v>
      </c>
      <c r="J509" s="37" t="s">
        <v>1884</v>
      </c>
      <c r="K509" s="37" t="s">
        <v>1873</v>
      </c>
      <c r="L509" s="37" t="s">
        <v>2250</v>
      </c>
      <c r="M509" s="37" t="s">
        <v>314</v>
      </c>
      <c r="N509" s="37"/>
      <c r="O509" s="36">
        <f>COUNTIF(Table487[[#This Row],[CMMI Comprehensive Primary Care Plus (CPC+)
Version Date: CY 2021]:[CMS Medicare Hospital Compare
Version Date: January 2021]],"*yes*")</f>
        <v>0</v>
      </c>
      <c r="P509" s="150"/>
      <c r="Q509" s="150"/>
      <c r="R509" s="150"/>
      <c r="S509" s="150"/>
      <c r="T509" s="150"/>
      <c r="U509" s="150"/>
      <c r="V509" s="150"/>
      <c r="W509" s="150"/>
      <c r="X509" s="150"/>
      <c r="Y509" s="150"/>
      <c r="Z509" s="150"/>
      <c r="AA509" s="150"/>
      <c r="AB509" s="150"/>
      <c r="AC509" s="150"/>
      <c r="AD509" s="150"/>
      <c r="AE509" s="150"/>
      <c r="AF509" s="150"/>
      <c r="AG509" s="150"/>
      <c r="AH509" s="150"/>
      <c r="AI509" s="150"/>
      <c r="AJ509" s="150"/>
      <c r="AK509" s="150"/>
    </row>
    <row r="510" spans="1:37" s="26" customFormat="1" ht="76.5" hidden="1" customHeight="1">
      <c r="A510" s="111" t="s">
        <v>371</v>
      </c>
      <c r="B510" s="45" t="s">
        <v>871</v>
      </c>
      <c r="C510" s="45" t="s">
        <v>97</v>
      </c>
      <c r="D510" s="45" t="s">
        <v>97</v>
      </c>
      <c r="E510" s="137" t="s">
        <v>1939</v>
      </c>
      <c r="F510" s="48" t="s">
        <v>2498</v>
      </c>
      <c r="G510" s="48"/>
      <c r="H510" s="132" t="s">
        <v>872</v>
      </c>
      <c r="I510" s="37" t="s">
        <v>1875</v>
      </c>
      <c r="J510" s="37" t="s">
        <v>1886</v>
      </c>
      <c r="K510" s="37" t="s">
        <v>1873</v>
      </c>
      <c r="L510" s="37" t="s">
        <v>1880</v>
      </c>
      <c r="M510" s="37" t="s">
        <v>1746</v>
      </c>
      <c r="N510" s="37"/>
      <c r="O510" s="36">
        <f>COUNTIF(Table487[[#This Row],[CMMI Comprehensive Primary Care Plus (CPC+)
Version Date: CY 2021]:[CMS Medicare Hospital Compare
Version Date: January 2021]],"*yes*")</f>
        <v>1</v>
      </c>
      <c r="P510" s="150"/>
      <c r="Q510" s="150"/>
      <c r="R510" s="150"/>
      <c r="S510" s="150"/>
      <c r="T510" s="37"/>
      <c r="U510" s="150"/>
      <c r="V510" s="150"/>
      <c r="W510" s="150" t="s">
        <v>1</v>
      </c>
      <c r="X510" s="150"/>
      <c r="Y510" s="150"/>
      <c r="Z510" s="150"/>
      <c r="AA510" s="150"/>
      <c r="AB510" s="37"/>
      <c r="AC510" s="150"/>
      <c r="AD510" s="150"/>
      <c r="AE510" s="37"/>
      <c r="AF510" s="150"/>
      <c r="AG510" s="150"/>
      <c r="AH510" s="37"/>
      <c r="AI510" s="150"/>
      <c r="AJ510" s="150"/>
      <c r="AK510" s="150"/>
    </row>
    <row r="511" spans="1:37" s="26" customFormat="1" ht="76.5" hidden="1" customHeight="1">
      <c r="A511" s="111" t="s">
        <v>1616</v>
      </c>
      <c r="B511" s="45" t="s">
        <v>3486</v>
      </c>
      <c r="C511" s="45" t="s">
        <v>97</v>
      </c>
      <c r="D511" s="45" t="s">
        <v>97</v>
      </c>
      <c r="E511" s="137" t="s">
        <v>1960</v>
      </c>
      <c r="F511" s="48"/>
      <c r="G511" s="48"/>
      <c r="H511" s="132" t="s">
        <v>4408</v>
      </c>
      <c r="I511" s="37" t="s">
        <v>2212</v>
      </c>
      <c r="J511" s="37" t="s">
        <v>1876</v>
      </c>
      <c r="K511" s="37" t="s">
        <v>1873</v>
      </c>
      <c r="L511" s="37" t="s">
        <v>1880</v>
      </c>
      <c r="M511" s="37" t="s">
        <v>5</v>
      </c>
      <c r="N511" s="37"/>
      <c r="O511" s="36">
        <f>COUNTIF(Table487[[#This Row],[CMMI Comprehensive Primary Care Plus (CPC+)
Version Date: CY 2021]:[CMS Medicare Hospital Compare
Version Date: January 2021]],"*yes*")</f>
        <v>0</v>
      </c>
      <c r="P511" s="150"/>
      <c r="Q511" s="150"/>
      <c r="R511" s="150"/>
      <c r="S511" s="150"/>
      <c r="T511" s="37"/>
      <c r="U511" s="150"/>
      <c r="V511" s="150"/>
      <c r="W511" s="150"/>
      <c r="X511" s="150"/>
      <c r="Y511" s="150"/>
      <c r="Z511" s="150"/>
      <c r="AA511" s="150"/>
      <c r="AB511" s="37"/>
      <c r="AC511" s="150"/>
      <c r="AD511" s="150"/>
      <c r="AE511" s="37"/>
      <c r="AF511" s="150"/>
      <c r="AG511" s="150"/>
      <c r="AH511" s="37"/>
      <c r="AI511" s="150"/>
      <c r="AJ511" s="150"/>
      <c r="AK511" s="150"/>
    </row>
    <row r="512" spans="1:37" s="26" customFormat="1" ht="76.5" hidden="1" customHeight="1">
      <c r="A512" s="111" t="s">
        <v>1619</v>
      </c>
      <c r="B512" s="45" t="s">
        <v>3487</v>
      </c>
      <c r="C512" s="45" t="s">
        <v>97</v>
      </c>
      <c r="D512" s="45" t="s">
        <v>97</v>
      </c>
      <c r="E512" s="137" t="s">
        <v>1639</v>
      </c>
      <c r="F512" s="48"/>
      <c r="G512" s="48"/>
      <c r="H512" s="132" t="s">
        <v>3488</v>
      </c>
      <c r="I512" s="37" t="s">
        <v>1929</v>
      </c>
      <c r="J512" s="37" t="s">
        <v>97</v>
      </c>
      <c r="K512" s="37" t="s">
        <v>1892</v>
      </c>
      <c r="L512" s="37" t="s">
        <v>1916</v>
      </c>
      <c r="M512" s="37" t="s">
        <v>314</v>
      </c>
      <c r="N512" s="37"/>
      <c r="O512" s="36">
        <f>COUNTIF(Table487[[#This Row],[CMMI Comprehensive Primary Care Plus (CPC+)
Version Date: CY 2021]:[CMS Medicare Hospital Compare
Version Date: January 2021]],"*yes*")</f>
        <v>0</v>
      </c>
      <c r="P512" s="150"/>
      <c r="Q512" s="150"/>
      <c r="R512" s="150"/>
      <c r="S512" s="150"/>
      <c r="T512" s="37"/>
      <c r="U512" s="150"/>
      <c r="V512" s="150"/>
      <c r="W512" s="150"/>
      <c r="X512" s="150"/>
      <c r="Y512" s="150"/>
      <c r="Z512" s="150"/>
      <c r="AA512" s="150"/>
      <c r="AB512" s="37"/>
      <c r="AC512" s="150"/>
      <c r="AD512" s="150"/>
      <c r="AE512" s="37"/>
      <c r="AF512" s="150"/>
      <c r="AG512" s="150"/>
      <c r="AH512" s="37"/>
      <c r="AI512" s="150"/>
      <c r="AJ512" s="150"/>
      <c r="AK512" s="150"/>
    </row>
    <row r="513" spans="1:37" s="26" customFormat="1" ht="76.5" hidden="1" customHeight="1">
      <c r="A513" s="111" t="s">
        <v>1621</v>
      </c>
      <c r="B513" s="45" t="s">
        <v>3489</v>
      </c>
      <c r="C513" s="45" t="s">
        <v>97</v>
      </c>
      <c r="D513" s="45" t="s">
        <v>97</v>
      </c>
      <c r="E513" s="137" t="s">
        <v>3490</v>
      </c>
      <c r="F513" s="48"/>
      <c r="G513" s="48"/>
      <c r="H513" s="132" t="s">
        <v>3491</v>
      </c>
      <c r="I513" s="37" t="s">
        <v>1906</v>
      </c>
      <c r="J513" s="37" t="s">
        <v>1893</v>
      </c>
      <c r="K513" s="37" t="s">
        <v>1900</v>
      </c>
      <c r="L513" s="37" t="s">
        <v>1916</v>
      </c>
      <c r="M513" s="37" t="s">
        <v>5</v>
      </c>
      <c r="N513" s="37"/>
      <c r="O513" s="36">
        <f>COUNTIF(Table487[[#This Row],[CMMI Comprehensive Primary Care Plus (CPC+)
Version Date: CY 2021]:[CMS Medicare Hospital Compare
Version Date: January 2021]],"*yes*")</f>
        <v>0</v>
      </c>
      <c r="P513" s="150"/>
      <c r="Q513" s="150"/>
      <c r="R513" s="150"/>
      <c r="S513" s="150"/>
      <c r="T513" s="150"/>
      <c r="U513" s="150"/>
      <c r="V513" s="150"/>
      <c r="W513" s="150"/>
      <c r="X513" s="150"/>
      <c r="Y513" s="150"/>
      <c r="Z513" s="150"/>
      <c r="AA513" s="150"/>
      <c r="AB513" s="150"/>
      <c r="AC513" s="150"/>
      <c r="AD513" s="150"/>
      <c r="AE513" s="150"/>
      <c r="AF513" s="150"/>
      <c r="AG513" s="150"/>
      <c r="AH513" s="150"/>
      <c r="AI513" s="150"/>
      <c r="AJ513" s="150"/>
      <c r="AK513" s="150"/>
    </row>
    <row r="514" spans="1:37" s="26" customFormat="1" ht="76.5" hidden="1" customHeight="1">
      <c r="A514" s="111" t="s">
        <v>1626</v>
      </c>
      <c r="B514" s="45" t="s">
        <v>3492</v>
      </c>
      <c r="C514" s="45" t="s">
        <v>97</v>
      </c>
      <c r="D514" s="45" t="s">
        <v>97</v>
      </c>
      <c r="E514" s="137" t="s">
        <v>1675</v>
      </c>
      <c r="F514" s="48" t="s">
        <v>2883</v>
      </c>
      <c r="G514" s="48"/>
      <c r="H514" s="132" t="s">
        <v>3493</v>
      </c>
      <c r="I514" s="37" t="s">
        <v>2212</v>
      </c>
      <c r="J514" s="37" t="s">
        <v>1886</v>
      </c>
      <c r="K514" s="37" t="s">
        <v>1879</v>
      </c>
      <c r="L514" s="37" t="s">
        <v>1880</v>
      </c>
      <c r="M514" s="37" t="s">
        <v>3289</v>
      </c>
      <c r="N514" s="37"/>
      <c r="O514" s="36">
        <f>COUNTIF(Table487[[#This Row],[CMMI Comprehensive Primary Care Plus (CPC+)
Version Date: CY 2021]:[CMS Medicare Hospital Compare
Version Date: January 2021]],"*yes*")</f>
        <v>2</v>
      </c>
      <c r="P514" s="150"/>
      <c r="Q514" s="150"/>
      <c r="R514" s="150"/>
      <c r="S514" s="150"/>
      <c r="T514" s="150"/>
      <c r="U514" s="150"/>
      <c r="V514" s="150"/>
      <c r="W514" s="150" t="s">
        <v>1</v>
      </c>
      <c r="X514" s="150" t="s">
        <v>2370</v>
      </c>
      <c r="Y514" s="150"/>
      <c r="Z514" s="150"/>
      <c r="AA514" s="150"/>
      <c r="AB514" s="150"/>
      <c r="AC514" s="150"/>
      <c r="AD514" s="150"/>
      <c r="AE514" s="150"/>
      <c r="AF514" s="150"/>
      <c r="AG514" s="150"/>
      <c r="AH514" s="150"/>
      <c r="AI514" s="150"/>
      <c r="AJ514" s="150"/>
      <c r="AK514" s="150"/>
    </row>
    <row r="515" spans="1:37" s="26" customFormat="1" ht="76.5" hidden="1" customHeight="1">
      <c r="A515" s="111" t="s">
        <v>1627</v>
      </c>
      <c r="B515" s="45" t="s">
        <v>3494</v>
      </c>
      <c r="C515" s="45" t="s">
        <v>97</v>
      </c>
      <c r="D515" s="45" t="s">
        <v>97</v>
      </c>
      <c r="E515" s="137" t="s">
        <v>1675</v>
      </c>
      <c r="F515" s="48" t="s">
        <v>2885</v>
      </c>
      <c r="G515" s="48"/>
      <c r="H515" s="132" t="s">
        <v>3495</v>
      </c>
      <c r="I515" s="37" t="s">
        <v>2212</v>
      </c>
      <c r="J515" s="37" t="s">
        <v>1886</v>
      </c>
      <c r="K515" s="37" t="s">
        <v>1879</v>
      </c>
      <c r="L515" s="37" t="s">
        <v>1880</v>
      </c>
      <c r="M515" s="37" t="s">
        <v>3289</v>
      </c>
      <c r="N515" s="37"/>
      <c r="O515" s="36">
        <f>COUNTIF(Table487[[#This Row],[CMMI Comprehensive Primary Care Plus (CPC+)
Version Date: CY 2021]:[CMS Medicare Hospital Compare
Version Date: January 2021]],"*yes*")</f>
        <v>2</v>
      </c>
      <c r="P515" s="150"/>
      <c r="Q515" s="150"/>
      <c r="R515" s="150"/>
      <c r="S515" s="150"/>
      <c r="T515" s="150"/>
      <c r="U515" s="150"/>
      <c r="V515" s="150"/>
      <c r="W515" s="150" t="s">
        <v>1</v>
      </c>
      <c r="X515" s="150" t="s">
        <v>2370</v>
      </c>
      <c r="Y515" s="150"/>
      <c r="Z515" s="150"/>
      <c r="AA515" s="150"/>
      <c r="AB515" s="150"/>
      <c r="AC515" s="150"/>
      <c r="AD515" s="150"/>
      <c r="AE515" s="150"/>
      <c r="AF515" s="150"/>
      <c r="AG515" s="150"/>
      <c r="AH515" s="150"/>
      <c r="AI515" s="150"/>
      <c r="AJ515" s="150"/>
      <c r="AK515" s="150"/>
    </row>
    <row r="516" spans="1:37" s="26" customFormat="1" ht="76.5" hidden="1" customHeight="1">
      <c r="A516" s="111" t="s">
        <v>1630</v>
      </c>
      <c r="B516" s="45" t="s">
        <v>160</v>
      </c>
      <c r="C516" s="45" t="s">
        <v>97</v>
      </c>
      <c r="D516" s="45" t="s">
        <v>97</v>
      </c>
      <c r="E516" s="137" t="s">
        <v>1944</v>
      </c>
      <c r="F516" s="48"/>
      <c r="G516" s="48"/>
      <c r="H516" s="132" t="s">
        <v>1467</v>
      </c>
      <c r="I516" s="37" t="s">
        <v>2297</v>
      </c>
      <c r="J516" s="37" t="s">
        <v>1901</v>
      </c>
      <c r="K516" s="37" t="s">
        <v>1873</v>
      </c>
      <c r="L516" s="37" t="s">
        <v>1880</v>
      </c>
      <c r="M516" s="37" t="s">
        <v>314</v>
      </c>
      <c r="N516" s="37"/>
      <c r="O516" s="36">
        <f>COUNTIF(Table487[[#This Row],[CMMI Comprehensive Primary Care Plus (CPC+)
Version Date: CY 2021]:[CMS Medicare Hospital Compare
Version Date: January 2021]],"*yes*")</f>
        <v>0</v>
      </c>
      <c r="P516" s="150"/>
      <c r="Q516" s="150"/>
      <c r="R516" s="150"/>
      <c r="S516" s="150"/>
      <c r="T516" s="150"/>
      <c r="U516" s="150"/>
      <c r="V516" s="150"/>
      <c r="W516" s="150"/>
      <c r="X516" s="150"/>
      <c r="Y516" s="150"/>
      <c r="Z516" s="150"/>
      <c r="AA516" s="150"/>
      <c r="AB516" s="150"/>
      <c r="AC516" s="150"/>
      <c r="AD516" s="150"/>
      <c r="AE516" s="150"/>
      <c r="AF516" s="150"/>
      <c r="AG516" s="150"/>
      <c r="AH516" s="150"/>
      <c r="AI516" s="150"/>
      <c r="AJ516" s="150"/>
      <c r="AK516" s="150"/>
    </row>
    <row r="517" spans="1:37" s="26" customFormat="1" ht="76.5" hidden="1" customHeight="1">
      <c r="A517" s="111" t="s">
        <v>1631</v>
      </c>
      <c r="B517" s="45" t="s">
        <v>1998</v>
      </c>
      <c r="C517" s="45" t="s">
        <v>97</v>
      </c>
      <c r="D517" s="45" t="s">
        <v>97</v>
      </c>
      <c r="E517" s="137" t="s">
        <v>1944</v>
      </c>
      <c r="F517" s="48"/>
      <c r="G517" s="48"/>
      <c r="H517" s="132" t="s">
        <v>2002</v>
      </c>
      <c r="I517" s="37" t="s">
        <v>2297</v>
      </c>
      <c r="J517" s="37" t="s">
        <v>1888</v>
      </c>
      <c r="K517" s="37" t="s">
        <v>1873</v>
      </c>
      <c r="L517" s="37" t="s">
        <v>1880</v>
      </c>
      <c r="M517" s="37" t="s">
        <v>314</v>
      </c>
      <c r="N517" s="37"/>
      <c r="O517" s="36">
        <f>COUNTIF(Table487[[#This Row],[CMMI Comprehensive Primary Care Plus (CPC+)
Version Date: CY 2021]:[CMS Medicare Hospital Compare
Version Date: January 2021]],"*yes*")</f>
        <v>0</v>
      </c>
      <c r="P517" s="150"/>
      <c r="Q517" s="150"/>
      <c r="R517" s="150"/>
      <c r="S517" s="150"/>
      <c r="T517" s="150"/>
      <c r="U517" s="150"/>
      <c r="V517" s="150"/>
      <c r="W517" s="150"/>
      <c r="X517" s="150"/>
      <c r="Y517" s="150"/>
      <c r="Z517" s="150"/>
      <c r="AA517" s="150"/>
      <c r="AB517" s="150"/>
      <c r="AC517" s="150"/>
      <c r="AD517" s="150"/>
      <c r="AE517" s="150"/>
      <c r="AF517" s="150"/>
      <c r="AG517" s="150" t="s">
        <v>1827</v>
      </c>
      <c r="AH517" s="150"/>
      <c r="AI517" s="150"/>
      <c r="AJ517" s="150"/>
      <c r="AK517" s="150"/>
    </row>
    <row r="518" spans="1:37" s="26" customFormat="1" ht="76.5" hidden="1" customHeight="1">
      <c r="A518" s="111" t="s">
        <v>1632</v>
      </c>
      <c r="B518" s="45" t="s">
        <v>1322</v>
      </c>
      <c r="C518" s="45" t="s">
        <v>97</v>
      </c>
      <c r="D518" s="45" t="s">
        <v>97</v>
      </c>
      <c r="E518" s="137" t="s">
        <v>1639</v>
      </c>
      <c r="F518" s="48"/>
      <c r="G518" s="48"/>
      <c r="H518" s="132" t="s">
        <v>1761</v>
      </c>
      <c r="I518" s="37" t="s">
        <v>1908</v>
      </c>
      <c r="J518" s="37" t="s">
        <v>97</v>
      </c>
      <c r="K518" s="37" t="s">
        <v>1879</v>
      </c>
      <c r="L518" s="37" t="s">
        <v>1885</v>
      </c>
      <c r="M518" s="37" t="s">
        <v>5</v>
      </c>
      <c r="N518" s="37"/>
      <c r="O518" s="36">
        <f>COUNTIF(Table487[[#This Row],[CMMI Comprehensive Primary Care Plus (CPC+)
Version Date: CY 2021]:[CMS Medicare Hospital Compare
Version Date: January 2021]],"*yes*")</f>
        <v>0</v>
      </c>
      <c r="P518" s="150"/>
      <c r="Q518" s="150"/>
      <c r="R518" s="150"/>
      <c r="S518" s="150"/>
      <c r="T518" s="150"/>
      <c r="U518" s="150"/>
      <c r="V518" s="150"/>
      <c r="W518" s="150"/>
      <c r="X518" s="150"/>
      <c r="Y518" s="150"/>
      <c r="Z518" s="150"/>
      <c r="AA518" s="150"/>
      <c r="AB518" s="150"/>
      <c r="AC518" s="150"/>
      <c r="AD518" s="150"/>
      <c r="AE518" s="150"/>
      <c r="AF518" s="150"/>
      <c r="AG518" s="150"/>
      <c r="AH518" s="150"/>
      <c r="AI518" s="150"/>
      <c r="AJ518" s="150"/>
      <c r="AK518" s="150"/>
    </row>
    <row r="519" spans="1:37" s="26" customFormat="1" ht="76.5" hidden="1" customHeight="1">
      <c r="A519" s="111" t="s">
        <v>1641</v>
      </c>
      <c r="B519" s="45" t="s">
        <v>2890</v>
      </c>
      <c r="C519" s="45" t="s">
        <v>97</v>
      </c>
      <c r="D519" s="45" t="s">
        <v>97</v>
      </c>
      <c r="E519" s="137" t="s">
        <v>2891</v>
      </c>
      <c r="F519" s="48" t="s">
        <v>2892</v>
      </c>
      <c r="G519" s="48" t="s">
        <v>3496</v>
      </c>
      <c r="H519" s="132" t="s">
        <v>2893</v>
      </c>
      <c r="I519" s="37" t="s">
        <v>1875</v>
      </c>
      <c r="J519" s="37" t="s">
        <v>1883</v>
      </c>
      <c r="K519" s="37" t="s">
        <v>1873</v>
      </c>
      <c r="L519" s="37" t="s">
        <v>1916</v>
      </c>
      <c r="M519" s="37" t="s">
        <v>314</v>
      </c>
      <c r="N519" s="37"/>
      <c r="O519" s="36">
        <f>COUNTIF(Table487[[#This Row],[CMMI Comprehensive Primary Care Plus (CPC+)
Version Date: CY 2021]:[CMS Medicare Hospital Compare
Version Date: January 2021]],"*yes*")</f>
        <v>2</v>
      </c>
      <c r="P519" s="150"/>
      <c r="Q519" s="150"/>
      <c r="R519" s="150"/>
      <c r="S519" s="150" t="s">
        <v>1</v>
      </c>
      <c r="T519" s="150"/>
      <c r="U519" s="150"/>
      <c r="V519" s="150"/>
      <c r="W519" s="150" t="s">
        <v>1</v>
      </c>
      <c r="X519" s="150"/>
      <c r="Y519" s="150"/>
      <c r="Z519" s="150"/>
      <c r="AA519" s="150"/>
      <c r="AB519" s="150"/>
      <c r="AC519" s="150"/>
      <c r="AD519" s="150"/>
      <c r="AE519" s="150"/>
      <c r="AF519" s="150"/>
      <c r="AG519" s="150"/>
      <c r="AH519" s="150"/>
      <c r="AI519" s="150"/>
      <c r="AJ519" s="150"/>
      <c r="AK519" s="150"/>
    </row>
    <row r="520" spans="1:37" s="26" customFormat="1" ht="76.5" hidden="1" customHeight="1">
      <c r="A520" s="111" t="s">
        <v>1642</v>
      </c>
      <c r="B520" s="45" t="s">
        <v>1826</v>
      </c>
      <c r="C520" s="45" t="s">
        <v>97</v>
      </c>
      <c r="D520" s="45" t="s">
        <v>97</v>
      </c>
      <c r="E520" s="137" t="s">
        <v>1960</v>
      </c>
      <c r="F520" s="48"/>
      <c r="G520" s="48"/>
      <c r="H520" s="132" t="s">
        <v>1786</v>
      </c>
      <c r="I520" s="37" t="s">
        <v>97</v>
      </c>
      <c r="J520" s="37" t="s">
        <v>97</v>
      </c>
      <c r="K520" s="37" t="s">
        <v>1877</v>
      </c>
      <c r="L520" s="37" t="s">
        <v>1916</v>
      </c>
      <c r="M520" s="37" t="s">
        <v>6</v>
      </c>
      <c r="N520" s="37"/>
      <c r="O520" s="36">
        <f>COUNTIF(Table487[[#This Row],[CMMI Comprehensive Primary Care Plus (CPC+)
Version Date: CY 2021]:[CMS Medicare Hospital Compare
Version Date: January 2021]],"*yes*")</f>
        <v>1</v>
      </c>
      <c r="P520" s="150" t="s">
        <v>1</v>
      </c>
      <c r="Q520" s="150"/>
      <c r="R520" s="150"/>
      <c r="S520" s="150"/>
      <c r="T520" s="150"/>
      <c r="U520" s="150"/>
      <c r="V520" s="150"/>
      <c r="W520" s="150"/>
      <c r="X520" s="150"/>
      <c r="Y520" s="150"/>
      <c r="Z520" s="150"/>
      <c r="AA520" s="150"/>
      <c r="AB520" s="150"/>
      <c r="AC520" s="150"/>
      <c r="AD520" s="150"/>
      <c r="AE520" s="150"/>
      <c r="AF520" s="150"/>
      <c r="AG520" s="150"/>
      <c r="AH520" s="150"/>
      <c r="AI520" s="150"/>
      <c r="AJ520" s="150"/>
      <c r="AK520" s="150"/>
    </row>
    <row r="521" spans="1:37" s="26" customFormat="1" ht="76.5" hidden="1" customHeight="1">
      <c r="A521" s="111" t="s">
        <v>372</v>
      </c>
      <c r="B521" s="45" t="s">
        <v>3497</v>
      </c>
      <c r="C521" s="45" t="s">
        <v>97</v>
      </c>
      <c r="D521" s="45" t="s">
        <v>97</v>
      </c>
      <c r="E521" s="137" t="s">
        <v>1960</v>
      </c>
      <c r="F521" s="52"/>
      <c r="G521" s="52"/>
      <c r="H521" s="132" t="s">
        <v>3498</v>
      </c>
      <c r="I521" s="37" t="s">
        <v>1917</v>
      </c>
      <c r="J521" s="37" t="s">
        <v>97</v>
      </c>
      <c r="K521" s="37" t="s">
        <v>1877</v>
      </c>
      <c r="L521" s="37" t="s">
        <v>2250</v>
      </c>
      <c r="M521" s="37" t="s">
        <v>6</v>
      </c>
      <c r="N521" s="37"/>
      <c r="O521" s="36">
        <f>COUNTIF(Table487[[#This Row],[CMMI Comprehensive Primary Care Plus (CPC+)
Version Date: CY 2021]:[CMS Medicare Hospital Compare
Version Date: January 2021]],"*yes*")</f>
        <v>0</v>
      </c>
      <c r="P521" s="150"/>
      <c r="Q521" s="150"/>
      <c r="R521" s="150"/>
      <c r="S521" s="150"/>
      <c r="T521" s="150"/>
      <c r="U521" s="150"/>
      <c r="V521" s="150"/>
      <c r="W521" s="150"/>
      <c r="X521" s="150"/>
      <c r="Y521" s="150"/>
      <c r="Z521" s="150"/>
      <c r="AA521" s="150"/>
      <c r="AB521" s="150"/>
      <c r="AC521" s="150"/>
      <c r="AD521" s="150"/>
      <c r="AE521" s="150"/>
      <c r="AF521" s="150"/>
      <c r="AG521" s="150"/>
      <c r="AH521" s="150"/>
      <c r="AI521" s="150"/>
      <c r="AJ521" s="150"/>
      <c r="AK521" s="150"/>
    </row>
    <row r="522" spans="1:37" s="26" customFormat="1" ht="76.5" hidden="1" customHeight="1">
      <c r="A522" s="111" t="s">
        <v>1643</v>
      </c>
      <c r="B522" s="45" t="s">
        <v>316</v>
      </c>
      <c r="C522" s="45" t="s">
        <v>97</v>
      </c>
      <c r="D522" s="45" t="s">
        <v>97</v>
      </c>
      <c r="E522" s="137" t="s">
        <v>1960</v>
      </c>
      <c r="F522" s="48"/>
      <c r="G522" s="48"/>
      <c r="H522" s="132" t="s">
        <v>1969</v>
      </c>
      <c r="I522" s="37" t="s">
        <v>97</v>
      </c>
      <c r="J522" s="37" t="s">
        <v>97</v>
      </c>
      <c r="K522" s="37" t="s">
        <v>1877</v>
      </c>
      <c r="L522" s="37" t="s">
        <v>1880</v>
      </c>
      <c r="M522" s="37" t="s">
        <v>6</v>
      </c>
      <c r="N522" s="37"/>
      <c r="O522" s="36">
        <f>COUNTIF(Table487[[#This Row],[CMMI Comprehensive Primary Care Plus (CPC+)
Version Date: CY 2021]:[CMS Medicare Hospital Compare
Version Date: January 2021]],"*yes*")</f>
        <v>1</v>
      </c>
      <c r="P522" s="150"/>
      <c r="Q522" s="150"/>
      <c r="R522" s="150" t="s">
        <v>3976</v>
      </c>
      <c r="S522" s="150"/>
      <c r="T522" s="150"/>
      <c r="U522" s="150"/>
      <c r="V522" s="150"/>
      <c r="W522" s="150"/>
      <c r="X522" s="150"/>
      <c r="Y522" s="150"/>
      <c r="Z522" s="150"/>
      <c r="AA522" s="150"/>
      <c r="AB522" s="150"/>
      <c r="AC522" s="150"/>
      <c r="AD522" s="150"/>
      <c r="AE522" s="150"/>
      <c r="AF522" s="150"/>
      <c r="AG522" s="150"/>
      <c r="AH522" s="150"/>
      <c r="AI522" s="150"/>
      <c r="AJ522" s="150"/>
      <c r="AK522" s="150"/>
    </row>
    <row r="523" spans="1:37" s="26" customFormat="1" ht="76.5" hidden="1" customHeight="1">
      <c r="A523" s="111" t="s">
        <v>1644</v>
      </c>
      <c r="B523" s="45" t="s">
        <v>315</v>
      </c>
      <c r="C523" s="45" t="s">
        <v>97</v>
      </c>
      <c r="D523" s="45" t="s">
        <v>97</v>
      </c>
      <c r="E523" s="137" t="s">
        <v>1960</v>
      </c>
      <c r="F523" s="48"/>
      <c r="G523" s="48"/>
      <c r="H523" s="132" t="s">
        <v>1970</v>
      </c>
      <c r="I523" s="37" t="s">
        <v>97</v>
      </c>
      <c r="J523" s="37" t="s">
        <v>97</v>
      </c>
      <c r="K523" s="37" t="s">
        <v>1877</v>
      </c>
      <c r="L523" s="37" t="s">
        <v>1874</v>
      </c>
      <c r="M523" s="37" t="s">
        <v>6</v>
      </c>
      <c r="N523" s="37"/>
      <c r="O523" s="36">
        <f>COUNTIF(Table487[[#This Row],[CMMI Comprehensive Primary Care Plus (CPC+)
Version Date: CY 2021]:[CMS Medicare Hospital Compare
Version Date: January 2021]],"*yes*")</f>
        <v>0</v>
      </c>
      <c r="P523" s="150"/>
      <c r="Q523" s="150"/>
      <c r="R523" s="150"/>
      <c r="S523" s="150"/>
      <c r="T523" s="150"/>
      <c r="U523" s="150"/>
      <c r="V523" s="150"/>
      <c r="W523" s="150"/>
      <c r="X523" s="150"/>
      <c r="Y523" s="150"/>
      <c r="Z523" s="150"/>
      <c r="AA523" s="150"/>
      <c r="AB523" s="150"/>
      <c r="AC523" s="150"/>
      <c r="AD523" s="150"/>
      <c r="AE523" s="150"/>
      <c r="AF523" s="150"/>
      <c r="AG523" s="150"/>
      <c r="AH523" s="150"/>
      <c r="AI523" s="150"/>
      <c r="AJ523" s="150"/>
      <c r="AK523" s="150"/>
    </row>
    <row r="524" spans="1:37" s="26" customFormat="1" ht="76.5" hidden="1" customHeight="1">
      <c r="A524" s="111" t="s">
        <v>1645</v>
      </c>
      <c r="B524" s="45" t="s">
        <v>1712</v>
      </c>
      <c r="C524" s="45" t="s">
        <v>97</v>
      </c>
      <c r="D524" s="45" t="s">
        <v>97</v>
      </c>
      <c r="E524" s="137" t="s">
        <v>1968</v>
      </c>
      <c r="F524" s="48" t="s">
        <v>3499</v>
      </c>
      <c r="G524" s="48"/>
      <c r="H524" s="132" t="s">
        <v>1972</v>
      </c>
      <c r="I524" s="37" t="s">
        <v>97</v>
      </c>
      <c r="J524" s="37" t="s">
        <v>97</v>
      </c>
      <c r="K524" s="37" t="s">
        <v>1877</v>
      </c>
      <c r="L524" s="37" t="s">
        <v>97</v>
      </c>
      <c r="M524" s="37" t="s">
        <v>6</v>
      </c>
      <c r="N524" s="37"/>
      <c r="O524" s="36">
        <f>COUNTIF(Table487[[#This Row],[CMMI Comprehensive Primary Care Plus (CPC+)
Version Date: CY 2021]:[CMS Medicare Hospital Compare
Version Date: January 2021]],"*yes*")</f>
        <v>1</v>
      </c>
      <c r="P524" s="150"/>
      <c r="Q524" s="150"/>
      <c r="R524" s="150"/>
      <c r="S524" s="150"/>
      <c r="T524" s="150"/>
      <c r="U524" s="150"/>
      <c r="V524" s="150"/>
      <c r="W524" s="150" t="s">
        <v>1</v>
      </c>
      <c r="X524" s="150"/>
      <c r="Y524" s="150"/>
      <c r="Z524" s="150"/>
      <c r="AA524" s="150"/>
      <c r="AB524" s="150"/>
      <c r="AC524" s="150"/>
      <c r="AD524" s="150"/>
      <c r="AE524" s="150"/>
      <c r="AF524" s="150"/>
      <c r="AG524" s="150"/>
      <c r="AH524" s="150"/>
      <c r="AI524" s="150"/>
      <c r="AJ524" s="150"/>
      <c r="AK524" s="150"/>
    </row>
    <row r="525" spans="1:37" s="26" customFormat="1" ht="76.5" hidden="1" customHeight="1">
      <c r="A525" s="111" t="s">
        <v>1646</v>
      </c>
      <c r="B525" s="45" t="s">
        <v>1323</v>
      </c>
      <c r="C525" s="45" t="s">
        <v>97</v>
      </c>
      <c r="D525" s="45" t="s">
        <v>97</v>
      </c>
      <c r="E525" s="137" t="s">
        <v>1639</v>
      </c>
      <c r="F525" s="48"/>
      <c r="G525" s="48"/>
      <c r="H525" s="132" t="s">
        <v>2045</v>
      </c>
      <c r="I525" s="37" t="s">
        <v>1908</v>
      </c>
      <c r="J525" s="37" t="s">
        <v>97</v>
      </c>
      <c r="K525" s="37" t="s">
        <v>1873</v>
      </c>
      <c r="L525" s="37" t="s">
        <v>1885</v>
      </c>
      <c r="M525" s="37" t="s">
        <v>2009</v>
      </c>
      <c r="N525" s="37"/>
      <c r="O525" s="36">
        <f>COUNTIF(Table487[[#This Row],[CMMI Comprehensive Primary Care Plus (CPC+)
Version Date: CY 2021]:[CMS Medicare Hospital Compare
Version Date: January 2021]],"*yes*")</f>
        <v>1</v>
      </c>
      <c r="P525" s="150"/>
      <c r="Q525" s="150"/>
      <c r="R525" s="150"/>
      <c r="S525" s="150"/>
      <c r="T525" s="150"/>
      <c r="U525" s="150" t="s">
        <v>3977</v>
      </c>
      <c r="V525" s="150"/>
      <c r="W525" s="150"/>
      <c r="X525" s="150"/>
      <c r="Y525" s="150"/>
      <c r="Z525" s="150"/>
      <c r="AA525" s="150"/>
      <c r="AB525" s="150"/>
      <c r="AC525" s="150"/>
      <c r="AD525" s="150"/>
      <c r="AE525" s="150"/>
      <c r="AF525" s="150"/>
      <c r="AG525" s="150"/>
      <c r="AH525" s="150"/>
      <c r="AI525" s="150"/>
      <c r="AJ525" s="150"/>
      <c r="AK525" s="150"/>
    </row>
    <row r="526" spans="1:37" s="26" customFormat="1" ht="76.5" hidden="1" customHeight="1">
      <c r="A526" s="111" t="s">
        <v>1647</v>
      </c>
      <c r="B526" s="45" t="s">
        <v>3500</v>
      </c>
      <c r="C526" s="45" t="s">
        <v>97</v>
      </c>
      <c r="D526" s="47" t="s">
        <v>97</v>
      </c>
      <c r="E526" s="137" t="s">
        <v>1960</v>
      </c>
      <c r="F526" s="48"/>
      <c r="G526" s="48"/>
      <c r="H526" s="132" t="s">
        <v>3501</v>
      </c>
      <c r="I526" s="37" t="s">
        <v>1875</v>
      </c>
      <c r="J526" s="37" t="s">
        <v>1878</v>
      </c>
      <c r="K526" s="37" t="s">
        <v>1873</v>
      </c>
      <c r="L526" s="37" t="s">
        <v>1880</v>
      </c>
      <c r="M526" s="37" t="s">
        <v>5</v>
      </c>
      <c r="N526" s="37"/>
      <c r="O526" s="36">
        <f>COUNTIF(Table487[[#This Row],[CMMI Comprehensive Primary Care Plus (CPC+)
Version Date: CY 2021]:[CMS Medicare Hospital Compare
Version Date: January 2021]],"*yes*")</f>
        <v>0</v>
      </c>
      <c r="P526" s="150"/>
      <c r="Q526" s="150"/>
      <c r="R526" s="150"/>
      <c r="S526" s="150"/>
      <c r="T526" s="150"/>
      <c r="U526" s="150"/>
      <c r="V526" s="150"/>
      <c r="W526" s="150"/>
      <c r="X526" s="150"/>
      <c r="Y526" s="150"/>
      <c r="Z526" s="150"/>
      <c r="AA526" s="150"/>
      <c r="AB526" s="150"/>
      <c r="AC526" s="150"/>
      <c r="AD526" s="150"/>
      <c r="AE526" s="150"/>
      <c r="AF526" s="150"/>
      <c r="AG526" s="150"/>
      <c r="AH526" s="150"/>
      <c r="AI526" s="150"/>
      <c r="AJ526" s="150"/>
      <c r="AK526" s="150"/>
    </row>
    <row r="527" spans="1:37" s="26" customFormat="1" ht="76.5" hidden="1" customHeight="1">
      <c r="A527" s="111" t="s">
        <v>1648</v>
      </c>
      <c r="B527" s="45" t="s">
        <v>1272</v>
      </c>
      <c r="C527" s="45" t="s">
        <v>97</v>
      </c>
      <c r="D527" s="45" t="s">
        <v>97</v>
      </c>
      <c r="E527" s="137" t="s">
        <v>1940</v>
      </c>
      <c r="F527" s="48"/>
      <c r="G527" s="48"/>
      <c r="H527" s="132" t="s">
        <v>1768</v>
      </c>
      <c r="I527" s="37" t="s">
        <v>1875</v>
      </c>
      <c r="J527" s="37" t="s">
        <v>1878</v>
      </c>
      <c r="K527" s="37" t="s">
        <v>1873</v>
      </c>
      <c r="L527" s="37" t="s">
        <v>1880</v>
      </c>
      <c r="M527" s="37" t="s">
        <v>5</v>
      </c>
      <c r="N527" s="37"/>
      <c r="O527" s="36">
        <f>COUNTIF(Table487[[#This Row],[CMMI Comprehensive Primary Care Plus (CPC+)
Version Date: CY 2021]:[CMS Medicare Hospital Compare
Version Date: January 2021]],"*yes*")</f>
        <v>0</v>
      </c>
      <c r="P527" s="150"/>
      <c r="Q527" s="150"/>
      <c r="R527" s="150"/>
      <c r="S527" s="150"/>
      <c r="T527" s="150"/>
      <c r="U527" s="150"/>
      <c r="V527" s="150"/>
      <c r="W527" s="150"/>
      <c r="X527" s="150"/>
      <c r="Y527" s="150"/>
      <c r="Z527" s="150"/>
      <c r="AA527" s="150"/>
      <c r="AB527" s="150"/>
      <c r="AC527" s="150"/>
      <c r="AD527" s="150"/>
      <c r="AE527" s="150"/>
      <c r="AF527" s="150"/>
      <c r="AG527" s="150"/>
      <c r="AH527" s="150"/>
      <c r="AI527" s="150"/>
      <c r="AJ527" s="150"/>
      <c r="AK527" s="150"/>
    </row>
    <row r="528" spans="1:37" s="26" customFormat="1" ht="76.5" hidden="1" customHeight="1">
      <c r="A528" s="111" t="s">
        <v>1654</v>
      </c>
      <c r="B528" s="45" t="s">
        <v>686</v>
      </c>
      <c r="C528" s="45" t="s">
        <v>97</v>
      </c>
      <c r="D528" s="45" t="s">
        <v>97</v>
      </c>
      <c r="E528" s="137" t="s">
        <v>1968</v>
      </c>
      <c r="F528" s="48"/>
      <c r="G528" s="48"/>
      <c r="H528" s="132" t="s">
        <v>1601</v>
      </c>
      <c r="I528" s="37" t="s">
        <v>1908</v>
      </c>
      <c r="J528" s="37" t="s">
        <v>97</v>
      </c>
      <c r="K528" s="37" t="s">
        <v>1877</v>
      </c>
      <c r="L528" s="37" t="s">
        <v>97</v>
      </c>
      <c r="M528" s="37" t="s">
        <v>6</v>
      </c>
      <c r="N528" s="37"/>
      <c r="O528" s="36">
        <f>COUNTIF(Table487[[#This Row],[CMMI Comprehensive Primary Care Plus (CPC+)
Version Date: CY 2021]:[CMS Medicare Hospital Compare
Version Date: January 2021]],"*yes*")</f>
        <v>1</v>
      </c>
      <c r="P528" s="150"/>
      <c r="Q528" s="150"/>
      <c r="R528" s="150"/>
      <c r="S528" s="150"/>
      <c r="T528" s="150"/>
      <c r="U528" s="150" t="s">
        <v>3978</v>
      </c>
      <c r="V528" s="150" t="s">
        <v>3979</v>
      </c>
      <c r="W528" s="150"/>
      <c r="X528" s="150"/>
      <c r="Y528" s="150"/>
      <c r="Z528" s="150"/>
      <c r="AA528" s="150"/>
      <c r="AB528" s="150"/>
      <c r="AC528" s="150"/>
      <c r="AD528" s="150" t="s">
        <v>1</v>
      </c>
      <c r="AE528" s="150"/>
      <c r="AF528" s="150"/>
      <c r="AG528" s="150"/>
      <c r="AH528" s="150"/>
      <c r="AI528" s="150"/>
      <c r="AJ528" s="150"/>
      <c r="AK528" s="150"/>
    </row>
    <row r="529" spans="1:37" s="26" customFormat="1" ht="76.5" hidden="1" customHeight="1">
      <c r="A529" s="111" t="s">
        <v>1658</v>
      </c>
      <c r="B529" s="45" t="s">
        <v>3502</v>
      </c>
      <c r="C529" s="45" t="s">
        <v>97</v>
      </c>
      <c r="D529" s="45" t="s">
        <v>97</v>
      </c>
      <c r="E529" s="137" t="s">
        <v>574</v>
      </c>
      <c r="F529" s="48"/>
      <c r="G529" s="48"/>
      <c r="H529" s="132" t="s">
        <v>3503</v>
      </c>
      <c r="I529" s="37" t="s">
        <v>1917</v>
      </c>
      <c r="J529" s="37" t="s">
        <v>97</v>
      </c>
      <c r="K529" s="37" t="s">
        <v>1877</v>
      </c>
      <c r="L529" s="37" t="s">
        <v>1880</v>
      </c>
      <c r="M529" s="37" t="s">
        <v>6</v>
      </c>
      <c r="N529" s="37"/>
      <c r="O529" s="36">
        <f>COUNTIF(Table487[[#This Row],[CMMI Comprehensive Primary Care Plus (CPC+)
Version Date: CY 2021]:[CMS Medicare Hospital Compare
Version Date: January 2021]],"*yes*")</f>
        <v>0</v>
      </c>
      <c r="P529" s="150"/>
      <c r="Q529" s="150"/>
      <c r="R529" s="150"/>
      <c r="S529" s="150"/>
      <c r="T529" s="150"/>
      <c r="U529" s="150"/>
      <c r="V529" s="150"/>
      <c r="W529" s="150"/>
      <c r="X529" s="150"/>
      <c r="Y529" s="150"/>
      <c r="Z529" s="150"/>
      <c r="AA529" s="150"/>
      <c r="AB529" s="150"/>
      <c r="AC529" s="150"/>
      <c r="AD529" s="150"/>
      <c r="AE529" s="150"/>
      <c r="AF529" s="150"/>
      <c r="AG529" s="150"/>
      <c r="AH529" s="150"/>
      <c r="AI529" s="150"/>
      <c r="AJ529" s="150"/>
      <c r="AK529" s="150"/>
    </row>
    <row r="530" spans="1:37" s="26" customFormat="1" ht="76.5" hidden="1" customHeight="1">
      <c r="A530" s="111" t="s">
        <v>1661</v>
      </c>
      <c r="B530" s="45" t="s">
        <v>3504</v>
      </c>
      <c r="C530" s="45" t="s">
        <v>97</v>
      </c>
      <c r="D530" s="45" t="s">
        <v>97</v>
      </c>
      <c r="E530" s="137" t="s">
        <v>1960</v>
      </c>
      <c r="F530" s="48"/>
      <c r="G530" s="48"/>
      <c r="H530" s="132" t="s">
        <v>2037</v>
      </c>
      <c r="I530" s="37" t="s">
        <v>1875</v>
      </c>
      <c r="J530" s="37" t="s">
        <v>97</v>
      </c>
      <c r="K530" s="37" t="s">
        <v>1873</v>
      </c>
      <c r="L530" s="37" t="s">
        <v>1885</v>
      </c>
      <c r="M530" s="37" t="s">
        <v>314</v>
      </c>
      <c r="N530" s="37"/>
      <c r="O530" s="36">
        <f>COUNTIF(Table487[[#This Row],[CMMI Comprehensive Primary Care Plus (CPC+)
Version Date: CY 2021]:[CMS Medicare Hospital Compare
Version Date: January 2021]],"*yes*")</f>
        <v>1</v>
      </c>
      <c r="P530" s="150"/>
      <c r="Q530" s="150"/>
      <c r="R530" s="150"/>
      <c r="S530" s="150"/>
      <c r="T530" s="150"/>
      <c r="U530" s="150" t="s">
        <v>2181</v>
      </c>
      <c r="V530" s="150"/>
      <c r="W530" s="150"/>
      <c r="X530" s="150"/>
      <c r="Y530" s="150"/>
      <c r="Z530" s="150"/>
      <c r="AA530" s="150"/>
      <c r="AB530" s="150"/>
      <c r="AC530" s="150"/>
      <c r="AD530" s="150"/>
      <c r="AE530" s="150"/>
      <c r="AF530" s="150"/>
      <c r="AG530" s="150"/>
      <c r="AH530" s="150"/>
      <c r="AI530" s="150"/>
      <c r="AJ530" s="150"/>
      <c r="AK530" s="150"/>
    </row>
    <row r="531" spans="1:37" s="26" customFormat="1" ht="76.5" hidden="1" customHeight="1">
      <c r="A531" s="111" t="s">
        <v>1662</v>
      </c>
      <c r="B531" s="45" t="s">
        <v>2083</v>
      </c>
      <c r="C531" s="45" t="s">
        <v>97</v>
      </c>
      <c r="D531" s="47" t="s">
        <v>97</v>
      </c>
      <c r="E531" s="137" t="s">
        <v>1960</v>
      </c>
      <c r="F531" s="48"/>
      <c r="G531" s="48"/>
      <c r="H531" s="132" t="s">
        <v>2038</v>
      </c>
      <c r="I531" s="37" t="s">
        <v>1875</v>
      </c>
      <c r="J531" s="37" t="s">
        <v>97</v>
      </c>
      <c r="K531" s="37" t="s">
        <v>1873</v>
      </c>
      <c r="L531" s="37" t="s">
        <v>1885</v>
      </c>
      <c r="M531" s="37" t="s">
        <v>1746</v>
      </c>
      <c r="N531" s="37"/>
      <c r="O531" s="36">
        <f>COUNTIF(Table487[[#This Row],[CMMI Comprehensive Primary Care Plus (CPC+)
Version Date: CY 2021]:[CMS Medicare Hospital Compare
Version Date: January 2021]],"*yes*")</f>
        <v>1</v>
      </c>
      <c r="P531" s="150"/>
      <c r="Q531" s="150"/>
      <c r="R531" s="150"/>
      <c r="S531" s="150"/>
      <c r="T531" s="150"/>
      <c r="U531" s="150" t="s">
        <v>2182</v>
      </c>
      <c r="V531" s="150"/>
      <c r="W531" s="150"/>
      <c r="X531" s="150"/>
      <c r="Y531" s="150"/>
      <c r="Z531" s="150"/>
      <c r="AA531" s="150"/>
      <c r="AB531" s="150"/>
      <c r="AC531" s="150"/>
      <c r="AD531" s="150"/>
      <c r="AE531" s="150"/>
      <c r="AF531" s="150"/>
      <c r="AG531" s="150"/>
      <c r="AH531" s="150"/>
      <c r="AI531" s="150"/>
      <c r="AJ531" s="150"/>
      <c r="AK531" s="150"/>
    </row>
    <row r="532" spans="1:37" s="26" customFormat="1" ht="76.5" hidden="1" customHeight="1">
      <c r="A532" s="111" t="s">
        <v>373</v>
      </c>
      <c r="B532" s="45" t="s">
        <v>3505</v>
      </c>
      <c r="C532" s="45" t="s">
        <v>97</v>
      </c>
      <c r="D532" s="45" t="s">
        <v>97</v>
      </c>
      <c r="E532" s="137" t="s">
        <v>1932</v>
      </c>
      <c r="F532" s="52" t="s">
        <v>2624</v>
      </c>
      <c r="G532" s="52"/>
      <c r="H532" s="132" t="s">
        <v>3506</v>
      </c>
      <c r="I532" s="37" t="s">
        <v>2212</v>
      </c>
      <c r="J532" s="37" t="s">
        <v>1891</v>
      </c>
      <c r="K532" s="37" t="s">
        <v>1879</v>
      </c>
      <c r="L532" s="37" t="s">
        <v>1880</v>
      </c>
      <c r="M532" s="37" t="s">
        <v>1746</v>
      </c>
      <c r="N532" s="37"/>
      <c r="O532" s="36">
        <f>COUNTIF(Table487[[#This Row],[CMMI Comprehensive Primary Care Plus (CPC+)
Version Date: CY 2021]:[CMS Medicare Hospital Compare
Version Date: January 2021]],"*yes*")</f>
        <v>0</v>
      </c>
      <c r="P532" s="150"/>
      <c r="Q532" s="150"/>
      <c r="R532" s="150"/>
      <c r="S532" s="150"/>
      <c r="T532" s="150"/>
      <c r="U532" s="150"/>
      <c r="V532" s="150"/>
      <c r="W532" s="150"/>
      <c r="X532" s="150"/>
      <c r="Y532" s="150"/>
      <c r="Z532" s="150"/>
      <c r="AA532" s="150"/>
      <c r="AB532" s="150"/>
      <c r="AC532" s="150"/>
      <c r="AD532" s="150"/>
      <c r="AE532" s="150"/>
      <c r="AF532" s="150"/>
      <c r="AG532" s="150"/>
      <c r="AH532" s="150"/>
      <c r="AI532" s="150"/>
      <c r="AJ532" s="150"/>
      <c r="AK532" s="150"/>
    </row>
    <row r="533" spans="1:37" s="26" customFormat="1" ht="76.5" hidden="1" customHeight="1">
      <c r="A533" s="111" t="s">
        <v>1695</v>
      </c>
      <c r="B533" s="45" t="s">
        <v>984</v>
      </c>
      <c r="C533" s="45" t="s">
        <v>97</v>
      </c>
      <c r="D533" s="45" t="s">
        <v>97</v>
      </c>
      <c r="E533" s="137" t="s">
        <v>1932</v>
      </c>
      <c r="F533" s="48" t="s">
        <v>2625</v>
      </c>
      <c r="G533" s="48"/>
      <c r="H533" s="132" t="s">
        <v>985</v>
      </c>
      <c r="I533" s="37" t="s">
        <v>2212</v>
      </c>
      <c r="J533" s="37" t="s">
        <v>1891</v>
      </c>
      <c r="K533" s="37" t="s">
        <v>1879</v>
      </c>
      <c r="L533" s="37" t="s">
        <v>1880</v>
      </c>
      <c r="M533" s="37" t="s">
        <v>1746</v>
      </c>
      <c r="N533" s="37"/>
      <c r="O533" s="36">
        <f>COUNTIF(Table487[[#This Row],[CMMI Comprehensive Primary Care Plus (CPC+)
Version Date: CY 2021]:[CMS Medicare Hospital Compare
Version Date: January 2021]],"*yes*")</f>
        <v>1</v>
      </c>
      <c r="P533" s="150"/>
      <c r="Q533" s="150"/>
      <c r="R533" s="150"/>
      <c r="S533" s="150"/>
      <c r="T533" s="150"/>
      <c r="U533" s="150"/>
      <c r="V533" s="150"/>
      <c r="W533" s="150" t="s">
        <v>1</v>
      </c>
      <c r="X533" s="150"/>
      <c r="Y533" s="150"/>
      <c r="Z533" s="150"/>
      <c r="AA533" s="150"/>
      <c r="AB533" s="150"/>
      <c r="AC533" s="150"/>
      <c r="AD533" s="150"/>
      <c r="AE533" s="150"/>
      <c r="AF533" s="150"/>
      <c r="AG533" s="150"/>
      <c r="AH533" s="150"/>
      <c r="AI533" s="150"/>
      <c r="AJ533" s="150"/>
      <c r="AK533" s="150"/>
    </row>
    <row r="534" spans="1:37" s="26" customFormat="1" ht="76.5" hidden="1" customHeight="1">
      <c r="A534" s="111" t="s">
        <v>1697</v>
      </c>
      <c r="B534" s="45" t="s">
        <v>932</v>
      </c>
      <c r="C534" s="45" t="s">
        <v>97</v>
      </c>
      <c r="D534" s="45" t="s">
        <v>97</v>
      </c>
      <c r="E534" s="137" t="s">
        <v>1935</v>
      </c>
      <c r="F534" s="48" t="s">
        <v>2565</v>
      </c>
      <c r="G534" s="48"/>
      <c r="H534" s="132" t="s">
        <v>933</v>
      </c>
      <c r="I534" s="37" t="s">
        <v>2212</v>
      </c>
      <c r="J534" s="37" t="s">
        <v>1891</v>
      </c>
      <c r="K534" s="37" t="s">
        <v>1877</v>
      </c>
      <c r="L534" s="37" t="s">
        <v>1880</v>
      </c>
      <c r="M534" s="37" t="s">
        <v>6</v>
      </c>
      <c r="N534" s="37"/>
      <c r="O534" s="36">
        <f>COUNTIF(Table487[[#This Row],[CMMI Comprehensive Primary Care Plus (CPC+)
Version Date: CY 2021]:[CMS Medicare Hospital Compare
Version Date: January 2021]],"*yes*")</f>
        <v>1</v>
      </c>
      <c r="P534" s="150"/>
      <c r="Q534" s="150"/>
      <c r="R534" s="150"/>
      <c r="S534" s="150"/>
      <c r="T534" s="150"/>
      <c r="U534" s="150"/>
      <c r="V534" s="150"/>
      <c r="W534" s="150" t="s">
        <v>1</v>
      </c>
      <c r="X534" s="150"/>
      <c r="Y534" s="150"/>
      <c r="Z534" s="150"/>
      <c r="AA534" s="150"/>
      <c r="AB534" s="150"/>
      <c r="AC534" s="150"/>
      <c r="AD534" s="150"/>
      <c r="AE534" s="150"/>
      <c r="AF534" s="150"/>
      <c r="AG534" s="150"/>
      <c r="AH534" s="150"/>
      <c r="AI534" s="150"/>
      <c r="AJ534" s="150"/>
      <c r="AK534" s="150"/>
    </row>
    <row r="535" spans="1:37" s="26" customFormat="1" ht="76.5" hidden="1" customHeight="1">
      <c r="A535" s="111" t="s">
        <v>1699</v>
      </c>
      <c r="B535" s="45" t="s">
        <v>3024</v>
      </c>
      <c r="C535" s="45" t="s">
        <v>97</v>
      </c>
      <c r="D535" s="45" t="s">
        <v>97</v>
      </c>
      <c r="E535" s="137" t="s">
        <v>574</v>
      </c>
      <c r="F535" s="48"/>
      <c r="G535" s="48"/>
      <c r="H535" s="132" t="s">
        <v>3507</v>
      </c>
      <c r="I535" s="37" t="s">
        <v>1906</v>
      </c>
      <c r="J535" s="37" t="s">
        <v>1890</v>
      </c>
      <c r="K535" s="37" t="s">
        <v>1879</v>
      </c>
      <c r="L535" s="37" t="s">
        <v>1880</v>
      </c>
      <c r="M535" s="37" t="s">
        <v>5</v>
      </c>
      <c r="N535" s="37"/>
      <c r="O535" s="36">
        <f>COUNTIF(Table487[[#This Row],[CMMI Comprehensive Primary Care Plus (CPC+)
Version Date: CY 2021]:[CMS Medicare Hospital Compare
Version Date: January 2021]],"*yes*")</f>
        <v>1</v>
      </c>
      <c r="P535" s="150"/>
      <c r="Q535" s="150"/>
      <c r="R535" s="150"/>
      <c r="S535" s="150"/>
      <c r="T535" s="150"/>
      <c r="U535" s="150"/>
      <c r="V535" s="150"/>
      <c r="W535" s="150"/>
      <c r="X535" s="150"/>
      <c r="Y535" s="150"/>
      <c r="Z535" s="150" t="s">
        <v>1</v>
      </c>
      <c r="AA535" s="150"/>
      <c r="AB535" s="150"/>
      <c r="AC535" s="150"/>
      <c r="AD535" s="150"/>
      <c r="AE535" s="150"/>
      <c r="AF535" s="150"/>
      <c r="AG535" s="150"/>
      <c r="AH535" s="150"/>
      <c r="AI535" s="150"/>
      <c r="AJ535" s="150"/>
      <c r="AK535" s="150"/>
    </row>
    <row r="536" spans="1:37" s="26" customFormat="1" ht="76.5" hidden="1" customHeight="1">
      <c r="A536" s="111" t="s">
        <v>1701</v>
      </c>
      <c r="B536" s="45" t="s">
        <v>2988</v>
      </c>
      <c r="C536" s="45" t="s">
        <v>97</v>
      </c>
      <c r="D536" s="45" t="s">
        <v>97</v>
      </c>
      <c r="E536" s="137" t="s">
        <v>3508</v>
      </c>
      <c r="F536" s="48"/>
      <c r="G536" s="48"/>
      <c r="H536" s="132" t="s">
        <v>3509</v>
      </c>
      <c r="I536" s="37" t="s">
        <v>1871</v>
      </c>
      <c r="J536" s="37" t="s">
        <v>1883</v>
      </c>
      <c r="K536" s="37" t="s">
        <v>1873</v>
      </c>
      <c r="L536" s="37" t="s">
        <v>1880</v>
      </c>
      <c r="M536" s="37" t="s">
        <v>1746</v>
      </c>
      <c r="N536" s="37"/>
      <c r="O536" s="36">
        <f>COUNTIF(Table487[[#This Row],[CMMI Comprehensive Primary Care Plus (CPC+)
Version Date: CY 2021]:[CMS Medicare Hospital Compare
Version Date: January 2021]],"*yes*")</f>
        <v>0</v>
      </c>
      <c r="P536" s="150"/>
      <c r="Q536" s="150"/>
      <c r="R536" s="150"/>
      <c r="S536" s="150"/>
      <c r="T536" s="150"/>
      <c r="U536" s="150"/>
      <c r="V536" s="150"/>
      <c r="W536" s="150"/>
      <c r="X536" s="150"/>
      <c r="Y536" s="150"/>
      <c r="Z536" s="150"/>
      <c r="AA536" s="150"/>
      <c r="AB536" s="150"/>
      <c r="AC536" s="150" t="s">
        <v>1</v>
      </c>
      <c r="AD536" s="150" t="s">
        <v>1</v>
      </c>
      <c r="AE536" s="150"/>
      <c r="AF536" s="150"/>
      <c r="AG536" s="150"/>
      <c r="AH536" s="150"/>
      <c r="AI536" s="150"/>
      <c r="AJ536" s="150"/>
      <c r="AK536" s="150"/>
    </row>
    <row r="537" spans="1:37" s="26" customFormat="1" ht="76.5" hidden="1" customHeight="1">
      <c r="A537" s="111" t="s">
        <v>1704</v>
      </c>
      <c r="B537" s="45" t="s">
        <v>3510</v>
      </c>
      <c r="C537" s="45" t="s">
        <v>97</v>
      </c>
      <c r="D537" s="45" t="s">
        <v>97</v>
      </c>
      <c r="E537" s="137" t="s">
        <v>574</v>
      </c>
      <c r="F537" s="48"/>
      <c r="G537" s="48"/>
      <c r="H537" s="132" t="s">
        <v>3511</v>
      </c>
      <c r="I537" s="37" t="s">
        <v>1889</v>
      </c>
      <c r="J537" s="37" t="s">
        <v>1901</v>
      </c>
      <c r="K537" s="37" t="s">
        <v>1879</v>
      </c>
      <c r="L537" s="37" t="s">
        <v>2252</v>
      </c>
      <c r="M537" s="37" t="s">
        <v>1746</v>
      </c>
      <c r="N537" s="37" t="s">
        <v>1</v>
      </c>
      <c r="O537" s="36">
        <f>COUNTIF(Table487[[#This Row],[CMMI Comprehensive Primary Care Plus (CPC+)
Version Date: CY 2021]:[CMS Medicare Hospital Compare
Version Date: January 2021]],"*yes*")</f>
        <v>0</v>
      </c>
      <c r="P537" s="150"/>
      <c r="Q537" s="150"/>
      <c r="R537" s="150"/>
      <c r="S537" s="150"/>
      <c r="T537" s="150"/>
      <c r="U537" s="150"/>
      <c r="V537" s="150"/>
      <c r="W537" s="150"/>
      <c r="X537" s="150"/>
      <c r="Y537" s="150"/>
      <c r="Z537" s="150"/>
      <c r="AA537" s="150"/>
      <c r="AB537" s="150"/>
      <c r="AC537" s="150"/>
      <c r="AD537" s="150"/>
      <c r="AE537" s="150"/>
      <c r="AF537" s="150"/>
      <c r="AG537" s="150"/>
      <c r="AH537" s="150"/>
      <c r="AI537" s="150"/>
      <c r="AJ537" s="150"/>
      <c r="AK537" s="150"/>
    </row>
    <row r="538" spans="1:37" s="26" customFormat="1" ht="76.5" hidden="1" customHeight="1">
      <c r="A538" s="111" t="s">
        <v>1707</v>
      </c>
      <c r="B538" s="45" t="s">
        <v>2204</v>
      </c>
      <c r="C538" s="45" t="s">
        <v>97</v>
      </c>
      <c r="D538" s="45" t="s">
        <v>97</v>
      </c>
      <c r="E538" s="137" t="s">
        <v>3512</v>
      </c>
      <c r="F538" s="48"/>
      <c r="G538" s="48"/>
      <c r="H538" s="132" t="s">
        <v>2213</v>
      </c>
      <c r="I538" s="37" t="s">
        <v>1889</v>
      </c>
      <c r="J538" s="37" t="s">
        <v>1901</v>
      </c>
      <c r="K538" s="37" t="s">
        <v>1879</v>
      </c>
      <c r="L538" s="37" t="s">
        <v>2252</v>
      </c>
      <c r="M538" s="37" t="s">
        <v>1746</v>
      </c>
      <c r="N538" s="37" t="s">
        <v>1</v>
      </c>
      <c r="O538" s="36">
        <f>COUNTIF(Table487[[#This Row],[CMMI Comprehensive Primary Care Plus (CPC+)
Version Date: CY 2021]:[CMS Medicare Hospital Compare
Version Date: January 2021]],"*yes*")</f>
        <v>0</v>
      </c>
      <c r="P538" s="150"/>
      <c r="Q538" s="150"/>
      <c r="R538" s="150"/>
      <c r="S538" s="150"/>
      <c r="T538" s="150"/>
      <c r="U538" s="150"/>
      <c r="V538" s="150"/>
      <c r="W538" s="150"/>
      <c r="X538" s="150"/>
      <c r="Y538" s="150"/>
      <c r="Z538" s="150"/>
      <c r="AA538" s="150"/>
      <c r="AB538" s="150"/>
      <c r="AC538" s="150"/>
      <c r="AD538" s="150"/>
      <c r="AE538" s="150"/>
      <c r="AF538" s="150"/>
      <c r="AG538" s="150"/>
      <c r="AH538" s="150"/>
      <c r="AI538" s="150"/>
      <c r="AJ538" s="150"/>
      <c r="AK538" s="150"/>
    </row>
    <row r="539" spans="1:37" s="26" customFormat="1" ht="76.5" hidden="1" customHeight="1">
      <c r="A539" s="111" t="s">
        <v>1713</v>
      </c>
      <c r="B539" s="45" t="s">
        <v>3189</v>
      </c>
      <c r="C539" s="45" t="s">
        <v>97</v>
      </c>
      <c r="D539" s="45" t="s">
        <v>97</v>
      </c>
      <c r="E539" s="137" t="s">
        <v>1960</v>
      </c>
      <c r="F539" s="48"/>
      <c r="G539" s="48"/>
      <c r="H539" s="132" t="s">
        <v>3513</v>
      </c>
      <c r="I539" s="37" t="s">
        <v>2297</v>
      </c>
      <c r="J539" s="37" t="s">
        <v>97</v>
      </c>
      <c r="K539" s="37" t="s">
        <v>1873</v>
      </c>
      <c r="L539" s="37" t="s">
        <v>2360</v>
      </c>
      <c r="M539" s="37" t="s">
        <v>5</v>
      </c>
      <c r="N539" s="37"/>
      <c r="O539" s="36">
        <f>COUNTIF(Table487[[#This Row],[CMMI Comprehensive Primary Care Plus (CPC+)
Version Date: CY 2021]:[CMS Medicare Hospital Compare
Version Date: January 2021]],"*yes*")</f>
        <v>1</v>
      </c>
      <c r="P539" s="150"/>
      <c r="Q539" s="150" t="s">
        <v>3926</v>
      </c>
      <c r="R539" s="150"/>
      <c r="S539" s="150"/>
      <c r="T539" s="150"/>
      <c r="U539" s="150"/>
      <c r="V539" s="150"/>
      <c r="W539" s="150"/>
      <c r="X539" s="150"/>
      <c r="Y539" s="150"/>
      <c r="Z539" s="150"/>
      <c r="AA539" s="150"/>
      <c r="AB539" s="150"/>
      <c r="AC539" s="150"/>
      <c r="AD539" s="150" t="s">
        <v>1</v>
      </c>
      <c r="AE539" s="150"/>
      <c r="AF539" s="150"/>
      <c r="AG539" s="150" t="s">
        <v>3980</v>
      </c>
      <c r="AH539" s="150" t="s">
        <v>1</v>
      </c>
      <c r="AI539" s="150"/>
      <c r="AJ539" s="150"/>
      <c r="AK539" s="150"/>
    </row>
    <row r="540" spans="1:37" s="26" customFormat="1" ht="76.5" hidden="1" customHeight="1">
      <c r="A540" s="111" t="s">
        <v>1714</v>
      </c>
      <c r="B540" s="45" t="s">
        <v>1574</v>
      </c>
      <c r="C540" s="45" t="s">
        <v>97</v>
      </c>
      <c r="D540" s="45" t="s">
        <v>97</v>
      </c>
      <c r="E540" s="137" t="s">
        <v>1960</v>
      </c>
      <c r="F540" s="48"/>
      <c r="G540" s="48"/>
      <c r="H540" s="132" t="s">
        <v>1468</v>
      </c>
      <c r="I540" s="37" t="s">
        <v>2297</v>
      </c>
      <c r="J540" s="37" t="s">
        <v>97</v>
      </c>
      <c r="K540" s="37" t="s">
        <v>1873</v>
      </c>
      <c r="L540" s="37" t="s">
        <v>1874</v>
      </c>
      <c r="M540" s="37" t="s">
        <v>5</v>
      </c>
      <c r="N540" s="37"/>
      <c r="O540" s="36">
        <f>COUNTIF(Table487[[#This Row],[CMMI Comprehensive Primary Care Plus (CPC+)
Version Date: CY 2021]:[CMS Medicare Hospital Compare
Version Date: January 2021]],"*yes*")</f>
        <v>0</v>
      </c>
      <c r="P540" s="150"/>
      <c r="Q540" s="150"/>
      <c r="R540" s="150"/>
      <c r="S540" s="150"/>
      <c r="T540" s="150"/>
      <c r="U540" s="150"/>
      <c r="V540" s="150"/>
      <c r="W540" s="150"/>
      <c r="X540" s="150"/>
      <c r="Y540" s="150"/>
      <c r="Z540" s="150"/>
      <c r="AA540" s="150"/>
      <c r="AB540" s="150"/>
      <c r="AC540" s="150"/>
      <c r="AD540" s="150"/>
      <c r="AE540" s="150"/>
      <c r="AF540" s="150"/>
      <c r="AG540" s="150"/>
      <c r="AH540" s="150"/>
      <c r="AI540" s="150"/>
      <c r="AJ540" s="150"/>
      <c r="AK540" s="150" t="s">
        <v>1</v>
      </c>
    </row>
    <row r="541" spans="1:37" s="26" customFormat="1" ht="76.5" hidden="1" customHeight="1">
      <c r="A541" s="111" t="s">
        <v>1715</v>
      </c>
      <c r="B541" s="45" t="s">
        <v>2411</v>
      </c>
      <c r="C541" s="45" t="s">
        <v>97</v>
      </c>
      <c r="D541" s="45" t="s">
        <v>97</v>
      </c>
      <c r="E541" s="137" t="s">
        <v>3514</v>
      </c>
      <c r="F541" s="48" t="s">
        <v>2412</v>
      </c>
      <c r="G541" s="48" t="s">
        <v>3515</v>
      </c>
      <c r="H541" s="132" t="s">
        <v>1469</v>
      </c>
      <c r="I541" s="37" t="s">
        <v>2297</v>
      </c>
      <c r="J541" s="37" t="s">
        <v>2237</v>
      </c>
      <c r="K541" s="37" t="s">
        <v>1879</v>
      </c>
      <c r="L541" s="37" t="s">
        <v>1874</v>
      </c>
      <c r="M541" s="37" t="s">
        <v>5</v>
      </c>
      <c r="N541" s="37"/>
      <c r="O541" s="36">
        <f>COUNTIF(Table487[[#This Row],[CMMI Comprehensive Primary Care Plus (CPC+)
Version Date: CY 2021]:[CMS Medicare Hospital Compare
Version Date: January 2021]],"*yes*")</f>
        <v>2</v>
      </c>
      <c r="P541" s="150"/>
      <c r="Q541" s="150"/>
      <c r="R541" s="150"/>
      <c r="S541" s="150" t="s">
        <v>1</v>
      </c>
      <c r="T541" s="150"/>
      <c r="U541" s="150"/>
      <c r="V541" s="150"/>
      <c r="W541" s="150" t="s">
        <v>1</v>
      </c>
      <c r="X541" s="150"/>
      <c r="Y541" s="150"/>
      <c r="Z541" s="150"/>
      <c r="AA541" s="150"/>
      <c r="AB541" s="150"/>
      <c r="AC541" s="150"/>
      <c r="AD541" s="150"/>
      <c r="AE541" s="150"/>
      <c r="AF541" s="150"/>
      <c r="AG541" s="150"/>
      <c r="AH541" s="150"/>
      <c r="AI541" s="150"/>
      <c r="AJ541" s="150"/>
      <c r="AK541" s="150" t="s">
        <v>1703</v>
      </c>
    </row>
    <row r="542" spans="1:37" s="26" customFormat="1" ht="76.5" hidden="1" customHeight="1">
      <c r="A542" s="111" t="s">
        <v>1719</v>
      </c>
      <c r="B542" s="45" t="s">
        <v>2825</v>
      </c>
      <c r="C542" s="45" t="s">
        <v>97</v>
      </c>
      <c r="D542" s="45" t="s">
        <v>97</v>
      </c>
      <c r="E542" s="137" t="s">
        <v>1960</v>
      </c>
      <c r="F542" s="48" t="s">
        <v>2826</v>
      </c>
      <c r="G542" s="48"/>
      <c r="H542" s="132" t="s">
        <v>2827</v>
      </c>
      <c r="I542" s="37" t="s">
        <v>2297</v>
      </c>
      <c r="J542" s="37" t="s">
        <v>97</v>
      </c>
      <c r="K542" s="37" t="s">
        <v>1873</v>
      </c>
      <c r="L542" s="37" t="s">
        <v>1874</v>
      </c>
      <c r="M542" s="37" t="s">
        <v>1746</v>
      </c>
      <c r="N542" s="37" t="s">
        <v>1</v>
      </c>
      <c r="O542" s="36">
        <f>COUNTIF(Table487[[#This Row],[CMMI Comprehensive Primary Care Plus (CPC+)
Version Date: CY 2021]:[CMS Medicare Hospital Compare
Version Date: January 2021]],"*yes*")</f>
        <v>0</v>
      </c>
      <c r="P542" s="150"/>
      <c r="Q542" s="150"/>
      <c r="R542" s="150"/>
      <c r="S542" s="150"/>
      <c r="T542" s="150"/>
      <c r="U542" s="150"/>
      <c r="V542" s="150"/>
      <c r="W542" s="150"/>
      <c r="X542" s="150"/>
      <c r="Y542" s="150"/>
      <c r="Z542" s="150"/>
      <c r="AA542" s="150"/>
      <c r="AB542" s="150"/>
      <c r="AC542" s="150"/>
      <c r="AD542" s="150"/>
      <c r="AE542" s="150"/>
      <c r="AF542" s="150"/>
      <c r="AG542" s="150"/>
      <c r="AH542" s="150"/>
      <c r="AI542" s="150"/>
      <c r="AJ542" s="150"/>
      <c r="AK542" s="150" t="s">
        <v>1</v>
      </c>
    </row>
    <row r="543" spans="1:37" s="26" customFormat="1" ht="76.5" hidden="1" customHeight="1">
      <c r="A543" s="111" t="s">
        <v>374</v>
      </c>
      <c r="B543" s="45" t="s">
        <v>1711</v>
      </c>
      <c r="C543" s="45" t="s">
        <v>97</v>
      </c>
      <c r="D543" s="45" t="s">
        <v>97</v>
      </c>
      <c r="E543" s="137" t="s">
        <v>1960</v>
      </c>
      <c r="F543" s="52"/>
      <c r="G543" s="52"/>
      <c r="H543" s="132" t="s">
        <v>3516</v>
      </c>
      <c r="I543" s="37" t="s">
        <v>1875</v>
      </c>
      <c r="J543" s="37" t="s">
        <v>1878</v>
      </c>
      <c r="K543" s="37" t="s">
        <v>1879</v>
      </c>
      <c r="L543" s="37" t="s">
        <v>1880</v>
      </c>
      <c r="M543" s="37" t="s">
        <v>1746</v>
      </c>
      <c r="N543" s="37"/>
      <c r="O543" s="36">
        <f>COUNTIF(Table487[[#This Row],[CMMI Comprehensive Primary Care Plus (CPC+)
Version Date: CY 2021]:[CMS Medicare Hospital Compare
Version Date: January 2021]],"*yes*")</f>
        <v>0</v>
      </c>
      <c r="P543" s="150"/>
      <c r="Q543" s="150"/>
      <c r="R543" s="150"/>
      <c r="S543" s="150"/>
      <c r="T543" s="150"/>
      <c r="U543" s="150"/>
      <c r="V543" s="150"/>
      <c r="W543" s="150"/>
      <c r="X543" s="150"/>
      <c r="Y543" s="150"/>
      <c r="Z543" s="150"/>
      <c r="AA543" s="150"/>
      <c r="AB543" s="150"/>
      <c r="AC543" s="150"/>
      <c r="AD543" s="150"/>
      <c r="AE543" s="150"/>
      <c r="AF543" s="150"/>
      <c r="AG543" s="150"/>
      <c r="AH543" s="150"/>
      <c r="AI543" s="150"/>
      <c r="AJ543" s="150"/>
      <c r="AK543" s="150" t="s">
        <v>1703</v>
      </c>
    </row>
    <row r="544" spans="1:37" s="26" customFormat="1" ht="76.5" hidden="1" customHeight="1">
      <c r="A544" s="133" t="s">
        <v>1808</v>
      </c>
      <c r="B544" s="45" t="s">
        <v>2438</v>
      </c>
      <c r="C544" s="45" t="s">
        <v>97</v>
      </c>
      <c r="D544" s="45" t="s">
        <v>97</v>
      </c>
      <c r="E544" s="137" t="s">
        <v>574</v>
      </c>
      <c r="F544" s="48"/>
      <c r="G544" s="48"/>
      <c r="H544" s="132" t="s">
        <v>1479</v>
      </c>
      <c r="I544" s="37" t="s">
        <v>1906</v>
      </c>
      <c r="J544" s="37" t="s">
        <v>1890</v>
      </c>
      <c r="K544" s="37" t="s">
        <v>1879</v>
      </c>
      <c r="L544" s="37" t="s">
        <v>1880</v>
      </c>
      <c r="M544" s="37" t="s">
        <v>5</v>
      </c>
      <c r="N544" s="37"/>
      <c r="O544" s="36">
        <f>COUNTIF(Table487[[#This Row],[CMMI Comprehensive Primary Care Plus (CPC+)
Version Date: CY 2021]:[CMS Medicare Hospital Compare
Version Date: January 2021]],"*yes*")</f>
        <v>1</v>
      </c>
      <c r="P544" s="150"/>
      <c r="Q544" s="150"/>
      <c r="R544" s="150"/>
      <c r="S544" s="150"/>
      <c r="T544" s="150" t="s">
        <v>1</v>
      </c>
      <c r="U544" s="150"/>
      <c r="V544" s="150"/>
      <c r="W544" s="150"/>
      <c r="X544" s="150"/>
      <c r="Y544" s="150"/>
      <c r="Z544" s="150"/>
      <c r="AA544" s="150"/>
      <c r="AB544" s="150"/>
      <c r="AC544" s="150"/>
      <c r="AD544" s="150"/>
      <c r="AE544" s="150"/>
      <c r="AF544" s="150"/>
      <c r="AG544" s="150"/>
      <c r="AH544" s="150"/>
      <c r="AI544" s="150"/>
      <c r="AJ544" s="150" t="s">
        <v>2442</v>
      </c>
      <c r="AK544" s="150"/>
    </row>
    <row r="545" spans="1:37" s="26" customFormat="1" ht="76.5" customHeight="1">
      <c r="A545" s="133" t="s">
        <v>1809</v>
      </c>
      <c r="B545" s="45" t="s">
        <v>2628</v>
      </c>
      <c r="C545" s="45" t="s">
        <v>97</v>
      </c>
      <c r="D545" s="45" t="s">
        <v>97</v>
      </c>
      <c r="E545" s="137" t="s">
        <v>1913</v>
      </c>
      <c r="F545" s="48"/>
      <c r="G545" s="48"/>
      <c r="H545" s="132" t="s">
        <v>3517</v>
      </c>
      <c r="I545" s="37" t="s">
        <v>1906</v>
      </c>
      <c r="J545" s="37" t="s">
        <v>1884</v>
      </c>
      <c r="K545" s="37" t="s">
        <v>1879</v>
      </c>
      <c r="L545" s="37" t="s">
        <v>2252</v>
      </c>
      <c r="M545" s="37" t="s">
        <v>314</v>
      </c>
      <c r="N545" s="37"/>
      <c r="O545" s="36">
        <f>COUNTIF(Table487[[#This Row],[CMMI Comprehensive Primary Care Plus (CPC+)
Version Date: CY 2021]:[CMS Medicare Hospital Compare
Version Date: January 2021]],"*yes*")</f>
        <v>0</v>
      </c>
      <c r="P545" s="150"/>
      <c r="Q545" s="150"/>
      <c r="R545" s="150"/>
      <c r="S545" s="150"/>
      <c r="T545" s="150"/>
      <c r="U545" s="150"/>
      <c r="V545" s="150"/>
      <c r="W545" s="150"/>
      <c r="X545" s="150"/>
      <c r="Y545" s="150"/>
      <c r="Z545" s="150"/>
      <c r="AA545" s="150"/>
      <c r="AB545" s="150"/>
      <c r="AC545" s="150"/>
      <c r="AD545" s="150"/>
      <c r="AE545" s="150"/>
      <c r="AF545" s="150" t="s">
        <v>1</v>
      </c>
      <c r="AG545" s="150"/>
      <c r="AH545" s="150"/>
      <c r="AI545" s="150"/>
      <c r="AJ545" s="150"/>
      <c r="AK545" s="150"/>
    </row>
    <row r="546" spans="1:37" s="26" customFormat="1" ht="76.5" customHeight="1">
      <c r="A546" s="111" t="s">
        <v>1810</v>
      </c>
      <c r="B546" s="45" t="s">
        <v>2628</v>
      </c>
      <c r="C546" s="45" t="s">
        <v>97</v>
      </c>
      <c r="D546" s="45" t="s">
        <v>97</v>
      </c>
      <c r="E546" s="137" t="s">
        <v>1913</v>
      </c>
      <c r="F546" s="48"/>
      <c r="G546" s="48"/>
      <c r="H546" s="132" t="s">
        <v>2629</v>
      </c>
      <c r="I546" s="37" t="s">
        <v>1906</v>
      </c>
      <c r="J546" s="37" t="s">
        <v>1884</v>
      </c>
      <c r="K546" s="37" t="s">
        <v>1879</v>
      </c>
      <c r="L546" s="37" t="s">
        <v>1880</v>
      </c>
      <c r="M546" s="37" t="s">
        <v>314</v>
      </c>
      <c r="N546" s="37"/>
      <c r="O546" s="36">
        <f>COUNTIF(Table487[[#This Row],[CMMI Comprehensive Primary Care Plus (CPC+)
Version Date: CY 2021]:[CMS Medicare Hospital Compare
Version Date: January 2021]],"*yes*")</f>
        <v>0</v>
      </c>
      <c r="P546" s="150"/>
      <c r="Q546" s="150"/>
      <c r="R546" s="150"/>
      <c r="S546" s="150"/>
      <c r="T546" s="150"/>
      <c r="U546" s="150"/>
      <c r="V546" s="150"/>
      <c r="W546" s="150"/>
      <c r="X546" s="150"/>
      <c r="Y546" s="150"/>
      <c r="Z546" s="150"/>
      <c r="AA546" s="150"/>
      <c r="AB546" s="150"/>
      <c r="AC546" s="150"/>
      <c r="AD546" s="150"/>
      <c r="AE546" s="150"/>
      <c r="AF546" s="150"/>
      <c r="AG546" s="150"/>
      <c r="AH546" s="150"/>
      <c r="AI546" s="150"/>
      <c r="AJ546" s="150"/>
      <c r="AK546" s="150"/>
    </row>
    <row r="547" spans="1:37" s="26" customFormat="1" ht="76.5" hidden="1" customHeight="1">
      <c r="A547" s="111" t="s">
        <v>1811</v>
      </c>
      <c r="B547" s="45" t="s">
        <v>2077</v>
      </c>
      <c r="C547" s="45" t="s">
        <v>97</v>
      </c>
      <c r="D547" s="45" t="s">
        <v>97</v>
      </c>
      <c r="E547" s="137" t="s">
        <v>1639</v>
      </c>
      <c r="F547" s="48"/>
      <c r="G547" s="48"/>
      <c r="H547" s="132" t="s">
        <v>1912</v>
      </c>
      <c r="I547" s="37" t="s">
        <v>1906</v>
      </c>
      <c r="J547" s="37" t="s">
        <v>97</v>
      </c>
      <c r="K547" s="37" t="s">
        <v>1900</v>
      </c>
      <c r="L547" s="37" t="s">
        <v>1885</v>
      </c>
      <c r="M547" s="37" t="s">
        <v>2010</v>
      </c>
      <c r="N547" s="37"/>
      <c r="O547" s="36">
        <f>COUNTIF(Table487[[#This Row],[CMMI Comprehensive Primary Care Plus (CPC+)
Version Date: CY 2021]:[CMS Medicare Hospital Compare
Version Date: January 2021]],"*yes*")</f>
        <v>0</v>
      </c>
      <c r="P547" s="150"/>
      <c r="Q547" s="150"/>
      <c r="R547" s="150"/>
      <c r="S547" s="150"/>
      <c r="T547" s="37"/>
      <c r="U547" s="150"/>
      <c r="V547" s="150"/>
      <c r="W547" s="150"/>
      <c r="X547" s="150"/>
      <c r="Y547" s="150"/>
      <c r="Z547" s="150"/>
      <c r="AA547" s="150"/>
      <c r="AB547" s="37"/>
      <c r="AC547" s="150"/>
      <c r="AD547" s="150"/>
      <c r="AE547" s="37"/>
      <c r="AF547" s="150"/>
      <c r="AG547" s="150"/>
      <c r="AH547" s="37"/>
      <c r="AI547" s="150"/>
      <c r="AJ547" s="150"/>
      <c r="AK547" s="150"/>
    </row>
    <row r="548" spans="1:37" s="26" customFormat="1" ht="76.5" hidden="1" customHeight="1">
      <c r="A548" s="111" t="s">
        <v>1812</v>
      </c>
      <c r="B548" s="45" t="s">
        <v>1668</v>
      </c>
      <c r="C548" s="45" t="s">
        <v>97</v>
      </c>
      <c r="D548" s="45" t="s">
        <v>97</v>
      </c>
      <c r="E548" s="137" t="s">
        <v>2905</v>
      </c>
      <c r="F548" s="48" t="s">
        <v>2723</v>
      </c>
      <c r="G548" s="48"/>
      <c r="H548" s="132" t="s">
        <v>1669</v>
      </c>
      <c r="I548" s="37" t="s">
        <v>1875</v>
      </c>
      <c r="J548" s="37" t="s">
        <v>1904</v>
      </c>
      <c r="K548" s="37" t="s">
        <v>1879</v>
      </c>
      <c r="L548" s="37" t="s">
        <v>1880</v>
      </c>
      <c r="M548" s="37" t="s">
        <v>314</v>
      </c>
      <c r="N548" s="37"/>
      <c r="O548" s="36">
        <f>COUNTIF(Table487[[#This Row],[CMMI Comprehensive Primary Care Plus (CPC+)
Version Date: CY 2021]:[CMS Medicare Hospital Compare
Version Date: January 2021]],"*yes*")</f>
        <v>1</v>
      </c>
      <c r="P548" s="150"/>
      <c r="Q548" s="150"/>
      <c r="R548" s="150"/>
      <c r="S548" s="150"/>
      <c r="T548" s="150"/>
      <c r="U548" s="150"/>
      <c r="V548" s="150"/>
      <c r="W548" s="150" t="s">
        <v>1</v>
      </c>
      <c r="X548" s="150"/>
      <c r="Y548" s="150"/>
      <c r="Z548" s="150"/>
      <c r="AA548" s="150"/>
      <c r="AB548" s="150"/>
      <c r="AC548" s="150"/>
      <c r="AD548" s="150"/>
      <c r="AE548" s="150"/>
      <c r="AF548" s="150"/>
      <c r="AG548" s="150"/>
      <c r="AH548" s="150"/>
      <c r="AI548" s="150"/>
      <c r="AJ548" s="150"/>
      <c r="AK548" s="150"/>
    </row>
    <row r="549" spans="1:37" s="26" customFormat="1" ht="76.5" hidden="1" customHeight="1">
      <c r="A549" s="111" t="s">
        <v>1813</v>
      </c>
      <c r="B549" s="45" t="s">
        <v>2067</v>
      </c>
      <c r="C549" s="45" t="s">
        <v>97</v>
      </c>
      <c r="D549" s="45" t="s">
        <v>97</v>
      </c>
      <c r="E549" s="137" t="s">
        <v>1639</v>
      </c>
      <c r="F549" s="48" t="s">
        <v>2414</v>
      </c>
      <c r="G549" s="48" t="s">
        <v>3518</v>
      </c>
      <c r="H549" s="132" t="s">
        <v>1470</v>
      </c>
      <c r="I549" s="37" t="s">
        <v>1929</v>
      </c>
      <c r="J549" s="37" t="s">
        <v>97</v>
      </c>
      <c r="K549" s="37" t="s">
        <v>1873</v>
      </c>
      <c r="L549" s="37" t="s">
        <v>1916</v>
      </c>
      <c r="M549" s="37" t="s">
        <v>314</v>
      </c>
      <c r="N549" s="37"/>
      <c r="O549" s="36">
        <f>COUNTIF(Table487[[#This Row],[CMMI Comprehensive Primary Care Plus (CPC+)
Version Date: CY 2021]:[CMS Medicare Hospital Compare
Version Date: January 2021]],"*yes*")</f>
        <v>2</v>
      </c>
      <c r="P549" s="150"/>
      <c r="Q549" s="150"/>
      <c r="R549" s="150"/>
      <c r="S549" s="150" t="s">
        <v>1</v>
      </c>
      <c r="T549" s="150"/>
      <c r="U549" s="150"/>
      <c r="V549" s="150"/>
      <c r="W549" s="150" t="s">
        <v>1</v>
      </c>
      <c r="X549" s="150"/>
      <c r="Y549" s="150"/>
      <c r="Z549" s="150"/>
      <c r="AA549" s="150"/>
      <c r="AB549" s="150"/>
      <c r="AC549" s="150"/>
      <c r="AD549" s="150"/>
      <c r="AE549" s="150"/>
      <c r="AF549" s="150"/>
      <c r="AG549" s="150"/>
      <c r="AH549" s="150"/>
      <c r="AI549" s="150"/>
      <c r="AJ549" s="150"/>
      <c r="AK549" s="150"/>
    </row>
    <row r="550" spans="1:37" s="26" customFormat="1" ht="76.5" hidden="1" customHeight="1">
      <c r="A550" s="111" t="s">
        <v>1814</v>
      </c>
      <c r="B550" s="45" t="s">
        <v>292</v>
      </c>
      <c r="C550" s="45" t="s">
        <v>97</v>
      </c>
      <c r="D550" s="45" t="s">
        <v>97</v>
      </c>
      <c r="E550" s="137" t="s">
        <v>1675</v>
      </c>
      <c r="F550" s="48"/>
      <c r="G550" s="48"/>
      <c r="H550" s="132" t="s">
        <v>3519</v>
      </c>
      <c r="I550" s="37" t="s">
        <v>2297</v>
      </c>
      <c r="J550" s="37" t="s">
        <v>1883</v>
      </c>
      <c r="K550" s="37" t="s">
        <v>1873</v>
      </c>
      <c r="L550" s="37" t="s">
        <v>1880</v>
      </c>
      <c r="M550" s="37" t="s">
        <v>1746</v>
      </c>
      <c r="N550" s="37" t="s">
        <v>1</v>
      </c>
      <c r="O550" s="36">
        <f>COUNTIF(Table487[[#This Row],[CMMI Comprehensive Primary Care Plus (CPC+)
Version Date: CY 2021]:[CMS Medicare Hospital Compare
Version Date: January 2021]],"*yes*")</f>
        <v>0</v>
      </c>
      <c r="P550" s="150"/>
      <c r="Q550" s="150"/>
      <c r="R550" s="150"/>
      <c r="S550" s="150"/>
      <c r="T550" s="150"/>
      <c r="U550" s="150"/>
      <c r="V550" s="150"/>
      <c r="W550" s="150"/>
      <c r="X550" s="150"/>
      <c r="Y550" s="150"/>
      <c r="Z550" s="150"/>
      <c r="AA550" s="150"/>
      <c r="AB550" s="150"/>
      <c r="AC550" s="150"/>
      <c r="AD550" s="150"/>
      <c r="AE550" s="150" t="s">
        <v>1</v>
      </c>
      <c r="AF550" s="150"/>
      <c r="AG550" s="150"/>
      <c r="AH550" s="150"/>
      <c r="AI550" s="150"/>
      <c r="AJ550" s="150"/>
      <c r="AK550" s="150"/>
    </row>
    <row r="551" spans="1:37" s="26" customFormat="1" ht="76.5" hidden="1" customHeight="1">
      <c r="A551" s="111" t="s">
        <v>1815</v>
      </c>
      <c r="B551" s="45" t="s">
        <v>2790</v>
      </c>
      <c r="C551" s="45" t="s">
        <v>97</v>
      </c>
      <c r="D551" s="45" t="s">
        <v>97</v>
      </c>
      <c r="E551" s="137" t="s">
        <v>1960</v>
      </c>
      <c r="F551" s="48"/>
      <c r="G551" s="48"/>
      <c r="H551" s="132" t="s">
        <v>2791</v>
      </c>
      <c r="I551" s="37" t="s">
        <v>1906</v>
      </c>
      <c r="J551" s="37" t="s">
        <v>1890</v>
      </c>
      <c r="K551" s="37" t="s">
        <v>1873</v>
      </c>
      <c r="L551" s="37" t="s">
        <v>1880</v>
      </c>
      <c r="M551" s="37" t="s">
        <v>5</v>
      </c>
      <c r="N551" s="37"/>
      <c r="O551" s="36">
        <f>COUNTIF(Table487[[#This Row],[CMMI Comprehensive Primary Care Plus (CPC+)
Version Date: CY 2021]:[CMS Medicare Hospital Compare
Version Date: January 2021]],"*yes*")</f>
        <v>0</v>
      </c>
      <c r="P551" s="150"/>
      <c r="Q551" s="150"/>
      <c r="R551" s="150"/>
      <c r="S551" s="150"/>
      <c r="T551" s="37"/>
      <c r="U551" s="150"/>
      <c r="V551" s="150"/>
      <c r="W551" s="150"/>
      <c r="X551" s="150"/>
      <c r="Y551" s="150"/>
      <c r="Z551" s="150"/>
      <c r="AA551" s="150"/>
      <c r="AB551" s="37"/>
      <c r="AC551" s="150"/>
      <c r="AD551" s="150"/>
      <c r="AE551" s="37"/>
      <c r="AF551" s="150"/>
      <c r="AG551" s="150"/>
      <c r="AH551" s="37"/>
      <c r="AI551" s="150"/>
      <c r="AJ551" s="150"/>
      <c r="AK551" s="150"/>
    </row>
    <row r="552" spans="1:37" s="26" customFormat="1" ht="76.5" hidden="1" customHeight="1">
      <c r="A552" s="111" t="s">
        <v>1816</v>
      </c>
      <c r="B552" s="45" t="s">
        <v>2084</v>
      </c>
      <c r="C552" s="45" t="s">
        <v>97</v>
      </c>
      <c r="D552" s="45" t="s">
        <v>97</v>
      </c>
      <c r="E552" s="137" t="s">
        <v>1639</v>
      </c>
      <c r="F552" s="48"/>
      <c r="G552" s="48"/>
      <c r="H552" s="132" t="s">
        <v>1602</v>
      </c>
      <c r="I552" s="37" t="s">
        <v>1908</v>
      </c>
      <c r="J552" s="37" t="s">
        <v>97</v>
      </c>
      <c r="K552" s="37" t="s">
        <v>1879</v>
      </c>
      <c r="L552" s="37" t="s">
        <v>1885</v>
      </c>
      <c r="M552" s="37" t="s">
        <v>2008</v>
      </c>
      <c r="N552" s="37"/>
      <c r="O552" s="36">
        <f>COUNTIF(Table487[[#This Row],[CMMI Comprehensive Primary Care Plus (CPC+)
Version Date: CY 2021]:[CMS Medicare Hospital Compare
Version Date: January 2021]],"*yes*")</f>
        <v>1</v>
      </c>
      <c r="P552" s="150"/>
      <c r="Q552" s="150"/>
      <c r="R552" s="150"/>
      <c r="S552" s="150"/>
      <c r="T552" s="150"/>
      <c r="U552" s="150" t="s">
        <v>2183</v>
      </c>
      <c r="V552" s="150"/>
      <c r="W552" s="150"/>
      <c r="X552" s="150"/>
      <c r="Y552" s="150"/>
      <c r="Z552" s="150"/>
      <c r="AA552" s="150"/>
      <c r="AB552" s="150"/>
      <c r="AC552" s="150"/>
      <c r="AD552" s="150"/>
      <c r="AE552" s="150"/>
      <c r="AF552" s="150"/>
      <c r="AG552" s="150"/>
      <c r="AH552" s="150"/>
      <c r="AI552" s="150"/>
      <c r="AJ552" s="150"/>
      <c r="AK552" s="150"/>
    </row>
    <row r="553" spans="1:37" s="26" customFormat="1" ht="76.5" hidden="1" customHeight="1">
      <c r="A553" s="111" t="s">
        <v>1817</v>
      </c>
      <c r="B553" s="45" t="s">
        <v>2085</v>
      </c>
      <c r="C553" s="45" t="s">
        <v>97</v>
      </c>
      <c r="D553" s="47" t="s">
        <v>97</v>
      </c>
      <c r="E553" s="137" t="s">
        <v>1639</v>
      </c>
      <c r="F553" s="52"/>
      <c r="G553" s="52"/>
      <c r="H553" s="132" t="s">
        <v>1603</v>
      </c>
      <c r="I553" s="37" t="s">
        <v>1908</v>
      </c>
      <c r="J553" s="37" t="s">
        <v>97</v>
      </c>
      <c r="K553" s="37" t="s">
        <v>1879</v>
      </c>
      <c r="L553" s="37" t="s">
        <v>1885</v>
      </c>
      <c r="M553" s="37" t="s">
        <v>2008</v>
      </c>
      <c r="N553" s="37"/>
      <c r="O553" s="36">
        <f>COUNTIF(Table487[[#This Row],[CMMI Comprehensive Primary Care Plus (CPC+)
Version Date: CY 2021]:[CMS Medicare Hospital Compare
Version Date: January 2021]],"*yes*")</f>
        <v>1</v>
      </c>
      <c r="P553" s="150"/>
      <c r="Q553" s="150"/>
      <c r="R553" s="150"/>
      <c r="S553" s="150"/>
      <c r="T553" s="150"/>
      <c r="U553" s="150" t="s">
        <v>2171</v>
      </c>
      <c r="V553" s="150"/>
      <c r="W553" s="150"/>
      <c r="X553" s="150"/>
      <c r="Y553" s="150"/>
      <c r="Z553" s="150"/>
      <c r="AA553" s="150"/>
      <c r="AB553" s="150"/>
      <c r="AC553" s="150"/>
      <c r="AD553" s="150"/>
      <c r="AE553" s="150"/>
      <c r="AF553" s="150"/>
      <c r="AG553" s="150"/>
      <c r="AH553" s="150"/>
      <c r="AI553" s="150"/>
      <c r="AJ553" s="150"/>
      <c r="AK553" s="150"/>
    </row>
    <row r="554" spans="1:37" s="26" customFormat="1" ht="76.5" hidden="1" customHeight="1">
      <c r="A554" s="111" t="s">
        <v>322</v>
      </c>
      <c r="B554" s="45" t="s">
        <v>3387</v>
      </c>
      <c r="C554" s="45" t="s">
        <v>97</v>
      </c>
      <c r="D554" s="45" t="s">
        <v>97</v>
      </c>
      <c r="E554" s="137" t="s">
        <v>1639</v>
      </c>
      <c r="F554" s="48"/>
      <c r="G554" s="48"/>
      <c r="H554" s="132" t="s">
        <v>3520</v>
      </c>
      <c r="I554" s="37" t="s">
        <v>1875</v>
      </c>
      <c r="J554" s="37" t="s">
        <v>1887</v>
      </c>
      <c r="K554" s="37" t="s">
        <v>1873</v>
      </c>
      <c r="L554" s="37" t="s">
        <v>1880</v>
      </c>
      <c r="M554" s="37" t="s">
        <v>5</v>
      </c>
      <c r="N554" s="37" t="s">
        <v>1</v>
      </c>
      <c r="O554" s="36">
        <f>COUNTIF(Table487[[#This Row],[CMMI Comprehensive Primary Care Plus (CPC+)
Version Date: CY 2021]:[CMS Medicare Hospital Compare
Version Date: January 2021]],"*yes*")</f>
        <v>0</v>
      </c>
      <c r="P554" s="150"/>
      <c r="Q554" s="150"/>
      <c r="R554" s="150"/>
      <c r="S554" s="150"/>
      <c r="T554" s="37"/>
      <c r="U554" s="150"/>
      <c r="V554" s="150"/>
      <c r="W554" s="150"/>
      <c r="X554" s="150"/>
      <c r="Y554" s="150"/>
      <c r="Z554" s="150"/>
      <c r="AA554" s="150"/>
      <c r="AB554" s="37"/>
      <c r="AC554" s="150"/>
      <c r="AD554" s="150"/>
      <c r="AE554" s="37"/>
      <c r="AF554" s="150"/>
      <c r="AG554" s="150"/>
      <c r="AH554" s="37"/>
      <c r="AI554" s="150"/>
      <c r="AJ554" s="150"/>
      <c r="AK554" s="150"/>
    </row>
    <row r="555" spans="1:37" s="26" customFormat="1" ht="76.5" hidden="1" customHeight="1">
      <c r="A555" s="111" t="s">
        <v>375</v>
      </c>
      <c r="B555" s="45" t="s">
        <v>161</v>
      </c>
      <c r="C555" s="45" t="s">
        <v>97</v>
      </c>
      <c r="D555" s="45" t="s">
        <v>97</v>
      </c>
      <c r="E555" s="137" t="s">
        <v>1639</v>
      </c>
      <c r="F555" s="52"/>
      <c r="G555" s="52"/>
      <c r="H555" s="132" t="s">
        <v>1471</v>
      </c>
      <c r="I555" s="37" t="s">
        <v>1920</v>
      </c>
      <c r="J555" s="37" t="s">
        <v>97</v>
      </c>
      <c r="K555" s="37" t="s">
        <v>1879</v>
      </c>
      <c r="L555" s="37" t="s">
        <v>1885</v>
      </c>
      <c r="M555" s="37" t="s">
        <v>6</v>
      </c>
      <c r="N555" s="37"/>
      <c r="O555" s="36">
        <f>COUNTIF(Table487[[#This Row],[CMMI Comprehensive Primary Care Plus (CPC+)
Version Date: CY 2021]:[CMS Medicare Hospital Compare
Version Date: January 2021]],"*yes*")</f>
        <v>0</v>
      </c>
      <c r="P555" s="150"/>
      <c r="Q555" s="150"/>
      <c r="R555" s="150"/>
      <c r="S555" s="150"/>
      <c r="T555" s="150"/>
      <c r="U555" s="150"/>
      <c r="V555" s="150"/>
      <c r="W555" s="150"/>
      <c r="X555" s="150"/>
      <c r="Y555" s="150"/>
      <c r="Z555" s="150"/>
      <c r="AA555" s="150"/>
      <c r="AB555" s="150"/>
      <c r="AC555" s="150"/>
      <c r="AD555" s="150"/>
      <c r="AE555" s="150"/>
      <c r="AF555" s="150"/>
      <c r="AG555" s="150"/>
      <c r="AH555" s="150"/>
      <c r="AI555" s="150"/>
      <c r="AJ555" s="150"/>
      <c r="AK555" s="150"/>
    </row>
    <row r="556" spans="1:37" s="26" customFormat="1" ht="76.5" hidden="1" customHeight="1">
      <c r="A556" s="111" t="s">
        <v>1818</v>
      </c>
      <c r="B556" s="45" t="s">
        <v>2985</v>
      </c>
      <c r="C556" s="45" t="s">
        <v>97</v>
      </c>
      <c r="D556" s="45" t="s">
        <v>97</v>
      </c>
      <c r="E556" s="137" t="s">
        <v>3508</v>
      </c>
      <c r="F556" s="48"/>
      <c r="G556" s="48"/>
      <c r="H556" s="132" t="s">
        <v>2986</v>
      </c>
      <c r="I556" s="37" t="s">
        <v>1875</v>
      </c>
      <c r="J556" s="37" t="s">
        <v>1878</v>
      </c>
      <c r="K556" s="37" t="s">
        <v>1879</v>
      </c>
      <c r="L556" s="37" t="s">
        <v>1880</v>
      </c>
      <c r="M556" s="37" t="s">
        <v>1746</v>
      </c>
      <c r="N556" s="37" t="s">
        <v>1</v>
      </c>
      <c r="O556" s="36">
        <f>COUNTIF(Table487[[#This Row],[CMMI Comprehensive Primary Care Plus (CPC+)
Version Date: CY 2021]:[CMS Medicare Hospital Compare
Version Date: January 2021]],"*yes*")</f>
        <v>0</v>
      </c>
      <c r="P556" s="150"/>
      <c r="Q556" s="150"/>
      <c r="R556" s="150"/>
      <c r="S556" s="150"/>
      <c r="T556" s="150"/>
      <c r="U556" s="150"/>
      <c r="V556" s="150"/>
      <c r="W556" s="150"/>
      <c r="X556" s="150"/>
      <c r="Y556" s="150"/>
      <c r="Z556" s="150"/>
      <c r="AA556" s="150"/>
      <c r="AB556" s="150"/>
      <c r="AC556" s="150"/>
      <c r="AD556" s="150"/>
      <c r="AE556" s="150"/>
      <c r="AF556" s="150"/>
      <c r="AG556" s="150"/>
      <c r="AH556" s="150"/>
      <c r="AI556" s="150"/>
      <c r="AJ556" s="150"/>
      <c r="AK556" s="150"/>
    </row>
    <row r="557" spans="1:37" s="26" customFormat="1" ht="76.5" hidden="1" customHeight="1">
      <c r="A557" s="111" t="s">
        <v>1819</v>
      </c>
      <c r="B557" s="45" t="s">
        <v>29</v>
      </c>
      <c r="C557" s="45" t="s">
        <v>97</v>
      </c>
      <c r="D557" s="45" t="s">
        <v>97</v>
      </c>
      <c r="E557" s="137" t="s">
        <v>1960</v>
      </c>
      <c r="F557" s="48"/>
      <c r="G557" s="48"/>
      <c r="H557" s="132" t="s">
        <v>2758</v>
      </c>
      <c r="I557" s="37" t="s">
        <v>1875</v>
      </c>
      <c r="J557" s="37" t="s">
        <v>1878</v>
      </c>
      <c r="K557" s="37" t="s">
        <v>1879</v>
      </c>
      <c r="L557" s="37" t="s">
        <v>1880</v>
      </c>
      <c r="M557" s="37" t="s">
        <v>1746</v>
      </c>
      <c r="N557" s="37" t="s">
        <v>1</v>
      </c>
      <c r="O557" s="36">
        <f>COUNTIF(Table487[[#This Row],[CMMI Comprehensive Primary Care Plus (CPC+)
Version Date: CY 2021]:[CMS Medicare Hospital Compare
Version Date: January 2021]],"*yes*")</f>
        <v>0</v>
      </c>
      <c r="P557" s="150"/>
      <c r="Q557" s="150"/>
      <c r="R557" s="150"/>
      <c r="S557" s="150"/>
      <c r="T557" s="150"/>
      <c r="U557" s="150"/>
      <c r="V557" s="150"/>
      <c r="W557" s="150"/>
      <c r="X557" s="150"/>
      <c r="Y557" s="150"/>
      <c r="Z557" s="150"/>
      <c r="AA557" s="150"/>
      <c r="AB557" s="150"/>
      <c r="AC557" s="150"/>
      <c r="AD557" s="150"/>
      <c r="AE557" s="150"/>
      <c r="AF557" s="150"/>
      <c r="AG557" s="150"/>
      <c r="AH557" s="150"/>
      <c r="AI557" s="150"/>
      <c r="AJ557" s="150"/>
      <c r="AK557" s="150"/>
    </row>
    <row r="558" spans="1:37" s="26" customFormat="1" ht="76.5" hidden="1" customHeight="1">
      <c r="A558" s="111" t="s">
        <v>1820</v>
      </c>
      <c r="B558" s="45" t="s">
        <v>3521</v>
      </c>
      <c r="C558" s="45" t="s">
        <v>97</v>
      </c>
      <c r="D558" s="45" t="s">
        <v>97</v>
      </c>
      <c r="E558" s="137" t="s">
        <v>3522</v>
      </c>
      <c r="F558" s="48"/>
      <c r="G558" s="48"/>
      <c r="H558" s="132" t="s">
        <v>3523</v>
      </c>
      <c r="I558" s="37" t="s">
        <v>1889</v>
      </c>
      <c r="J558" s="37" t="s">
        <v>1884</v>
      </c>
      <c r="K558" s="37" t="s">
        <v>1873</v>
      </c>
      <c r="L558" s="37" t="s">
        <v>1880</v>
      </c>
      <c r="M558" s="37" t="s">
        <v>5</v>
      </c>
      <c r="N558" s="37"/>
      <c r="O558" s="36">
        <f>COUNTIF(Table487[[#This Row],[CMMI Comprehensive Primary Care Plus (CPC+)
Version Date: CY 2021]:[CMS Medicare Hospital Compare
Version Date: January 2021]],"*yes*")</f>
        <v>0</v>
      </c>
      <c r="P558" s="150"/>
      <c r="Q558" s="150"/>
      <c r="R558" s="150"/>
      <c r="S558" s="150"/>
      <c r="T558" s="150"/>
      <c r="U558" s="150"/>
      <c r="V558" s="150"/>
      <c r="W558" s="150"/>
      <c r="X558" s="150"/>
      <c r="Y558" s="150"/>
      <c r="Z558" s="150"/>
      <c r="AA558" s="150"/>
      <c r="AB558" s="150"/>
      <c r="AC558" s="150"/>
      <c r="AD558" s="150"/>
      <c r="AE558" s="150"/>
      <c r="AF558" s="150"/>
      <c r="AG558" s="150"/>
      <c r="AH558" s="150"/>
      <c r="AI558" s="150"/>
      <c r="AJ558" s="150"/>
      <c r="AK558" s="150"/>
    </row>
    <row r="559" spans="1:37" s="26" customFormat="1" ht="76.5" hidden="1" customHeight="1">
      <c r="A559" s="111" t="s">
        <v>1821</v>
      </c>
      <c r="B559" s="45" t="s">
        <v>689</v>
      </c>
      <c r="C559" s="45" t="s">
        <v>97</v>
      </c>
      <c r="D559" s="45" t="s">
        <v>97</v>
      </c>
      <c r="E559" s="137" t="s">
        <v>1639</v>
      </c>
      <c r="F559" s="48"/>
      <c r="G559" s="48"/>
      <c r="H559" s="132" t="s">
        <v>1494</v>
      </c>
      <c r="I559" s="37" t="s">
        <v>1908</v>
      </c>
      <c r="J559" s="37" t="s">
        <v>97</v>
      </c>
      <c r="K559" s="37" t="s">
        <v>1879</v>
      </c>
      <c r="L559" s="37" t="s">
        <v>1885</v>
      </c>
      <c r="M559" s="37" t="s">
        <v>714</v>
      </c>
      <c r="N559" s="37"/>
      <c r="O559" s="36">
        <f>COUNTIF(Table487[[#This Row],[CMMI Comprehensive Primary Care Plus (CPC+)
Version Date: CY 2021]:[CMS Medicare Hospital Compare
Version Date: January 2021]],"*yes*")</f>
        <v>1</v>
      </c>
      <c r="P559" s="150"/>
      <c r="Q559" s="150"/>
      <c r="R559" s="150"/>
      <c r="S559" s="150"/>
      <c r="T559" s="37"/>
      <c r="U559" s="150" t="s">
        <v>2189</v>
      </c>
      <c r="V559" s="150"/>
      <c r="W559" s="150"/>
      <c r="X559" s="150"/>
      <c r="Y559" s="150"/>
      <c r="Z559" s="150"/>
      <c r="AA559" s="150"/>
      <c r="AB559" s="37"/>
      <c r="AC559" s="150"/>
      <c r="AD559" s="150"/>
      <c r="AE559" s="37"/>
      <c r="AF559" s="150"/>
      <c r="AG559" s="150"/>
      <c r="AH559" s="37"/>
      <c r="AI559" s="150"/>
      <c r="AJ559" s="150"/>
      <c r="AK559" s="150"/>
    </row>
    <row r="560" spans="1:37" s="26" customFormat="1" ht="76.5" hidden="1" customHeight="1">
      <c r="A560" s="179" t="s">
        <v>1978</v>
      </c>
      <c r="B560" s="45" t="s">
        <v>3524</v>
      </c>
      <c r="C560" s="45" t="s">
        <v>97</v>
      </c>
      <c r="D560" s="45" t="s">
        <v>97</v>
      </c>
      <c r="E560" s="137" t="s">
        <v>1639</v>
      </c>
      <c r="F560" s="48"/>
      <c r="G560" s="149"/>
      <c r="H560" s="132" t="s">
        <v>3180</v>
      </c>
      <c r="I560" s="37" t="s">
        <v>1928</v>
      </c>
      <c r="J560" s="37" t="s">
        <v>1888</v>
      </c>
      <c r="K560" s="37" t="s">
        <v>1873</v>
      </c>
      <c r="L560" s="37" t="s">
        <v>1880</v>
      </c>
      <c r="M560" s="37" t="s">
        <v>1746</v>
      </c>
      <c r="N560" s="37"/>
      <c r="O560" s="36">
        <f>COUNTIF(Table487[[#This Row],[CMMI Comprehensive Primary Care Plus (CPC+)
Version Date: CY 2021]:[CMS Medicare Hospital Compare
Version Date: January 2021]],"*yes*")</f>
        <v>1</v>
      </c>
      <c r="P560" s="150"/>
      <c r="Q560" s="150"/>
      <c r="R560" s="150"/>
      <c r="S560" s="150"/>
      <c r="T560" s="37"/>
      <c r="U560" s="150"/>
      <c r="V560" s="150"/>
      <c r="W560" s="150"/>
      <c r="X560" s="150"/>
      <c r="Y560" s="150"/>
      <c r="Z560" s="150" t="s">
        <v>1</v>
      </c>
      <c r="AA560" s="150"/>
      <c r="AB560" s="37"/>
      <c r="AC560" s="150"/>
      <c r="AD560" s="150"/>
      <c r="AE560" s="37"/>
      <c r="AF560" s="150"/>
      <c r="AG560" s="150"/>
      <c r="AH560" s="37"/>
      <c r="AI560" s="150"/>
      <c r="AJ560" s="150"/>
      <c r="AK560" s="150"/>
    </row>
    <row r="561" spans="1:37 16363:16376" s="26" customFormat="1" ht="76.5" hidden="1" customHeight="1">
      <c r="A561" s="111" t="s">
        <v>1979</v>
      </c>
      <c r="B561" s="45" t="s">
        <v>869</v>
      </c>
      <c r="C561" s="45" t="s">
        <v>97</v>
      </c>
      <c r="D561" s="45" t="s">
        <v>97</v>
      </c>
      <c r="E561" s="137" t="s">
        <v>1939</v>
      </c>
      <c r="F561" s="48" t="s">
        <v>2497</v>
      </c>
      <c r="G561" s="48"/>
      <c r="H561" s="132" t="s">
        <v>870</v>
      </c>
      <c r="I561" s="37" t="s">
        <v>1875</v>
      </c>
      <c r="J561" s="37" t="s">
        <v>1886</v>
      </c>
      <c r="K561" s="37" t="s">
        <v>1873</v>
      </c>
      <c r="L561" s="37" t="s">
        <v>1880</v>
      </c>
      <c r="M561" s="37" t="s">
        <v>1746</v>
      </c>
      <c r="N561" s="37"/>
      <c r="O561" s="36">
        <f>COUNTIF(Table487[[#This Row],[CMMI Comprehensive Primary Care Plus (CPC+)
Version Date: CY 2021]:[CMS Medicare Hospital Compare
Version Date: January 2021]],"*yes*")</f>
        <v>0</v>
      </c>
      <c r="P561" s="150"/>
      <c r="Q561" s="150"/>
      <c r="R561" s="150"/>
      <c r="S561" s="150"/>
      <c r="T561" s="37"/>
      <c r="U561" s="150"/>
      <c r="V561" s="150"/>
      <c r="W561" s="150"/>
      <c r="X561" s="150"/>
      <c r="Y561" s="150"/>
      <c r="Z561" s="150"/>
      <c r="AA561" s="150"/>
      <c r="AB561" s="37"/>
      <c r="AC561" s="150"/>
      <c r="AD561" s="150"/>
      <c r="AE561" s="37"/>
      <c r="AF561" s="150"/>
      <c r="AG561" s="150"/>
      <c r="AH561" s="37"/>
      <c r="AI561" s="150"/>
      <c r="AJ561" s="150"/>
      <c r="AK561" s="150"/>
    </row>
    <row r="562" spans="1:37 16363:16376" s="26" customFormat="1" ht="76.5" hidden="1" customHeight="1">
      <c r="A562" s="111" t="s">
        <v>2052</v>
      </c>
      <c r="B562" s="45" t="s">
        <v>893</v>
      </c>
      <c r="C562" s="45" t="s">
        <v>97</v>
      </c>
      <c r="D562" s="45" t="s">
        <v>97</v>
      </c>
      <c r="E562" s="137" t="s">
        <v>1955</v>
      </c>
      <c r="F562" s="48" t="s">
        <v>2538</v>
      </c>
      <c r="G562" s="48"/>
      <c r="H562" s="132" t="s">
        <v>1511</v>
      </c>
      <c r="I562" s="37" t="s">
        <v>1875</v>
      </c>
      <c r="J562" s="37" t="s">
        <v>1883</v>
      </c>
      <c r="K562" s="37" t="s">
        <v>1873</v>
      </c>
      <c r="L562" s="37" t="s">
        <v>1880</v>
      </c>
      <c r="M562" s="37" t="s">
        <v>5</v>
      </c>
      <c r="N562" s="37"/>
      <c r="O562" s="36">
        <f>COUNTIF(Table487[[#This Row],[CMMI Comprehensive Primary Care Plus (CPC+)
Version Date: CY 2021]:[CMS Medicare Hospital Compare
Version Date: January 2021]],"*yes*")</f>
        <v>1</v>
      </c>
      <c r="P562" s="150"/>
      <c r="Q562" s="150"/>
      <c r="R562" s="150"/>
      <c r="S562" s="150"/>
      <c r="T562" s="37"/>
      <c r="U562" s="150"/>
      <c r="V562" s="150"/>
      <c r="W562" s="150" t="s">
        <v>1</v>
      </c>
      <c r="X562" s="150"/>
      <c r="Y562" s="150"/>
      <c r="Z562" s="150"/>
      <c r="AA562" s="150"/>
      <c r="AB562" s="37"/>
      <c r="AC562" s="150"/>
      <c r="AD562" s="150"/>
      <c r="AE562" s="37"/>
      <c r="AF562" s="150"/>
      <c r="AG562" s="150"/>
      <c r="AH562" s="37"/>
      <c r="AI562" s="150"/>
      <c r="AJ562" s="150"/>
      <c r="AK562" s="150"/>
    </row>
    <row r="563" spans="1:37 16363:16376" s="26" customFormat="1" ht="76.5" hidden="1" customHeight="1">
      <c r="A563" s="111" t="s">
        <v>2007</v>
      </c>
      <c r="B563" s="45" t="s">
        <v>3525</v>
      </c>
      <c r="C563" s="45" t="s">
        <v>97</v>
      </c>
      <c r="D563" s="45" t="s">
        <v>97</v>
      </c>
      <c r="E563" s="137" t="s">
        <v>3526</v>
      </c>
      <c r="F563" s="48" t="s">
        <v>97</v>
      </c>
      <c r="G563" s="48"/>
      <c r="H563" s="132" t="s">
        <v>3527</v>
      </c>
      <c r="I563" s="37" t="s">
        <v>2297</v>
      </c>
      <c r="J563" s="37" t="s">
        <v>2237</v>
      </c>
      <c r="K563" s="37" t="s">
        <v>1873</v>
      </c>
      <c r="L563" s="37" t="s">
        <v>1874</v>
      </c>
      <c r="M563" s="37" t="s">
        <v>5</v>
      </c>
      <c r="N563" s="37"/>
      <c r="O563" s="36">
        <f>COUNTIF(Table487[[#This Row],[CMMI Comprehensive Primary Care Plus (CPC+)
Version Date: CY 2021]:[CMS Medicare Hospital Compare
Version Date: January 2021]],"*yes*")</f>
        <v>1</v>
      </c>
      <c r="P563" s="150"/>
      <c r="Q563" s="150" t="s">
        <v>1</v>
      </c>
      <c r="R563" s="150"/>
      <c r="S563" s="150"/>
      <c r="T563" s="37"/>
      <c r="U563" s="150"/>
      <c r="V563" s="150"/>
      <c r="W563" s="150"/>
      <c r="X563" s="150"/>
      <c r="Y563" s="150"/>
      <c r="Z563" s="150"/>
      <c r="AA563" s="150"/>
      <c r="AB563" s="37"/>
      <c r="AC563" s="150"/>
      <c r="AD563" s="150"/>
      <c r="AE563" s="37"/>
      <c r="AF563" s="150"/>
      <c r="AG563" s="150"/>
      <c r="AH563" s="37"/>
      <c r="AI563" s="150"/>
      <c r="AJ563" s="150"/>
      <c r="AK563" s="150"/>
    </row>
    <row r="564" spans="1:37 16363:16376" s="26" customFormat="1" ht="76.5" hidden="1" customHeight="1">
      <c r="A564" s="111" t="s">
        <v>2108</v>
      </c>
      <c r="B564" s="45" t="s">
        <v>2391</v>
      </c>
      <c r="C564" s="45" t="s">
        <v>97</v>
      </c>
      <c r="D564" s="45" t="s">
        <v>97</v>
      </c>
      <c r="E564" s="137" t="s">
        <v>1639</v>
      </c>
      <c r="F564" s="48"/>
      <c r="G564" s="48"/>
      <c r="H564" s="132" t="s">
        <v>3528</v>
      </c>
      <c r="I564" s="37" t="s">
        <v>1871</v>
      </c>
      <c r="J564" s="37" t="s">
        <v>97</v>
      </c>
      <c r="K564" s="37" t="s">
        <v>1873</v>
      </c>
      <c r="L564" s="37" t="s">
        <v>1880</v>
      </c>
      <c r="M564" s="37" t="s">
        <v>5</v>
      </c>
      <c r="N564" s="37"/>
      <c r="O564" s="36">
        <f>COUNTIF(Table487[[#This Row],[CMMI Comprehensive Primary Care Plus (CPC+)
Version Date: CY 2021]:[CMS Medicare Hospital Compare
Version Date: January 2021]],"*yes*")</f>
        <v>0</v>
      </c>
      <c r="P564" s="150"/>
      <c r="Q564" s="150"/>
      <c r="R564" s="150"/>
      <c r="S564" s="150"/>
      <c r="T564" s="37"/>
      <c r="U564" s="150"/>
      <c r="V564" s="150"/>
      <c r="W564" s="150"/>
      <c r="X564" s="150"/>
      <c r="Y564" s="150"/>
      <c r="Z564" s="150"/>
      <c r="AA564" s="150"/>
      <c r="AB564" s="37"/>
      <c r="AC564" s="150"/>
      <c r="AD564" s="150"/>
      <c r="AE564" s="37"/>
      <c r="AF564" s="150"/>
      <c r="AG564" s="150"/>
      <c r="AH564" s="37"/>
      <c r="AI564" s="150"/>
      <c r="AJ564" s="150" t="s">
        <v>1827</v>
      </c>
      <c r="AK564" s="150"/>
    </row>
    <row r="565" spans="1:37 16363:16376" s="26" customFormat="1" ht="76.5" hidden="1" customHeight="1">
      <c r="A565" s="111" t="s">
        <v>2153</v>
      </c>
      <c r="B565" s="45" t="s">
        <v>3529</v>
      </c>
      <c r="C565" s="45" t="s">
        <v>97</v>
      </c>
      <c r="D565" s="45" t="s">
        <v>97</v>
      </c>
      <c r="E565" s="137" t="s">
        <v>1671</v>
      </c>
      <c r="F565" s="48" t="s">
        <v>2807</v>
      </c>
      <c r="G565" s="48"/>
      <c r="H565" s="132" t="s">
        <v>2808</v>
      </c>
      <c r="I565" s="37" t="s">
        <v>1875</v>
      </c>
      <c r="J565" s="37" t="s">
        <v>1883</v>
      </c>
      <c r="K565" s="37" t="s">
        <v>1873</v>
      </c>
      <c r="L565" s="37" t="s">
        <v>1880</v>
      </c>
      <c r="M565" s="37" t="s">
        <v>314</v>
      </c>
      <c r="N565" s="37"/>
      <c r="O565" s="36">
        <f>COUNTIF(Table487[[#This Row],[CMMI Comprehensive Primary Care Plus (CPC+)
Version Date: CY 2021]:[CMS Medicare Hospital Compare
Version Date: January 2021]],"*yes*")</f>
        <v>1</v>
      </c>
      <c r="P565" s="150"/>
      <c r="Q565" s="150"/>
      <c r="R565" s="150"/>
      <c r="S565" s="150"/>
      <c r="T565" s="37"/>
      <c r="U565" s="150"/>
      <c r="V565" s="150"/>
      <c r="W565" s="150" t="s">
        <v>1</v>
      </c>
      <c r="X565" s="150"/>
      <c r="Y565" s="150"/>
      <c r="Z565" s="150"/>
      <c r="AA565" s="150"/>
      <c r="AB565" s="37"/>
      <c r="AC565" s="150"/>
      <c r="AD565" s="150"/>
      <c r="AE565" s="37"/>
      <c r="AF565" s="150"/>
      <c r="AG565" s="150"/>
      <c r="AH565" s="37"/>
      <c r="AI565" s="150"/>
      <c r="AJ565" s="150"/>
      <c r="AK565" s="150"/>
    </row>
    <row r="566" spans="1:37 16363:16376" s="26" customFormat="1" ht="76.5" hidden="1" customHeight="1">
      <c r="A566" s="111" t="s">
        <v>376</v>
      </c>
      <c r="B566" s="45" t="s">
        <v>908</v>
      </c>
      <c r="C566" s="45" t="s">
        <v>97</v>
      </c>
      <c r="D566" s="45" t="s">
        <v>97</v>
      </c>
      <c r="E566" s="137" t="s">
        <v>1938</v>
      </c>
      <c r="F566" s="48" t="s">
        <v>2549</v>
      </c>
      <c r="G566" s="48"/>
      <c r="H566" s="132" t="s">
        <v>1252</v>
      </c>
      <c r="I566" s="37" t="s">
        <v>1875</v>
      </c>
      <c r="J566" s="37" t="s">
        <v>97</v>
      </c>
      <c r="K566" s="37" t="s">
        <v>1873</v>
      </c>
      <c r="L566" s="37" t="s">
        <v>1880</v>
      </c>
      <c r="M566" s="37" t="s">
        <v>1746</v>
      </c>
      <c r="N566" s="37"/>
      <c r="O566" s="172">
        <f>COUNTIF(Table487[[#This Row],[CMMI Comprehensive Primary Care Plus (CPC+)
Version Date: CY 2021]:[CMS Medicare Hospital Compare
Version Date: January 2021]],"*yes*")</f>
        <v>1</v>
      </c>
      <c r="P566" s="150"/>
      <c r="Q566" s="150"/>
      <c r="R566" s="150"/>
      <c r="S566" s="150"/>
      <c r="T566" s="37"/>
      <c r="U566" s="150"/>
      <c r="V566" s="150"/>
      <c r="W566" s="150" t="s">
        <v>1</v>
      </c>
      <c r="X566" s="150"/>
      <c r="Y566" s="150"/>
      <c r="Z566" s="150"/>
      <c r="AA566" s="150"/>
      <c r="AB566" s="37"/>
      <c r="AC566" s="150"/>
      <c r="AD566" s="150"/>
      <c r="AE566" s="37"/>
      <c r="AF566" s="150"/>
      <c r="AG566" s="150"/>
      <c r="AH566" s="37"/>
      <c r="AI566" s="150"/>
      <c r="AJ566" s="150"/>
      <c r="AK566" s="150"/>
    </row>
    <row r="567" spans="1:37 16363:16376" s="26" customFormat="1" ht="76.5" hidden="1" customHeight="1">
      <c r="A567" s="111" t="s">
        <v>2155</v>
      </c>
      <c r="B567" s="45" t="s">
        <v>2755</v>
      </c>
      <c r="C567" s="45" t="s">
        <v>97</v>
      </c>
      <c r="D567" s="45" t="s">
        <v>97</v>
      </c>
      <c r="E567" s="137" t="s">
        <v>1960</v>
      </c>
      <c r="F567" s="48"/>
      <c r="G567" s="48"/>
      <c r="H567" s="132" t="s">
        <v>2756</v>
      </c>
      <c r="I567" s="37" t="s">
        <v>2297</v>
      </c>
      <c r="J567" s="37" t="s">
        <v>1876</v>
      </c>
      <c r="K567" s="37" t="s">
        <v>1873</v>
      </c>
      <c r="L567" s="37" t="s">
        <v>1880</v>
      </c>
      <c r="M567" s="37" t="s">
        <v>314</v>
      </c>
      <c r="N567" s="37" t="s">
        <v>1</v>
      </c>
      <c r="O567" s="160">
        <f>COUNTIF(Table487[[#This Row],[CMMI Comprehensive Primary Care Plus (CPC+)
Version Date: CY 2021]:[CMS Medicare Hospital Compare
Version Date: January 2021]],"*yes*")</f>
        <v>0</v>
      </c>
      <c r="P567" s="150"/>
      <c r="Q567" s="150"/>
      <c r="R567" s="150"/>
      <c r="S567" s="150"/>
      <c r="T567" s="37"/>
      <c r="U567" s="150"/>
      <c r="V567" s="150"/>
      <c r="W567" s="150"/>
      <c r="X567" s="150"/>
      <c r="Y567" s="150"/>
      <c r="Z567" s="150"/>
      <c r="AA567" s="150"/>
      <c r="AB567" s="37"/>
      <c r="AC567" s="150"/>
      <c r="AD567" s="150"/>
      <c r="AE567" s="37"/>
      <c r="AF567" s="150"/>
      <c r="AG567" s="150" t="s">
        <v>3974</v>
      </c>
      <c r="AH567" s="37"/>
      <c r="AI567" s="150"/>
      <c r="AJ567" s="150"/>
      <c r="AK567" s="150"/>
    </row>
    <row r="568" spans="1:37 16363:16376" s="26" customFormat="1" ht="76.5" hidden="1" customHeight="1">
      <c r="A568" s="111" t="s">
        <v>2158</v>
      </c>
      <c r="B568" s="45" t="s">
        <v>3530</v>
      </c>
      <c r="C568" s="45" t="s">
        <v>97</v>
      </c>
      <c r="D568" s="47" t="s">
        <v>97</v>
      </c>
      <c r="E568" s="137" t="s">
        <v>1934</v>
      </c>
      <c r="F568" s="48" t="s">
        <v>2551</v>
      </c>
      <c r="G568" s="48"/>
      <c r="H568" s="132" t="s">
        <v>3531</v>
      </c>
      <c r="I568" s="37" t="s">
        <v>1875</v>
      </c>
      <c r="J568" s="37" t="s">
        <v>1904</v>
      </c>
      <c r="K568" s="37" t="s">
        <v>1873</v>
      </c>
      <c r="L568" s="37" t="s">
        <v>1880</v>
      </c>
      <c r="M568" s="37" t="s">
        <v>1746</v>
      </c>
      <c r="N568" s="37"/>
      <c r="O568" s="160">
        <f>COUNTIF(Table487[[#This Row],[CMMI Comprehensive Primary Care Plus (CPC+)
Version Date: CY 2021]:[CMS Medicare Hospital Compare
Version Date: January 2021]],"*yes*")</f>
        <v>1</v>
      </c>
      <c r="P568" s="150"/>
      <c r="Q568" s="150"/>
      <c r="R568" s="150"/>
      <c r="S568" s="150"/>
      <c r="T568" s="150"/>
      <c r="U568" s="150"/>
      <c r="V568" s="150"/>
      <c r="W568" s="150" t="s">
        <v>1</v>
      </c>
      <c r="X568" s="150"/>
      <c r="Y568" s="150"/>
      <c r="Z568" s="150"/>
      <c r="AA568" s="150"/>
      <c r="AB568" s="150"/>
      <c r="AC568" s="150"/>
      <c r="AD568" s="150"/>
      <c r="AE568" s="150"/>
      <c r="AF568" s="150"/>
      <c r="AG568" s="150"/>
      <c r="AH568" s="150"/>
      <c r="AI568" s="150"/>
      <c r="AJ568" s="150"/>
      <c r="AK568" s="150"/>
    </row>
    <row r="569" spans="1:37 16363:16376" s="26" customFormat="1" ht="76.5" hidden="1" customHeight="1">
      <c r="A569" s="111" t="s">
        <v>2160</v>
      </c>
      <c r="B569" s="45" t="s">
        <v>920</v>
      </c>
      <c r="C569" s="45" t="s">
        <v>97</v>
      </c>
      <c r="D569" s="47" t="s">
        <v>97</v>
      </c>
      <c r="E569" s="137" t="s">
        <v>1934</v>
      </c>
      <c r="F569" s="48" t="s">
        <v>2554</v>
      </c>
      <c r="G569" s="48"/>
      <c r="H569" s="132" t="s">
        <v>921</v>
      </c>
      <c r="I569" s="37" t="s">
        <v>1875</v>
      </c>
      <c r="J569" s="37" t="s">
        <v>1904</v>
      </c>
      <c r="K569" s="37" t="s">
        <v>1873</v>
      </c>
      <c r="L569" s="37" t="s">
        <v>1880</v>
      </c>
      <c r="M569" s="37" t="s">
        <v>1746</v>
      </c>
      <c r="N569" s="37"/>
      <c r="O569" s="36">
        <f>COUNTIF(Table487[[#This Row],[CMMI Comprehensive Primary Care Plus (CPC+)
Version Date: CY 2021]:[CMS Medicare Hospital Compare
Version Date: January 2021]],"*yes*")</f>
        <v>1</v>
      </c>
      <c r="P569" s="150"/>
      <c r="Q569" s="150"/>
      <c r="R569" s="150"/>
      <c r="S569" s="150"/>
      <c r="T569" s="150"/>
      <c r="U569" s="150"/>
      <c r="V569" s="150"/>
      <c r="W569" s="150" t="s">
        <v>1</v>
      </c>
      <c r="X569" s="150"/>
      <c r="Y569" s="150"/>
      <c r="Z569" s="150"/>
      <c r="AA569" s="150"/>
      <c r="AB569" s="150"/>
      <c r="AC569" s="150"/>
      <c r="AD569" s="150"/>
      <c r="AE569" s="150"/>
      <c r="AF569" s="150"/>
      <c r="AG569" s="150"/>
      <c r="AH569" s="150"/>
      <c r="AI569" s="150"/>
      <c r="AJ569" s="150" t="s">
        <v>1827</v>
      </c>
      <c r="AK569" s="150"/>
    </row>
    <row r="570" spans="1:37 16363:16376" s="26" customFormat="1" ht="76.5" hidden="1" customHeight="1">
      <c r="A570" s="111" t="s">
        <v>2165</v>
      </c>
      <c r="B570" s="45" t="s">
        <v>919</v>
      </c>
      <c r="C570" s="45" t="s">
        <v>97</v>
      </c>
      <c r="D570" s="47" t="s">
        <v>97</v>
      </c>
      <c r="E570" s="137" t="s">
        <v>1934</v>
      </c>
      <c r="F570" s="48"/>
      <c r="G570" s="48"/>
      <c r="H570" s="132" t="s">
        <v>918</v>
      </c>
      <c r="I570" s="37" t="s">
        <v>1875</v>
      </c>
      <c r="J570" s="37" t="s">
        <v>1904</v>
      </c>
      <c r="K570" s="37" t="s">
        <v>1873</v>
      </c>
      <c r="L570" s="37" t="s">
        <v>1880</v>
      </c>
      <c r="M570" s="37" t="s">
        <v>1746</v>
      </c>
      <c r="N570" s="37"/>
      <c r="O570" s="36">
        <f>COUNTIF(Table487[[#This Row],[CMMI Comprehensive Primary Care Plus (CPC+)
Version Date: CY 2021]:[CMS Medicare Hospital Compare
Version Date: January 2021]],"*yes*")</f>
        <v>0</v>
      </c>
      <c r="P570" s="150"/>
      <c r="Q570" s="150"/>
      <c r="R570" s="150"/>
      <c r="S570" s="150"/>
      <c r="T570" s="150"/>
      <c r="U570" s="150"/>
      <c r="V570" s="150"/>
      <c r="W570" s="150"/>
      <c r="X570" s="150"/>
      <c r="Y570" s="150"/>
      <c r="Z570" s="150"/>
      <c r="AA570" s="150"/>
      <c r="AB570" s="150"/>
      <c r="AC570" s="150"/>
      <c r="AD570" s="150"/>
      <c r="AE570" s="150"/>
      <c r="AF570" s="150"/>
      <c r="AG570" s="150"/>
      <c r="AH570" s="150"/>
      <c r="AI570" s="150"/>
      <c r="AJ570" s="150"/>
      <c r="AK570" s="150" t="s">
        <v>1</v>
      </c>
    </row>
    <row r="571" spans="1:37 16363:16376" s="26" customFormat="1" ht="76.5" hidden="1" customHeight="1">
      <c r="A571" s="111" t="s">
        <v>2750</v>
      </c>
      <c r="B571" s="45" t="s">
        <v>917</v>
      </c>
      <c r="C571" s="45" t="s">
        <v>97</v>
      </c>
      <c r="D571" s="47" t="s">
        <v>97</v>
      </c>
      <c r="E571" s="137" t="s">
        <v>1934</v>
      </c>
      <c r="F571" s="49" t="s">
        <v>2553</v>
      </c>
      <c r="G571" s="49"/>
      <c r="H571" s="132" t="s">
        <v>918</v>
      </c>
      <c r="I571" s="37" t="s">
        <v>1875</v>
      </c>
      <c r="J571" s="37" t="s">
        <v>1904</v>
      </c>
      <c r="K571" s="37" t="s">
        <v>1873</v>
      </c>
      <c r="L571" s="37" t="s">
        <v>1880</v>
      </c>
      <c r="M571" s="37" t="s">
        <v>1746</v>
      </c>
      <c r="N571" s="37"/>
      <c r="O571" s="36">
        <f>COUNTIF(Table487[[#This Row],[CMMI Comprehensive Primary Care Plus (CPC+)
Version Date: CY 2021]:[CMS Medicare Hospital Compare
Version Date: January 2021]],"*yes*")</f>
        <v>1</v>
      </c>
      <c r="P571" s="150"/>
      <c r="Q571" s="150"/>
      <c r="R571" s="150"/>
      <c r="S571" s="150"/>
      <c r="T571" s="150"/>
      <c r="U571" s="150"/>
      <c r="V571" s="150"/>
      <c r="W571" s="150" t="s">
        <v>1</v>
      </c>
      <c r="X571" s="150"/>
      <c r="Y571" s="150"/>
      <c r="Z571" s="150"/>
      <c r="AA571" s="150"/>
      <c r="AB571" s="150"/>
      <c r="AC571" s="150"/>
      <c r="AD571" s="150"/>
      <c r="AE571" s="150"/>
      <c r="AF571" s="150"/>
      <c r="AG571" s="150"/>
      <c r="AH571" s="150"/>
      <c r="AI571" s="150"/>
      <c r="AJ571" s="150"/>
      <c r="AK571" s="150"/>
    </row>
    <row r="572" spans="1:37 16363:16376" s="26" customFormat="1" ht="76.5" hidden="1" customHeight="1">
      <c r="A572" s="111" t="s">
        <v>2752</v>
      </c>
      <c r="B572" s="45" t="s">
        <v>911</v>
      </c>
      <c r="C572" s="45" t="s">
        <v>97</v>
      </c>
      <c r="D572" s="45" t="s">
        <v>97</v>
      </c>
      <c r="E572" s="137" t="s">
        <v>1934</v>
      </c>
      <c r="F572" s="49" t="s">
        <v>2550</v>
      </c>
      <c r="G572" s="49"/>
      <c r="H572" s="132" t="s">
        <v>912</v>
      </c>
      <c r="I572" s="37" t="s">
        <v>1875</v>
      </c>
      <c r="J572" s="37" t="s">
        <v>1904</v>
      </c>
      <c r="K572" s="37" t="s">
        <v>1873</v>
      </c>
      <c r="L572" s="37" t="s">
        <v>1880</v>
      </c>
      <c r="M572" s="37" t="s">
        <v>314</v>
      </c>
      <c r="N572" s="37"/>
      <c r="O572" s="160">
        <f>COUNTIF(Table487[[#This Row],[CMMI Comprehensive Primary Care Plus (CPC+)
Version Date: CY 2021]:[CMS Medicare Hospital Compare
Version Date: January 2021]],"*yes*")</f>
        <v>1</v>
      </c>
      <c r="P572" s="150"/>
      <c r="Q572" s="150"/>
      <c r="R572" s="150"/>
      <c r="S572" s="150"/>
      <c r="T572" s="150"/>
      <c r="U572" s="150"/>
      <c r="V572" s="150"/>
      <c r="W572" s="150" t="s">
        <v>1</v>
      </c>
      <c r="X572" s="150"/>
      <c r="Y572" s="150"/>
      <c r="Z572" s="150"/>
      <c r="AA572" s="150"/>
      <c r="AB572" s="150"/>
      <c r="AC572" s="150"/>
      <c r="AD572" s="150"/>
      <c r="AE572" s="150"/>
      <c r="AF572" s="150"/>
      <c r="AG572" s="150"/>
      <c r="AH572" s="150"/>
      <c r="AI572" s="150"/>
      <c r="AJ572" s="150"/>
      <c r="AK572" s="150"/>
    </row>
    <row r="573" spans="1:37 16363:16376" s="26" customFormat="1" ht="76.5" hidden="1" customHeight="1">
      <c r="A573" s="111" t="s">
        <v>2754</v>
      </c>
      <c r="B573" s="45" t="s">
        <v>913</v>
      </c>
      <c r="C573" s="45" t="s">
        <v>97</v>
      </c>
      <c r="D573" s="45" t="s">
        <v>97</v>
      </c>
      <c r="E573" s="137" t="s">
        <v>1934</v>
      </c>
      <c r="F573" s="49" t="s">
        <v>2552</v>
      </c>
      <c r="G573" s="49"/>
      <c r="H573" s="132" t="s">
        <v>914</v>
      </c>
      <c r="I573" s="37" t="s">
        <v>1875</v>
      </c>
      <c r="J573" s="37" t="s">
        <v>1904</v>
      </c>
      <c r="K573" s="37" t="s">
        <v>1873</v>
      </c>
      <c r="L573" s="37" t="s">
        <v>1880</v>
      </c>
      <c r="M573" s="37" t="s">
        <v>1746</v>
      </c>
      <c r="N573" s="37"/>
      <c r="O573" s="36">
        <f>COUNTIF(Table487[[#This Row],[CMMI Comprehensive Primary Care Plus (CPC+)
Version Date: CY 2021]:[CMS Medicare Hospital Compare
Version Date: January 2021]],"*yes*")</f>
        <v>0</v>
      </c>
      <c r="P573" s="150"/>
      <c r="Q573" s="150"/>
      <c r="R573" s="150"/>
      <c r="S573" s="150"/>
      <c r="T573" s="150"/>
      <c r="U573" s="150"/>
      <c r="V573" s="150"/>
      <c r="W573" s="150"/>
      <c r="X573" s="150"/>
      <c r="Y573" s="150"/>
      <c r="Z573" s="150"/>
      <c r="AA573" s="150"/>
      <c r="AB573" s="150"/>
      <c r="AC573" s="150"/>
      <c r="AD573" s="150"/>
      <c r="AE573" s="150"/>
      <c r="AF573" s="150"/>
      <c r="AG573" s="150"/>
      <c r="AH573" s="150"/>
      <c r="AI573" s="150"/>
      <c r="AJ573" s="150"/>
      <c r="AK573" s="150"/>
    </row>
    <row r="574" spans="1:37 16363:16376" s="26" customFormat="1" ht="76.5" hidden="1" customHeight="1">
      <c r="A574" s="184" t="s">
        <v>2757</v>
      </c>
      <c r="B574" s="144" t="s">
        <v>915</v>
      </c>
      <c r="C574" s="144" t="s">
        <v>97</v>
      </c>
      <c r="D574" s="144" t="s">
        <v>97</v>
      </c>
      <c r="E574" s="155" t="s">
        <v>1934</v>
      </c>
      <c r="F574" s="156"/>
      <c r="G574" s="156"/>
      <c r="H574" s="157" t="s">
        <v>916</v>
      </c>
      <c r="I574" s="150" t="s">
        <v>1875</v>
      </c>
      <c r="J574" s="150" t="s">
        <v>1904</v>
      </c>
      <c r="K574" s="150" t="s">
        <v>1873</v>
      </c>
      <c r="L574" s="37" t="s">
        <v>1880</v>
      </c>
      <c r="M574" s="150" t="s">
        <v>1746</v>
      </c>
      <c r="N574" s="37"/>
      <c r="O574" s="36">
        <f>COUNTIF(Table487[[#This Row],[CMMI Comprehensive Primary Care Plus (CPC+)
Version Date: CY 2021]:[CMS Medicare Hospital Compare
Version Date: January 2021]],"*yes*")</f>
        <v>0</v>
      </c>
      <c r="P574" s="150"/>
      <c r="Q574" s="150"/>
      <c r="R574" s="150"/>
      <c r="S574" s="150"/>
      <c r="T574" s="150"/>
      <c r="U574" s="150"/>
      <c r="V574" s="150"/>
      <c r="W574" s="150"/>
      <c r="X574" s="150"/>
      <c r="Y574" s="150"/>
      <c r="Z574" s="150"/>
      <c r="AA574" s="150"/>
      <c r="AB574" s="150"/>
      <c r="AC574" s="150"/>
      <c r="AD574" s="150"/>
      <c r="AE574" s="150"/>
      <c r="AF574" s="150"/>
      <c r="AG574" s="150"/>
      <c r="AH574" s="150"/>
      <c r="AI574" s="152"/>
      <c r="AJ574" s="152"/>
      <c r="AK574" s="150"/>
      <c r="XEI574" s="126"/>
      <c r="XEJ574" s="45"/>
      <c r="XEK574" s="45"/>
      <c r="XEL574" s="45"/>
      <c r="XEM574" s="137"/>
      <c r="XEN574" s="52"/>
      <c r="XEO574" s="52"/>
      <c r="XEP574" s="132"/>
      <c r="XEQ574" s="37"/>
      <c r="XER574" s="37"/>
      <c r="XES574" s="37"/>
      <c r="XET574" s="37"/>
      <c r="XEU574" s="113"/>
      <c r="XEV574" s="36"/>
    </row>
    <row r="575" spans="1:37 16363:16376" s="26" customFormat="1" ht="76.5" hidden="1" customHeight="1">
      <c r="A575" s="111" t="s">
        <v>2759</v>
      </c>
      <c r="B575" s="45" t="s">
        <v>909</v>
      </c>
      <c r="C575" s="45" t="s">
        <v>97</v>
      </c>
      <c r="D575" s="45" t="s">
        <v>97</v>
      </c>
      <c r="E575" s="137" t="s">
        <v>1934</v>
      </c>
      <c r="F575" s="48"/>
      <c r="G575" s="48"/>
      <c r="H575" s="132" t="s">
        <v>910</v>
      </c>
      <c r="I575" s="37" t="s">
        <v>1875</v>
      </c>
      <c r="J575" s="37" t="s">
        <v>1904</v>
      </c>
      <c r="K575" s="37" t="s">
        <v>1873</v>
      </c>
      <c r="L575" s="37" t="s">
        <v>1880</v>
      </c>
      <c r="M575" s="37" t="s">
        <v>1746</v>
      </c>
      <c r="N575" s="37"/>
      <c r="O575" s="36">
        <f>COUNTIF(Table487[[#This Row],[CMMI Comprehensive Primary Care Plus (CPC+)
Version Date: CY 2021]:[CMS Medicare Hospital Compare
Version Date: January 2021]],"*yes*")</f>
        <v>0</v>
      </c>
      <c r="P575" s="150"/>
      <c r="Q575" s="150"/>
      <c r="R575" s="150"/>
      <c r="S575" s="150"/>
      <c r="T575" s="150"/>
      <c r="U575" s="150"/>
      <c r="V575" s="150"/>
      <c r="W575" s="150"/>
      <c r="X575" s="150"/>
      <c r="Y575" s="150"/>
      <c r="Z575" s="150"/>
      <c r="AA575" s="150"/>
      <c r="AB575" s="150"/>
      <c r="AC575" s="150"/>
      <c r="AD575" s="150"/>
      <c r="AE575" s="150"/>
      <c r="AF575" s="150"/>
      <c r="AG575" s="150"/>
      <c r="AH575" s="150"/>
      <c r="AI575" s="152"/>
      <c r="AJ575" s="152"/>
      <c r="AK575" s="150"/>
      <c r="XEI575" s="126"/>
      <c r="XEJ575" s="45"/>
      <c r="XEK575" s="45"/>
      <c r="XEL575" s="45"/>
      <c r="XEM575" s="137"/>
      <c r="XEN575" s="52"/>
      <c r="XEO575" s="52"/>
      <c r="XEP575" s="132"/>
      <c r="XEQ575" s="37"/>
      <c r="XER575" s="37"/>
      <c r="XES575" s="37"/>
      <c r="XET575" s="37"/>
      <c r="XEU575" s="113"/>
      <c r="XEV575" s="36"/>
    </row>
    <row r="576" spans="1:37 16363:16376" s="26" customFormat="1" ht="76.5" hidden="1" customHeight="1">
      <c r="A576" s="111" t="s">
        <v>2761</v>
      </c>
      <c r="B576" s="45" t="s">
        <v>3532</v>
      </c>
      <c r="C576" s="45" t="s">
        <v>97</v>
      </c>
      <c r="D576" s="45" t="s">
        <v>97</v>
      </c>
      <c r="E576" s="137" t="s">
        <v>574</v>
      </c>
      <c r="F576" s="48"/>
      <c r="G576" s="48"/>
      <c r="H576" s="132" t="s">
        <v>3533</v>
      </c>
      <c r="I576" s="37" t="s">
        <v>1917</v>
      </c>
      <c r="J576" s="37" t="s">
        <v>2237</v>
      </c>
      <c r="K576" s="37" t="s">
        <v>1877</v>
      </c>
      <c r="L576" s="37" t="s">
        <v>2250</v>
      </c>
      <c r="M576" s="37" t="s">
        <v>6</v>
      </c>
      <c r="N576" s="37"/>
      <c r="O576" s="36">
        <f>COUNTIF(Table487[[#This Row],[CMMI Comprehensive Primary Care Plus (CPC+)
Version Date: CY 2021]:[CMS Medicare Hospital Compare
Version Date: January 2021]],"*yes*")</f>
        <v>0</v>
      </c>
      <c r="P576" s="150"/>
      <c r="Q576" s="150"/>
      <c r="R576" s="150"/>
      <c r="S576" s="150"/>
      <c r="T576" s="150"/>
      <c r="U576" s="150"/>
      <c r="V576" s="150"/>
      <c r="W576" s="150"/>
      <c r="X576" s="150"/>
      <c r="Y576" s="150"/>
      <c r="Z576" s="150"/>
      <c r="AA576" s="150"/>
      <c r="AB576" s="150"/>
      <c r="AC576" s="150"/>
      <c r="AD576" s="150"/>
      <c r="AE576" s="150"/>
      <c r="AF576" s="150"/>
      <c r="AG576" s="150"/>
      <c r="AH576" s="150"/>
      <c r="AI576" s="152"/>
      <c r="AJ576" s="152"/>
      <c r="AK576" s="150"/>
      <c r="XEI576" s="126"/>
      <c r="XEJ576" s="45"/>
      <c r="XEK576" s="45"/>
      <c r="XEL576" s="45"/>
      <c r="XEM576" s="137"/>
      <c r="XEN576" s="52"/>
      <c r="XEO576" s="52"/>
      <c r="XEP576" s="132"/>
      <c r="XEQ576" s="37"/>
      <c r="XER576" s="37"/>
      <c r="XES576" s="37"/>
      <c r="XET576" s="37"/>
      <c r="XEU576" s="113"/>
      <c r="XEV576" s="36"/>
    </row>
    <row r="577" spans="1:37" s="26" customFormat="1" ht="76.5" customHeight="1">
      <c r="A577" s="111" t="s">
        <v>377</v>
      </c>
      <c r="B577" s="45" t="s">
        <v>1696</v>
      </c>
      <c r="C577" s="45" t="s">
        <v>97</v>
      </c>
      <c r="D577" s="47" t="s">
        <v>97</v>
      </c>
      <c r="E577" s="137" t="s">
        <v>1913</v>
      </c>
      <c r="F577" s="52"/>
      <c r="G577" s="52"/>
      <c r="H577" s="132" t="s">
        <v>2717</v>
      </c>
      <c r="I577" s="37" t="s">
        <v>2297</v>
      </c>
      <c r="J577" s="37" t="s">
        <v>2237</v>
      </c>
      <c r="K577" s="37" t="s">
        <v>1879</v>
      </c>
      <c r="L577" s="37" t="s">
        <v>1874</v>
      </c>
      <c r="M577" s="37" t="s">
        <v>5</v>
      </c>
      <c r="N577" s="37"/>
      <c r="O577" s="36">
        <f>COUNTIF(Table487[[#This Row],[CMMI Comprehensive Primary Care Plus (CPC+)
Version Date: CY 2021]:[CMS Medicare Hospital Compare
Version Date: January 2021]],"*yes*")</f>
        <v>0</v>
      </c>
      <c r="P577" s="150"/>
      <c r="Q577" s="150"/>
      <c r="R577" s="150"/>
      <c r="S577" s="150"/>
      <c r="T577" s="150"/>
      <c r="U577" s="150"/>
      <c r="V577" s="150"/>
      <c r="W577" s="150"/>
      <c r="X577" s="150"/>
      <c r="Y577" s="150"/>
      <c r="Z577" s="150"/>
      <c r="AA577" s="150"/>
      <c r="AB577" s="150"/>
      <c r="AC577" s="150"/>
      <c r="AD577" s="150"/>
      <c r="AE577" s="150"/>
      <c r="AF577" s="150"/>
      <c r="AG577" s="150"/>
      <c r="AH577" s="150"/>
      <c r="AI577" s="150"/>
      <c r="AJ577" s="150"/>
      <c r="AK577" s="150"/>
    </row>
    <row r="578" spans="1:37" s="26" customFormat="1" ht="76.5" hidden="1" customHeight="1">
      <c r="A578" s="111" t="s">
        <v>2765</v>
      </c>
      <c r="B578" s="45" t="s">
        <v>1839</v>
      </c>
      <c r="C578" s="45" t="s">
        <v>97</v>
      </c>
      <c r="D578" s="45" t="s">
        <v>97</v>
      </c>
      <c r="E578" s="137" t="s">
        <v>1960</v>
      </c>
      <c r="F578" s="48"/>
      <c r="G578" s="48"/>
      <c r="H578" s="132" t="s">
        <v>3534</v>
      </c>
      <c r="I578" s="37" t="s">
        <v>2212</v>
      </c>
      <c r="J578" s="37" t="s">
        <v>1888</v>
      </c>
      <c r="K578" s="37" t="s">
        <v>1879</v>
      </c>
      <c r="L578" s="37" t="s">
        <v>2252</v>
      </c>
      <c r="M578" s="37" t="s">
        <v>314</v>
      </c>
      <c r="N578" s="37" t="s">
        <v>1</v>
      </c>
      <c r="O578" s="36">
        <f>COUNTIF(Table487[[#This Row],[CMMI Comprehensive Primary Care Plus (CPC+)
Version Date: CY 2021]:[CMS Medicare Hospital Compare
Version Date: January 2021]],"*yes*")</f>
        <v>0</v>
      </c>
      <c r="P578" s="150"/>
      <c r="Q578" s="150"/>
      <c r="R578" s="150"/>
      <c r="S578" s="150"/>
      <c r="T578" s="150"/>
      <c r="U578" s="150"/>
      <c r="V578" s="150"/>
      <c r="W578" s="150"/>
      <c r="X578" s="150"/>
      <c r="Y578" s="150"/>
      <c r="Z578" s="150"/>
      <c r="AA578" s="150"/>
      <c r="AB578" s="150"/>
      <c r="AC578" s="150" t="s">
        <v>3907</v>
      </c>
      <c r="AD578" s="150"/>
      <c r="AE578" s="150"/>
      <c r="AF578" s="150"/>
      <c r="AG578" s="150" t="s">
        <v>3974</v>
      </c>
      <c r="AH578" s="150" t="s">
        <v>1</v>
      </c>
      <c r="AI578" s="150"/>
      <c r="AJ578" s="150"/>
      <c r="AK578" s="150"/>
    </row>
    <row r="579" spans="1:37" s="26" customFormat="1" ht="76.5" hidden="1" customHeight="1">
      <c r="A579" s="111" t="s">
        <v>2768</v>
      </c>
      <c r="B579" s="45" t="s">
        <v>1263</v>
      </c>
      <c r="C579" s="45" t="s">
        <v>97</v>
      </c>
      <c r="D579" s="45" t="s">
        <v>97</v>
      </c>
      <c r="E579" s="137" t="s">
        <v>1961</v>
      </c>
      <c r="F579" s="48"/>
      <c r="G579" s="48"/>
      <c r="H579" s="132" t="s">
        <v>1766</v>
      </c>
      <c r="I579" s="37" t="s">
        <v>1906</v>
      </c>
      <c r="J579" s="37" t="s">
        <v>1901</v>
      </c>
      <c r="K579" s="37" t="s">
        <v>1879</v>
      </c>
      <c r="L579" s="37" t="s">
        <v>1880</v>
      </c>
      <c r="M579" s="37" t="s">
        <v>6</v>
      </c>
      <c r="N579" s="37"/>
      <c r="O579" s="158">
        <f>COUNTIF(Table487[[#This Row],[CMMI Comprehensive Primary Care Plus (CPC+)
Version Date: CY 2021]:[CMS Medicare Hospital Compare
Version Date: January 2021]],"*yes*")</f>
        <v>0</v>
      </c>
      <c r="P579" s="150"/>
      <c r="Q579" s="150"/>
      <c r="R579" s="150"/>
      <c r="S579" s="150"/>
      <c r="T579" s="37"/>
      <c r="U579" s="150"/>
      <c r="V579" s="150"/>
      <c r="W579" s="150"/>
      <c r="X579" s="150"/>
      <c r="Y579" s="150"/>
      <c r="Z579" s="150"/>
      <c r="AA579" s="150"/>
      <c r="AB579" s="37"/>
      <c r="AC579" s="150"/>
      <c r="AD579" s="150"/>
      <c r="AE579" s="37"/>
      <c r="AF579" s="150"/>
      <c r="AG579" s="150"/>
      <c r="AH579" s="37" t="s">
        <v>1</v>
      </c>
      <c r="AI579" s="150"/>
      <c r="AJ579" s="150" t="s">
        <v>1824</v>
      </c>
      <c r="AK579" s="150"/>
    </row>
    <row r="580" spans="1:37" s="26" customFormat="1" ht="76.5" hidden="1" customHeight="1">
      <c r="A580" s="111" t="s">
        <v>2771</v>
      </c>
      <c r="B580" s="45" t="s">
        <v>2242</v>
      </c>
      <c r="C580" s="45" t="s">
        <v>97</v>
      </c>
      <c r="D580" s="45" t="s">
        <v>97</v>
      </c>
      <c r="E580" s="137" t="s">
        <v>1960</v>
      </c>
      <c r="F580" s="48"/>
      <c r="G580" s="48"/>
      <c r="H580" s="132" t="s">
        <v>2760</v>
      </c>
      <c r="I580" s="37" t="s">
        <v>2297</v>
      </c>
      <c r="J580" s="37" t="s">
        <v>1888</v>
      </c>
      <c r="K580" s="37" t="s">
        <v>1873</v>
      </c>
      <c r="L580" s="37" t="s">
        <v>2252</v>
      </c>
      <c r="M580" s="37" t="s">
        <v>314</v>
      </c>
      <c r="N580" s="37" t="s">
        <v>1</v>
      </c>
      <c r="O580" s="36">
        <f>COUNTIF(Table487[[#This Row],[CMMI Comprehensive Primary Care Plus (CPC+)
Version Date: CY 2021]:[CMS Medicare Hospital Compare
Version Date: January 2021]],"*yes*")</f>
        <v>0</v>
      </c>
      <c r="P580" s="150"/>
      <c r="Q580" s="150"/>
      <c r="R580" s="150"/>
      <c r="S580" s="150"/>
      <c r="T580" s="150"/>
      <c r="U580" s="150"/>
      <c r="V580" s="150"/>
      <c r="W580" s="150"/>
      <c r="X580" s="150"/>
      <c r="Y580" s="150"/>
      <c r="Z580" s="150"/>
      <c r="AA580" s="150"/>
      <c r="AB580" s="150"/>
      <c r="AC580" s="150" t="s">
        <v>3907</v>
      </c>
      <c r="AD580" s="150"/>
      <c r="AE580" s="150"/>
      <c r="AF580" s="150"/>
      <c r="AG580" s="150" t="s">
        <v>3974</v>
      </c>
      <c r="AH580" s="150"/>
      <c r="AI580" s="150"/>
      <c r="AJ580" s="150"/>
      <c r="AK580" s="150"/>
    </row>
    <row r="581" spans="1:37" s="26" customFormat="1" ht="76.5" customHeight="1">
      <c r="A581" s="111" t="s">
        <v>2774</v>
      </c>
      <c r="B581" s="45" t="s">
        <v>3535</v>
      </c>
      <c r="C581" s="45" t="s">
        <v>97</v>
      </c>
      <c r="D581" s="45" t="s">
        <v>97</v>
      </c>
      <c r="E581" s="137" t="s">
        <v>3536</v>
      </c>
      <c r="F581" s="48"/>
      <c r="G581" s="48"/>
      <c r="H581" s="132" t="s">
        <v>3537</v>
      </c>
      <c r="I581" s="37" t="s">
        <v>2297</v>
      </c>
      <c r="J581" s="37" t="s">
        <v>2237</v>
      </c>
      <c r="K581" s="37" t="s">
        <v>1873</v>
      </c>
      <c r="L581" s="37" t="s">
        <v>1874</v>
      </c>
      <c r="M581" s="37" t="s">
        <v>314</v>
      </c>
      <c r="N581" s="37"/>
      <c r="O581" s="36">
        <f>COUNTIF(Table487[[#This Row],[CMMI Comprehensive Primary Care Plus (CPC+)
Version Date: CY 2021]:[CMS Medicare Hospital Compare
Version Date: January 2021]],"*yes*")</f>
        <v>0</v>
      </c>
      <c r="P581" s="150"/>
      <c r="Q581" s="150"/>
      <c r="R581" s="150"/>
      <c r="S581" s="150"/>
      <c r="T581" s="37"/>
      <c r="U581" s="150"/>
      <c r="V581" s="150"/>
      <c r="W581" s="150"/>
      <c r="X581" s="150"/>
      <c r="Y581" s="150"/>
      <c r="Z581" s="150"/>
      <c r="AA581" s="150"/>
      <c r="AB581" s="37"/>
      <c r="AC581" s="150"/>
      <c r="AD581" s="150"/>
      <c r="AE581" s="37"/>
      <c r="AF581" s="150"/>
      <c r="AG581" s="150"/>
      <c r="AH581" s="37"/>
      <c r="AI581" s="150"/>
      <c r="AJ581" s="150"/>
      <c r="AK581" s="150"/>
    </row>
    <row r="582" spans="1:37" s="26" customFormat="1" ht="76.5" customHeight="1">
      <c r="A582" s="111" t="s">
        <v>2777</v>
      </c>
      <c r="B582" s="45" t="s">
        <v>3538</v>
      </c>
      <c r="C582" s="45" t="s">
        <v>97</v>
      </c>
      <c r="D582" s="45" t="s">
        <v>97</v>
      </c>
      <c r="E582" s="137" t="s">
        <v>1913</v>
      </c>
      <c r="F582" s="48"/>
      <c r="G582" s="48"/>
      <c r="H582" s="132" t="s">
        <v>1255</v>
      </c>
      <c r="I582" s="37" t="s">
        <v>2297</v>
      </c>
      <c r="J582" s="37" t="s">
        <v>97</v>
      </c>
      <c r="K582" s="37" t="s">
        <v>1873</v>
      </c>
      <c r="L582" s="37" t="s">
        <v>1874</v>
      </c>
      <c r="M582" s="37" t="s">
        <v>1746</v>
      </c>
      <c r="N582" s="37"/>
      <c r="O582" s="36">
        <f>COUNTIF(Table487[[#This Row],[CMMI Comprehensive Primary Care Plus (CPC+)
Version Date: CY 2021]:[CMS Medicare Hospital Compare
Version Date: January 2021]],"*yes*")</f>
        <v>0</v>
      </c>
      <c r="P582" s="150"/>
      <c r="Q582" s="150"/>
      <c r="R582" s="150"/>
      <c r="S582" s="150"/>
      <c r="T582" s="150"/>
      <c r="U582" s="150"/>
      <c r="V582" s="150"/>
      <c r="W582" s="150"/>
      <c r="X582" s="150"/>
      <c r="Y582" s="150"/>
      <c r="Z582" s="150"/>
      <c r="AA582" s="150"/>
      <c r="AB582" s="150"/>
      <c r="AC582" s="150"/>
      <c r="AD582" s="150"/>
      <c r="AE582" s="150"/>
      <c r="AF582" s="150"/>
      <c r="AG582" s="150"/>
      <c r="AH582" s="150"/>
      <c r="AI582" s="150"/>
      <c r="AJ582" s="150" t="s">
        <v>1827</v>
      </c>
      <c r="AK582" s="150" t="s">
        <v>1</v>
      </c>
    </row>
    <row r="583" spans="1:37" s="26" customFormat="1" ht="76.5" customHeight="1">
      <c r="A583" s="111" t="s">
        <v>2780</v>
      </c>
      <c r="B583" s="45" t="s">
        <v>3008</v>
      </c>
      <c r="C583" s="45" t="s">
        <v>97</v>
      </c>
      <c r="D583" s="45" t="s">
        <v>97</v>
      </c>
      <c r="E583" s="137" t="s">
        <v>1913</v>
      </c>
      <c r="F583" s="48"/>
      <c r="G583" s="48"/>
      <c r="H583" s="132" t="s">
        <v>3009</v>
      </c>
      <c r="I583" s="37" t="s">
        <v>1906</v>
      </c>
      <c r="J583" s="37" t="s">
        <v>97</v>
      </c>
      <c r="K583" s="37" t="s">
        <v>1900</v>
      </c>
      <c r="L583" s="37" t="s">
        <v>1880</v>
      </c>
      <c r="M583" s="37" t="s">
        <v>5</v>
      </c>
      <c r="N583" s="37"/>
      <c r="O583" s="36">
        <f>COUNTIF(Table487[[#This Row],[CMMI Comprehensive Primary Care Plus (CPC+)
Version Date: CY 2021]:[CMS Medicare Hospital Compare
Version Date: January 2021]],"*yes*")</f>
        <v>0</v>
      </c>
      <c r="P583" s="150"/>
      <c r="Q583" s="150"/>
      <c r="R583" s="150"/>
      <c r="S583" s="150"/>
      <c r="T583" s="150"/>
      <c r="U583" s="150"/>
      <c r="V583" s="150"/>
      <c r="W583" s="150"/>
      <c r="X583" s="150"/>
      <c r="Y583" s="150"/>
      <c r="Z583" s="150"/>
      <c r="AA583" s="150"/>
      <c r="AB583" s="150"/>
      <c r="AC583" s="150"/>
      <c r="AD583" s="150"/>
      <c r="AE583" s="150"/>
      <c r="AF583" s="150" t="s">
        <v>1</v>
      </c>
      <c r="AG583" s="150"/>
      <c r="AH583" s="150"/>
      <c r="AI583" s="150"/>
      <c r="AJ583" s="150"/>
      <c r="AK583" s="150"/>
    </row>
    <row r="584" spans="1:37" s="26" customFormat="1" ht="76.5" hidden="1" customHeight="1">
      <c r="A584" s="111" t="s">
        <v>2783</v>
      </c>
      <c r="B584" s="45" t="s">
        <v>1716</v>
      </c>
      <c r="C584" s="45" t="s">
        <v>97</v>
      </c>
      <c r="D584" s="45" t="s">
        <v>97</v>
      </c>
      <c r="E584" s="137" t="s">
        <v>1717</v>
      </c>
      <c r="F584" s="52"/>
      <c r="G584" s="52"/>
      <c r="H584" s="132" t="s">
        <v>3539</v>
      </c>
      <c r="I584" s="37" t="s">
        <v>1920</v>
      </c>
      <c r="J584" s="37" t="s">
        <v>97</v>
      </c>
      <c r="K584" s="37" t="s">
        <v>1879</v>
      </c>
      <c r="L584" s="37" t="s">
        <v>1880</v>
      </c>
      <c r="M584" s="37" t="s">
        <v>6</v>
      </c>
      <c r="N584" s="37"/>
      <c r="O584" s="36">
        <f>COUNTIF(Table487[[#This Row],[CMMI Comprehensive Primary Care Plus (CPC+)
Version Date: CY 2021]:[CMS Medicare Hospital Compare
Version Date: January 2021]],"*yes*")</f>
        <v>0</v>
      </c>
      <c r="P584" s="150"/>
      <c r="Q584" s="150"/>
      <c r="R584" s="150"/>
      <c r="S584" s="150"/>
      <c r="T584" s="150"/>
      <c r="U584" s="150"/>
      <c r="V584" s="150"/>
      <c r="W584" s="150"/>
      <c r="X584" s="150"/>
      <c r="Y584" s="150"/>
      <c r="Z584" s="150"/>
      <c r="AA584" s="150"/>
      <c r="AB584" s="150"/>
      <c r="AC584" s="150"/>
      <c r="AD584" s="150"/>
      <c r="AE584" s="150"/>
      <c r="AF584" s="150"/>
      <c r="AG584" s="150"/>
      <c r="AH584" s="150"/>
      <c r="AI584" s="150"/>
      <c r="AJ584" s="150"/>
      <c r="AK584" s="150"/>
    </row>
    <row r="585" spans="1:37" s="26" customFormat="1" ht="76.5" hidden="1" customHeight="1">
      <c r="A585" s="111" t="s">
        <v>2786</v>
      </c>
      <c r="B585" s="45" t="s">
        <v>2068</v>
      </c>
      <c r="C585" s="45" t="s">
        <v>97</v>
      </c>
      <c r="D585" s="45" t="s">
        <v>97</v>
      </c>
      <c r="E585" s="137" t="s">
        <v>1945</v>
      </c>
      <c r="F585" s="52"/>
      <c r="G585" s="52"/>
      <c r="H585" s="132" t="s">
        <v>2147</v>
      </c>
      <c r="I585" s="37" t="s">
        <v>1906</v>
      </c>
      <c r="J585" s="37" t="s">
        <v>97</v>
      </c>
      <c r="K585" s="37" t="s">
        <v>1879</v>
      </c>
      <c r="L585" s="37" t="s">
        <v>1880</v>
      </c>
      <c r="M585" s="37" t="s">
        <v>6</v>
      </c>
      <c r="N585" s="37"/>
      <c r="O585" s="36">
        <f>COUNTIF(Table487[[#This Row],[CMMI Comprehensive Primary Care Plus (CPC+)
Version Date: CY 2021]:[CMS Medicare Hospital Compare
Version Date: January 2021]],"*yes*")</f>
        <v>0</v>
      </c>
      <c r="P585" s="150"/>
      <c r="Q585" s="150"/>
      <c r="R585" s="150"/>
      <c r="S585" s="150"/>
      <c r="T585" s="150"/>
      <c r="U585" s="150"/>
      <c r="V585" s="150"/>
      <c r="W585" s="150"/>
      <c r="X585" s="150"/>
      <c r="Y585" s="150"/>
      <c r="Z585" s="150"/>
      <c r="AA585" s="150"/>
      <c r="AB585" s="150"/>
      <c r="AC585" s="150"/>
      <c r="AD585" s="150"/>
      <c r="AE585" s="150"/>
      <c r="AF585" s="150"/>
      <c r="AG585" s="150"/>
      <c r="AH585" s="150"/>
      <c r="AI585" s="150"/>
      <c r="AJ585" s="150"/>
      <c r="AK585" s="150"/>
    </row>
    <row r="586" spans="1:37" s="26" customFormat="1" ht="76.5" hidden="1" customHeight="1">
      <c r="A586" s="111" t="s">
        <v>2789</v>
      </c>
      <c r="B586" s="45" t="s">
        <v>1676</v>
      </c>
      <c r="C586" s="45" t="s">
        <v>97</v>
      </c>
      <c r="D586" s="45" t="s">
        <v>97</v>
      </c>
      <c r="E586" s="137" t="s">
        <v>1934</v>
      </c>
      <c r="F586" s="52" t="s">
        <v>2726</v>
      </c>
      <c r="G586" s="52"/>
      <c r="H586" s="132" t="s">
        <v>1677</v>
      </c>
      <c r="I586" s="37" t="s">
        <v>2297</v>
      </c>
      <c r="J586" s="37" t="s">
        <v>1876</v>
      </c>
      <c r="K586" s="37" t="s">
        <v>1873</v>
      </c>
      <c r="L586" s="37" t="s">
        <v>1880</v>
      </c>
      <c r="M586" s="37" t="s">
        <v>314</v>
      </c>
      <c r="N586" s="37"/>
      <c r="O586" s="36">
        <f>COUNTIF(Table487[[#This Row],[CMMI Comprehensive Primary Care Plus (CPC+)
Version Date: CY 2021]:[CMS Medicare Hospital Compare
Version Date: January 2021]],"*yes*")</f>
        <v>0</v>
      </c>
      <c r="P586" s="150"/>
      <c r="Q586" s="150"/>
      <c r="R586" s="150"/>
      <c r="S586" s="150"/>
      <c r="T586" s="150"/>
      <c r="U586" s="150"/>
      <c r="V586" s="150"/>
      <c r="W586" s="150"/>
      <c r="X586" s="150"/>
      <c r="Y586" s="150"/>
      <c r="Z586" s="150"/>
      <c r="AA586" s="150"/>
      <c r="AB586" s="150"/>
      <c r="AC586" s="150"/>
      <c r="AD586" s="150"/>
      <c r="AE586" s="150"/>
      <c r="AF586" s="150"/>
      <c r="AG586" s="150"/>
      <c r="AH586" s="150"/>
      <c r="AI586" s="150"/>
      <c r="AJ586" s="150"/>
      <c r="AK586" s="150"/>
    </row>
    <row r="587" spans="1:37" s="159" customFormat="1" ht="76.5" hidden="1" customHeight="1">
      <c r="A587" s="111" t="s">
        <v>2792</v>
      </c>
      <c r="B587" s="45" t="s">
        <v>2392</v>
      </c>
      <c r="C587" s="45" t="s">
        <v>97</v>
      </c>
      <c r="D587" s="45" t="s">
        <v>97</v>
      </c>
      <c r="E587" s="137" t="s">
        <v>1639</v>
      </c>
      <c r="F587" s="48"/>
      <c r="G587" s="48"/>
      <c r="H587" s="132" t="s">
        <v>1756</v>
      </c>
      <c r="I587" s="37" t="s">
        <v>1889</v>
      </c>
      <c r="J587" s="37" t="s">
        <v>1893</v>
      </c>
      <c r="K587" s="37" t="s">
        <v>1873</v>
      </c>
      <c r="L587" s="37" t="s">
        <v>1916</v>
      </c>
      <c r="M587" s="37" t="s">
        <v>314</v>
      </c>
      <c r="N587" s="37"/>
      <c r="O587" s="36">
        <f>COUNTIF(Table487[[#This Row],[CMMI Comprehensive Primary Care Plus (CPC+)
Version Date: CY 2021]:[CMS Medicare Hospital Compare
Version Date: January 2021]],"*yes*")</f>
        <v>0</v>
      </c>
      <c r="P587" s="150"/>
      <c r="Q587" s="150"/>
      <c r="R587" s="150"/>
      <c r="S587" s="150"/>
      <c r="T587" s="150"/>
      <c r="U587" s="150"/>
      <c r="V587" s="150"/>
      <c r="W587" s="150"/>
      <c r="X587" s="150"/>
      <c r="Y587" s="150"/>
      <c r="Z587" s="150"/>
      <c r="AA587" s="150"/>
      <c r="AB587" s="150"/>
      <c r="AC587" s="150"/>
      <c r="AD587" s="150"/>
      <c r="AE587" s="150"/>
      <c r="AF587" s="150"/>
      <c r="AG587" s="150"/>
      <c r="AH587" s="150"/>
      <c r="AI587" s="150"/>
      <c r="AJ587" s="150"/>
      <c r="AK587" s="150"/>
    </row>
    <row r="588" spans="1:37" s="26" customFormat="1" ht="76.5" hidden="1" customHeight="1">
      <c r="A588" s="111" t="s">
        <v>378</v>
      </c>
      <c r="B588" s="45" t="s">
        <v>1678</v>
      </c>
      <c r="C588" s="45" t="s">
        <v>97</v>
      </c>
      <c r="D588" s="47" t="s">
        <v>97</v>
      </c>
      <c r="E588" s="137" t="s">
        <v>2905</v>
      </c>
      <c r="F588" s="52" t="s">
        <v>2727</v>
      </c>
      <c r="G588" s="52"/>
      <c r="H588" s="132" t="s">
        <v>1679</v>
      </c>
      <c r="I588" s="37" t="s">
        <v>1889</v>
      </c>
      <c r="J588" s="37" t="s">
        <v>1904</v>
      </c>
      <c r="K588" s="37" t="s">
        <v>1879</v>
      </c>
      <c r="L588" s="37" t="s">
        <v>1880</v>
      </c>
      <c r="M588" s="37" t="s">
        <v>314</v>
      </c>
      <c r="N588" s="37"/>
      <c r="O588" s="36">
        <f>COUNTIF(Table487[[#This Row],[CMMI Comprehensive Primary Care Plus (CPC+)
Version Date: CY 2021]:[CMS Medicare Hospital Compare
Version Date: January 2021]],"*yes*")</f>
        <v>1</v>
      </c>
      <c r="P588" s="150"/>
      <c r="Q588" s="150"/>
      <c r="R588" s="150"/>
      <c r="S588" s="150"/>
      <c r="T588" s="150"/>
      <c r="U588" s="150"/>
      <c r="V588" s="150"/>
      <c r="W588" s="150" t="s">
        <v>1</v>
      </c>
      <c r="X588" s="150"/>
      <c r="Y588" s="150"/>
      <c r="Z588" s="150"/>
      <c r="AA588" s="150"/>
      <c r="AB588" s="150"/>
      <c r="AC588" s="150"/>
      <c r="AD588" s="150"/>
      <c r="AE588" s="150"/>
      <c r="AF588" s="150"/>
      <c r="AG588" s="150"/>
      <c r="AH588" s="150"/>
      <c r="AI588" s="150"/>
      <c r="AJ588" s="150"/>
      <c r="AK588" s="150"/>
    </row>
    <row r="589" spans="1:37" s="26" customFormat="1" ht="76.5" hidden="1" customHeight="1">
      <c r="A589" s="111" t="s">
        <v>2797</v>
      </c>
      <c r="B589" s="45" t="s">
        <v>2069</v>
      </c>
      <c r="C589" s="45" t="s">
        <v>97</v>
      </c>
      <c r="D589" s="47" t="s">
        <v>97</v>
      </c>
      <c r="E589" s="137" t="s">
        <v>1945</v>
      </c>
      <c r="F589" s="52"/>
      <c r="G589" s="52"/>
      <c r="H589" s="132" t="s">
        <v>2148</v>
      </c>
      <c r="I589" s="37" t="s">
        <v>1906</v>
      </c>
      <c r="J589" s="37" t="s">
        <v>97</v>
      </c>
      <c r="K589" s="37" t="s">
        <v>1879</v>
      </c>
      <c r="L589" s="37" t="s">
        <v>1880</v>
      </c>
      <c r="M589" s="37" t="s">
        <v>6</v>
      </c>
      <c r="N589" s="37"/>
      <c r="O589" s="36">
        <f>COUNTIF(Table487[[#This Row],[CMMI Comprehensive Primary Care Plus (CPC+)
Version Date: CY 2021]:[CMS Medicare Hospital Compare
Version Date: January 2021]],"*yes*")</f>
        <v>0</v>
      </c>
      <c r="P589" s="150"/>
      <c r="Q589" s="150"/>
      <c r="R589" s="150"/>
      <c r="S589" s="150"/>
      <c r="T589" s="150"/>
      <c r="U589" s="150"/>
      <c r="V589" s="150"/>
      <c r="W589" s="150"/>
      <c r="X589" s="150"/>
      <c r="Y589" s="150"/>
      <c r="Z589" s="150"/>
      <c r="AA589" s="150"/>
      <c r="AB589" s="150"/>
      <c r="AC589" s="150"/>
      <c r="AD589" s="150"/>
      <c r="AE589" s="150"/>
      <c r="AF589" s="150"/>
      <c r="AG589" s="150"/>
      <c r="AH589" s="150"/>
      <c r="AI589" s="150"/>
      <c r="AJ589" s="150"/>
      <c r="AK589" s="150"/>
    </row>
    <row r="590" spans="1:37" s="26" customFormat="1" ht="76.5" hidden="1" customHeight="1">
      <c r="A590" s="111" t="s">
        <v>2802</v>
      </c>
      <c r="B590" s="45" t="s">
        <v>1580</v>
      </c>
      <c r="C590" s="45" t="s">
        <v>97</v>
      </c>
      <c r="D590" s="45" t="s">
        <v>97</v>
      </c>
      <c r="E590" s="137" t="s">
        <v>1639</v>
      </c>
      <c r="F590" s="48"/>
      <c r="G590" s="48"/>
      <c r="H590" s="132" t="s">
        <v>3540</v>
      </c>
      <c r="I590" s="37" t="s">
        <v>1908</v>
      </c>
      <c r="J590" s="37" t="s">
        <v>97</v>
      </c>
      <c r="K590" s="37" t="s">
        <v>1879</v>
      </c>
      <c r="L590" s="37" t="s">
        <v>1885</v>
      </c>
      <c r="M590" s="37" t="s">
        <v>2009</v>
      </c>
      <c r="N590" s="37"/>
      <c r="O590" s="36">
        <f>COUNTIF(Table487[[#This Row],[CMMI Comprehensive Primary Care Plus (CPC+)
Version Date: CY 2021]:[CMS Medicare Hospital Compare
Version Date: January 2021]],"*yes*")</f>
        <v>1</v>
      </c>
      <c r="P590" s="150"/>
      <c r="Q590" s="150"/>
      <c r="R590" s="150"/>
      <c r="S590" s="150"/>
      <c r="T590" s="150"/>
      <c r="U590" s="150" t="s">
        <v>3981</v>
      </c>
      <c r="V590" s="150"/>
      <c r="W590" s="150"/>
      <c r="X590" s="150"/>
      <c r="Y590" s="150"/>
      <c r="Z590" s="150"/>
      <c r="AA590" s="150"/>
      <c r="AB590" s="150"/>
      <c r="AC590" s="150"/>
      <c r="AD590" s="150"/>
      <c r="AE590" s="150"/>
      <c r="AF590" s="150"/>
      <c r="AG590" s="150"/>
      <c r="AH590" s="150"/>
      <c r="AI590" s="150"/>
      <c r="AJ590" s="150"/>
      <c r="AK590" s="150"/>
    </row>
    <row r="591" spans="1:37" s="26" customFormat="1" ht="76.5" hidden="1" customHeight="1">
      <c r="A591" s="111" t="s">
        <v>2806</v>
      </c>
      <c r="B591" s="45" t="s">
        <v>1298</v>
      </c>
      <c r="C591" s="45" t="s">
        <v>97</v>
      </c>
      <c r="D591" s="45" t="s">
        <v>97</v>
      </c>
      <c r="E591" s="137" t="s">
        <v>574</v>
      </c>
      <c r="F591" s="48"/>
      <c r="G591" s="48"/>
      <c r="H591" s="132" t="s">
        <v>1528</v>
      </c>
      <c r="I591" s="37" t="s">
        <v>1906</v>
      </c>
      <c r="J591" s="37" t="s">
        <v>1893</v>
      </c>
      <c r="K591" s="37" t="s">
        <v>1879</v>
      </c>
      <c r="L591" s="37" t="s">
        <v>1916</v>
      </c>
      <c r="M591" s="37" t="s">
        <v>5</v>
      </c>
      <c r="N591" s="37"/>
      <c r="O591" s="36">
        <f>COUNTIF(Table487[[#This Row],[CMMI Comprehensive Primary Care Plus (CPC+)
Version Date: CY 2021]:[CMS Medicare Hospital Compare
Version Date: January 2021]],"*yes*")</f>
        <v>0</v>
      </c>
      <c r="P591" s="150"/>
      <c r="Q591" s="150"/>
      <c r="R591" s="150"/>
      <c r="S591" s="150"/>
      <c r="T591" s="150"/>
      <c r="U591" s="150"/>
      <c r="V591" s="150"/>
      <c r="W591" s="150"/>
      <c r="X591" s="150"/>
      <c r="Y591" s="150"/>
      <c r="Z591" s="150"/>
      <c r="AA591" s="150"/>
      <c r="AB591" s="150"/>
      <c r="AC591" s="150"/>
      <c r="AD591" s="150"/>
      <c r="AE591" s="150"/>
      <c r="AF591" s="150"/>
      <c r="AG591" s="150"/>
      <c r="AH591" s="150"/>
      <c r="AI591" s="150"/>
      <c r="AJ591" s="150"/>
      <c r="AK591" s="150"/>
    </row>
    <row r="592" spans="1:37" s="26" customFormat="1" ht="76.5" customHeight="1">
      <c r="A592" s="111" t="s">
        <v>2809</v>
      </c>
      <c r="B592" s="45" t="s">
        <v>1992</v>
      </c>
      <c r="C592" s="45" t="s">
        <v>97</v>
      </c>
      <c r="D592" s="47" t="s">
        <v>97</v>
      </c>
      <c r="E592" s="137" t="s">
        <v>1913</v>
      </c>
      <c r="F592" s="48"/>
      <c r="G592" s="48"/>
      <c r="H592" s="132" t="s">
        <v>2718</v>
      </c>
      <c r="I592" s="37" t="s">
        <v>2297</v>
      </c>
      <c r="J592" s="37" t="s">
        <v>97</v>
      </c>
      <c r="K592" s="37" t="s">
        <v>1873</v>
      </c>
      <c r="L592" s="37" t="s">
        <v>2252</v>
      </c>
      <c r="M592" s="37" t="s">
        <v>5</v>
      </c>
      <c r="N592" s="37"/>
      <c r="O592" s="160">
        <f>COUNTIF(Table487[[#This Row],[CMMI Comprehensive Primary Care Plus (CPC+)
Version Date: CY 2021]:[CMS Medicare Hospital Compare
Version Date: January 2021]],"*yes*")</f>
        <v>0</v>
      </c>
      <c r="P592" s="150"/>
      <c r="Q592" s="150"/>
      <c r="R592" s="150"/>
      <c r="S592" s="150"/>
      <c r="T592" s="150"/>
      <c r="U592" s="150"/>
      <c r="V592" s="150"/>
      <c r="W592" s="150"/>
      <c r="X592" s="150"/>
      <c r="Y592" s="150"/>
      <c r="Z592" s="150"/>
      <c r="AA592" s="150"/>
      <c r="AB592" s="150"/>
      <c r="AC592" s="150"/>
      <c r="AD592" s="150"/>
      <c r="AE592" s="150"/>
      <c r="AF592" s="150"/>
      <c r="AG592" s="150"/>
      <c r="AH592" s="150"/>
      <c r="AI592" s="150"/>
      <c r="AJ592" s="150"/>
      <c r="AK592" s="150"/>
    </row>
    <row r="593" spans="1:37" s="26" customFormat="1" ht="76.5" hidden="1" customHeight="1">
      <c r="A593" s="111" t="s">
        <v>2814</v>
      </c>
      <c r="B593" s="45" t="s">
        <v>873</v>
      </c>
      <c r="C593" s="45" t="s">
        <v>97</v>
      </c>
      <c r="D593" s="45" t="s">
        <v>97</v>
      </c>
      <c r="E593" s="137" t="s">
        <v>1639</v>
      </c>
      <c r="F593" s="171" t="s">
        <v>2500</v>
      </c>
      <c r="G593" s="171"/>
      <c r="H593" s="157" t="s">
        <v>874</v>
      </c>
      <c r="I593" s="37" t="s">
        <v>2297</v>
      </c>
      <c r="J593" s="37" t="s">
        <v>1890</v>
      </c>
      <c r="K593" s="37" t="s">
        <v>1873</v>
      </c>
      <c r="L593" s="37" t="s">
        <v>1885</v>
      </c>
      <c r="M593" s="37" t="s">
        <v>314</v>
      </c>
      <c r="N593" s="37"/>
      <c r="O593" s="36">
        <f>COUNTIF(Table487[[#This Row],[CMMI Comprehensive Primary Care Plus (CPC+)
Version Date: CY 2021]:[CMS Medicare Hospital Compare
Version Date: January 2021]],"*yes*")</f>
        <v>1</v>
      </c>
      <c r="P593" s="150"/>
      <c r="Q593" s="150"/>
      <c r="R593" s="150"/>
      <c r="S593" s="150"/>
      <c r="T593" s="150"/>
      <c r="U593" s="150"/>
      <c r="V593" s="150"/>
      <c r="W593" s="150" t="s">
        <v>1</v>
      </c>
      <c r="X593" s="150"/>
      <c r="Y593" s="150"/>
      <c r="Z593" s="150"/>
      <c r="AA593" s="150"/>
      <c r="AB593" s="150"/>
      <c r="AC593" s="150"/>
      <c r="AD593" s="150"/>
      <c r="AE593" s="150"/>
      <c r="AF593" s="150"/>
      <c r="AG593" s="150"/>
      <c r="AH593" s="150"/>
      <c r="AI593" s="150"/>
      <c r="AJ593" s="150" t="s">
        <v>1827</v>
      </c>
      <c r="AK593" s="150"/>
    </row>
    <row r="594" spans="1:37" s="26" customFormat="1" ht="76.5" customHeight="1">
      <c r="A594" s="111" t="s">
        <v>2819</v>
      </c>
      <c r="B594" s="45" t="s">
        <v>2418</v>
      </c>
      <c r="C594" s="45" t="s">
        <v>97</v>
      </c>
      <c r="D594" s="47" t="s">
        <v>97</v>
      </c>
      <c r="E594" s="155" t="s">
        <v>1913</v>
      </c>
      <c r="F594" s="171"/>
      <c r="G594" s="171"/>
      <c r="H594" s="157" t="s">
        <v>2419</v>
      </c>
      <c r="I594" s="37" t="s">
        <v>1929</v>
      </c>
      <c r="J594" s="37" t="s">
        <v>97</v>
      </c>
      <c r="K594" s="37" t="s">
        <v>1873</v>
      </c>
      <c r="L594" s="37" t="s">
        <v>97</v>
      </c>
      <c r="M594" s="150" t="s">
        <v>2011</v>
      </c>
      <c r="N594" s="37"/>
      <c r="O594" s="160">
        <f>COUNTIF(Table487[[#This Row],[CMMI Comprehensive Primary Care Plus (CPC+)
Version Date: CY 2021]:[CMS Medicare Hospital Compare
Version Date: January 2021]],"*yes*")</f>
        <v>0</v>
      </c>
      <c r="P594" s="150"/>
      <c r="Q594" s="150"/>
      <c r="R594" s="150"/>
      <c r="S594" s="150"/>
      <c r="T594" s="150"/>
      <c r="U594" s="150"/>
      <c r="V594" s="150"/>
      <c r="W594" s="150"/>
      <c r="X594" s="150"/>
      <c r="Y594" s="150"/>
      <c r="Z594" s="150"/>
      <c r="AA594" s="150"/>
      <c r="AB594" s="150"/>
      <c r="AC594" s="150"/>
      <c r="AD594" s="150"/>
      <c r="AE594" s="150"/>
      <c r="AF594" s="150"/>
      <c r="AG594" s="150"/>
      <c r="AH594" s="150"/>
      <c r="AI594" s="150"/>
      <c r="AJ594" s="150"/>
      <c r="AK594" s="150"/>
    </row>
    <row r="595" spans="1:37" s="26" customFormat="1" ht="76.5" hidden="1" customHeight="1">
      <c r="A595" s="111" t="s">
        <v>2824</v>
      </c>
      <c r="B595" s="45" t="s">
        <v>3541</v>
      </c>
      <c r="C595" s="45" t="s">
        <v>97</v>
      </c>
      <c r="D595" s="47" t="s">
        <v>97</v>
      </c>
      <c r="E595" s="137" t="s">
        <v>1960</v>
      </c>
      <c r="F595" s="48"/>
      <c r="G595" s="48"/>
      <c r="H595" s="132" t="s">
        <v>2249</v>
      </c>
      <c r="I595" s="37" t="s">
        <v>1906</v>
      </c>
      <c r="J595" s="37" t="s">
        <v>1893</v>
      </c>
      <c r="K595" s="37" t="s">
        <v>1879</v>
      </c>
      <c r="L595" s="37" t="s">
        <v>2250</v>
      </c>
      <c r="M595" s="37" t="s">
        <v>5</v>
      </c>
      <c r="N595" s="37"/>
      <c r="O595" s="160">
        <f>COUNTIF(Table487[[#This Row],[CMMI Comprehensive Primary Care Plus (CPC+)
Version Date: CY 2021]:[CMS Medicare Hospital Compare
Version Date: January 2021]],"*yes*")</f>
        <v>0</v>
      </c>
      <c r="P595" s="150"/>
      <c r="Q595" s="150"/>
      <c r="R595" s="150"/>
      <c r="S595" s="150"/>
      <c r="T595" s="150"/>
      <c r="U595" s="150"/>
      <c r="V595" s="150"/>
      <c r="W595" s="150"/>
      <c r="X595" s="150"/>
      <c r="Y595" s="150"/>
      <c r="Z595" s="150"/>
      <c r="AA595" s="150"/>
      <c r="AB595" s="150"/>
      <c r="AC595" s="150"/>
      <c r="AD595" s="150"/>
      <c r="AE595" s="150"/>
      <c r="AF595" s="150"/>
      <c r="AG595" s="150"/>
      <c r="AH595" s="150"/>
      <c r="AI595" s="150"/>
      <c r="AJ595" s="150"/>
      <c r="AK595" s="150"/>
    </row>
    <row r="596" spans="1:37" s="26" customFormat="1" ht="76.5" customHeight="1">
      <c r="A596" s="111" t="s">
        <v>2828</v>
      </c>
      <c r="B596" s="45" t="s">
        <v>3542</v>
      </c>
      <c r="C596" s="45" t="s">
        <v>97</v>
      </c>
      <c r="D596" s="46" t="s">
        <v>97</v>
      </c>
      <c r="E596" s="137" t="s">
        <v>1913</v>
      </c>
      <c r="F596" s="52"/>
      <c r="G596" s="52"/>
      <c r="H596" s="132" t="s">
        <v>3543</v>
      </c>
      <c r="I596" s="37" t="s">
        <v>1929</v>
      </c>
      <c r="J596" s="37" t="s">
        <v>97</v>
      </c>
      <c r="K596" s="37" t="s">
        <v>1873</v>
      </c>
      <c r="L596" s="37" t="s">
        <v>1916</v>
      </c>
      <c r="M596" s="37" t="s">
        <v>5</v>
      </c>
      <c r="N596" s="37"/>
      <c r="O596" s="160">
        <f>COUNTIF(Table487[[#This Row],[CMMI Comprehensive Primary Care Plus (CPC+)
Version Date: CY 2021]:[CMS Medicare Hospital Compare
Version Date: January 2021]],"*yes*")</f>
        <v>0</v>
      </c>
      <c r="P596" s="150"/>
      <c r="Q596" s="150"/>
      <c r="R596" s="150"/>
      <c r="S596" s="150"/>
      <c r="T596" s="150"/>
      <c r="U596" s="150"/>
      <c r="V596" s="150"/>
      <c r="W596" s="150"/>
      <c r="X596" s="150"/>
      <c r="Y596" s="150"/>
      <c r="Z596" s="150"/>
      <c r="AA596" s="150"/>
      <c r="AB596" s="150"/>
      <c r="AC596" s="150"/>
      <c r="AD596" s="150"/>
      <c r="AE596" s="150"/>
      <c r="AF596" s="150"/>
      <c r="AG596" s="150"/>
      <c r="AH596" s="150"/>
      <c r="AI596" s="150"/>
      <c r="AJ596" s="150"/>
      <c r="AK596" s="150"/>
    </row>
    <row r="597" spans="1:37" s="26" customFormat="1" ht="76.5" hidden="1" customHeight="1">
      <c r="A597" s="111" t="s">
        <v>2834</v>
      </c>
      <c r="B597" s="45" t="s">
        <v>3544</v>
      </c>
      <c r="C597" s="45" t="s">
        <v>97</v>
      </c>
      <c r="D597" s="45" t="s">
        <v>97</v>
      </c>
      <c r="E597" s="137" t="s">
        <v>1960</v>
      </c>
      <c r="F597" s="52"/>
      <c r="G597" s="52"/>
      <c r="H597" s="132" t="s">
        <v>3545</v>
      </c>
      <c r="I597" s="37" t="s">
        <v>1889</v>
      </c>
      <c r="J597" s="37" t="s">
        <v>1893</v>
      </c>
      <c r="K597" s="37" t="s">
        <v>1873</v>
      </c>
      <c r="L597" s="37" t="s">
        <v>1880</v>
      </c>
      <c r="M597" s="37" t="s">
        <v>5</v>
      </c>
      <c r="N597" s="37"/>
      <c r="O597" s="160">
        <f>COUNTIF(Table487[[#This Row],[CMMI Comprehensive Primary Care Plus (CPC+)
Version Date: CY 2021]:[CMS Medicare Hospital Compare
Version Date: January 2021]],"*yes*")</f>
        <v>1</v>
      </c>
      <c r="P597" s="150" t="s">
        <v>1</v>
      </c>
      <c r="Q597" s="150"/>
      <c r="R597" s="150"/>
      <c r="S597" s="150"/>
      <c r="T597" s="150"/>
      <c r="U597" s="150"/>
      <c r="V597" s="150"/>
      <c r="W597" s="150"/>
      <c r="X597" s="150"/>
      <c r="Y597" s="150"/>
      <c r="Z597" s="150"/>
      <c r="AA597" s="150"/>
      <c r="AB597" s="150"/>
      <c r="AC597" s="150" t="s">
        <v>1</v>
      </c>
      <c r="AD597" s="150"/>
      <c r="AE597" s="150"/>
      <c r="AF597" s="150"/>
      <c r="AG597" s="150"/>
      <c r="AH597" s="150"/>
      <c r="AI597" s="150"/>
      <c r="AJ597" s="150"/>
      <c r="AK597" s="150"/>
    </row>
    <row r="598" spans="1:37" s="26" customFormat="1" ht="76.5" hidden="1" customHeight="1">
      <c r="A598" s="111" t="s">
        <v>2840</v>
      </c>
      <c r="B598" s="45" t="s">
        <v>957</v>
      </c>
      <c r="C598" s="45" t="s">
        <v>97</v>
      </c>
      <c r="D598" s="45" t="s">
        <v>97</v>
      </c>
      <c r="E598" s="137" t="s">
        <v>1933</v>
      </c>
      <c r="F598" s="48" t="s">
        <v>2601</v>
      </c>
      <c r="G598" s="48"/>
      <c r="H598" s="132" t="s">
        <v>958</v>
      </c>
      <c r="I598" s="37" t="s">
        <v>1889</v>
      </c>
      <c r="J598" s="37" t="s">
        <v>1886</v>
      </c>
      <c r="K598" s="37" t="s">
        <v>1873</v>
      </c>
      <c r="L598" s="37" t="s">
        <v>1916</v>
      </c>
      <c r="M598" s="37" t="s">
        <v>1746</v>
      </c>
      <c r="N598" s="37"/>
      <c r="O598" s="172">
        <f>COUNTIF(Table487[[#This Row],[CMMI Comprehensive Primary Care Plus (CPC+)
Version Date: CY 2021]:[CMS Medicare Hospital Compare
Version Date: January 2021]],"*yes*")</f>
        <v>0</v>
      </c>
      <c r="P598" s="150"/>
      <c r="Q598" s="150"/>
      <c r="R598" s="150"/>
      <c r="S598" s="150"/>
      <c r="T598" s="37"/>
      <c r="U598" s="150"/>
      <c r="V598" s="150"/>
      <c r="W598" s="150"/>
      <c r="X598" s="150"/>
      <c r="Y598" s="150"/>
      <c r="Z598" s="150"/>
      <c r="AA598" s="150"/>
      <c r="AB598" s="37"/>
      <c r="AC598" s="150"/>
      <c r="AD598" s="150"/>
      <c r="AE598" s="37"/>
      <c r="AF598" s="150"/>
      <c r="AG598" s="150"/>
      <c r="AH598" s="37"/>
      <c r="AI598" s="150"/>
      <c r="AJ598" s="150"/>
      <c r="AK598" s="150"/>
    </row>
    <row r="599" spans="1:37" s="26" customFormat="1" ht="76.5" hidden="1" customHeight="1">
      <c r="A599" s="111" t="s">
        <v>379</v>
      </c>
      <c r="B599" s="45" t="s">
        <v>3546</v>
      </c>
      <c r="C599" s="45" t="s">
        <v>97</v>
      </c>
      <c r="D599" s="47" t="s">
        <v>97</v>
      </c>
      <c r="E599" s="137" t="s">
        <v>1639</v>
      </c>
      <c r="F599" s="52"/>
      <c r="G599" s="52"/>
      <c r="H599" s="132" t="s">
        <v>3547</v>
      </c>
      <c r="I599" s="37" t="s">
        <v>1889</v>
      </c>
      <c r="J599" s="37" t="s">
        <v>1893</v>
      </c>
      <c r="K599" s="37" t="s">
        <v>1873</v>
      </c>
      <c r="L599" s="37" t="s">
        <v>1916</v>
      </c>
      <c r="M599" s="37" t="s">
        <v>5</v>
      </c>
      <c r="N599" s="37"/>
      <c r="O599" s="172">
        <f>COUNTIF(Table487[[#This Row],[CMMI Comprehensive Primary Care Plus (CPC+)
Version Date: CY 2021]:[CMS Medicare Hospital Compare
Version Date: January 2021]],"*yes*")</f>
        <v>1</v>
      </c>
      <c r="P599" s="150"/>
      <c r="Q599" s="150"/>
      <c r="R599" s="150"/>
      <c r="S599" s="150"/>
      <c r="T599" s="150"/>
      <c r="U599" s="150"/>
      <c r="V599" s="150"/>
      <c r="W599" s="150"/>
      <c r="X599" s="150"/>
      <c r="Y599" s="150"/>
      <c r="Z599" s="150" t="s">
        <v>3982</v>
      </c>
      <c r="AA599" s="150"/>
      <c r="AB599" s="150"/>
      <c r="AC599" s="150"/>
      <c r="AD599" s="150"/>
      <c r="AE599" s="150"/>
      <c r="AF599" s="150"/>
      <c r="AG599" s="150"/>
      <c r="AH599" s="150"/>
      <c r="AI599" s="150"/>
      <c r="AJ599" s="150"/>
      <c r="AK599" s="150"/>
    </row>
    <row r="600" spans="1:37" s="26" customFormat="1" ht="76.5" hidden="1" customHeight="1">
      <c r="A600" s="111" t="s">
        <v>2847</v>
      </c>
      <c r="B600" s="45" t="s">
        <v>1682</v>
      </c>
      <c r="C600" s="45" t="s">
        <v>97</v>
      </c>
      <c r="D600" s="45" t="s">
        <v>97</v>
      </c>
      <c r="E600" s="137" t="s">
        <v>1684</v>
      </c>
      <c r="F600" s="52" t="s">
        <v>2729</v>
      </c>
      <c r="G600" s="52"/>
      <c r="H600" s="132" t="s">
        <v>1685</v>
      </c>
      <c r="I600" s="37" t="s">
        <v>1889</v>
      </c>
      <c r="J600" s="37" t="s">
        <v>1893</v>
      </c>
      <c r="K600" s="37" t="s">
        <v>1873</v>
      </c>
      <c r="L600" s="37" t="s">
        <v>1880</v>
      </c>
      <c r="M600" s="150" t="s">
        <v>1746</v>
      </c>
      <c r="N600" s="37"/>
      <c r="O600" s="160">
        <f>COUNTIF(Table487[[#This Row],[CMMI Comprehensive Primary Care Plus (CPC+)
Version Date: CY 2021]:[CMS Medicare Hospital Compare
Version Date: January 2021]],"*yes*")</f>
        <v>1</v>
      </c>
      <c r="P600" s="150"/>
      <c r="Q600" s="150"/>
      <c r="R600" s="150"/>
      <c r="S600" s="150"/>
      <c r="T600" s="150"/>
      <c r="U600" s="150"/>
      <c r="V600" s="150"/>
      <c r="W600" s="150" t="s">
        <v>1</v>
      </c>
      <c r="X600" s="150"/>
      <c r="Y600" s="150"/>
      <c r="Z600" s="150"/>
      <c r="AA600" s="150"/>
      <c r="AB600" s="150"/>
      <c r="AC600" s="150"/>
      <c r="AD600" s="150"/>
      <c r="AE600" s="150"/>
      <c r="AF600" s="150"/>
      <c r="AG600" s="150"/>
      <c r="AH600" s="150"/>
      <c r="AI600" s="150"/>
      <c r="AJ600" s="150"/>
      <c r="AK600" s="150"/>
    </row>
    <row r="601" spans="1:37" s="26" customFormat="1" ht="76.5" hidden="1" customHeight="1">
      <c r="A601" s="111" t="s">
        <v>2852</v>
      </c>
      <c r="B601" s="45" t="s">
        <v>1683</v>
      </c>
      <c r="C601" s="45" t="s">
        <v>97</v>
      </c>
      <c r="D601" s="45" t="s">
        <v>97</v>
      </c>
      <c r="E601" s="137" t="s">
        <v>1684</v>
      </c>
      <c r="F601" s="171" t="s">
        <v>2730</v>
      </c>
      <c r="G601" s="171"/>
      <c r="H601" s="157" t="s">
        <v>3548</v>
      </c>
      <c r="I601" s="37" t="s">
        <v>1889</v>
      </c>
      <c r="J601" s="37" t="s">
        <v>1893</v>
      </c>
      <c r="K601" s="37" t="s">
        <v>1873</v>
      </c>
      <c r="L601" s="37" t="s">
        <v>1874</v>
      </c>
      <c r="M601" s="150" t="s">
        <v>1746</v>
      </c>
      <c r="N601" s="37"/>
      <c r="O601" s="36">
        <f>COUNTIF(Table487[[#This Row],[CMMI Comprehensive Primary Care Plus (CPC+)
Version Date: CY 2021]:[CMS Medicare Hospital Compare
Version Date: January 2021]],"*yes*")</f>
        <v>1</v>
      </c>
      <c r="P601" s="150"/>
      <c r="Q601" s="150"/>
      <c r="R601" s="150"/>
      <c r="S601" s="150"/>
      <c r="T601" s="150"/>
      <c r="U601" s="150"/>
      <c r="V601" s="150"/>
      <c r="W601" s="150" t="s">
        <v>1</v>
      </c>
      <c r="X601" s="150"/>
      <c r="Y601" s="150"/>
      <c r="Z601" s="150"/>
      <c r="AA601" s="150"/>
      <c r="AB601" s="150"/>
      <c r="AC601" s="150"/>
      <c r="AD601" s="150"/>
      <c r="AE601" s="150"/>
      <c r="AF601" s="150"/>
      <c r="AG601" s="150"/>
      <c r="AH601" s="150"/>
      <c r="AI601" s="150"/>
      <c r="AJ601" s="150"/>
      <c r="AK601" s="150"/>
    </row>
    <row r="602" spans="1:37" s="26" customFormat="1" ht="76.5" hidden="1" customHeight="1">
      <c r="A602" s="111" t="s">
        <v>2857</v>
      </c>
      <c r="B602" s="45" t="s">
        <v>3549</v>
      </c>
      <c r="C602" s="45" t="s">
        <v>97</v>
      </c>
      <c r="D602" s="47" t="s">
        <v>97</v>
      </c>
      <c r="E602" s="137" t="s">
        <v>3508</v>
      </c>
      <c r="F602" s="171"/>
      <c r="G602" s="171"/>
      <c r="H602" s="157"/>
      <c r="I602" s="37" t="s">
        <v>1917</v>
      </c>
      <c r="J602" s="37" t="s">
        <v>97</v>
      </c>
      <c r="K602" s="37" t="s">
        <v>1873</v>
      </c>
      <c r="L602" s="37" t="s">
        <v>1916</v>
      </c>
      <c r="M602" s="150" t="s">
        <v>5</v>
      </c>
      <c r="N602" s="37"/>
      <c r="O602" s="36">
        <f>COUNTIF(Table487[[#This Row],[CMMI Comprehensive Primary Care Plus (CPC+)
Version Date: CY 2021]:[CMS Medicare Hospital Compare
Version Date: January 2021]],"*yes*")</f>
        <v>0</v>
      </c>
      <c r="P602" s="150"/>
      <c r="Q602" s="150"/>
      <c r="R602" s="150"/>
      <c r="S602" s="150"/>
      <c r="T602" s="150"/>
      <c r="U602" s="150"/>
      <c r="V602" s="150"/>
      <c r="W602" s="150"/>
      <c r="X602" s="150"/>
      <c r="Y602" s="150"/>
      <c r="Z602" s="150"/>
      <c r="AA602" s="150"/>
      <c r="AB602" s="150"/>
      <c r="AC602" s="150" t="s">
        <v>1</v>
      </c>
      <c r="AD602" s="150" t="s">
        <v>1</v>
      </c>
      <c r="AE602" s="150"/>
      <c r="AF602" s="150"/>
      <c r="AG602" s="150"/>
      <c r="AH602" s="150"/>
      <c r="AI602" s="150"/>
      <c r="AJ602" s="150"/>
      <c r="AK602" s="150"/>
    </row>
    <row r="603" spans="1:37" s="26" customFormat="1" ht="76.5" hidden="1" customHeight="1">
      <c r="A603" s="111" t="s">
        <v>2862</v>
      </c>
      <c r="B603" s="45" t="s">
        <v>3550</v>
      </c>
      <c r="C603" s="45" t="s">
        <v>97</v>
      </c>
      <c r="D603" s="47" t="s">
        <v>97</v>
      </c>
      <c r="E603" s="137" t="s">
        <v>3508</v>
      </c>
      <c r="F603" s="171"/>
      <c r="G603" s="171"/>
      <c r="H603" s="157"/>
      <c r="I603" s="37" t="s">
        <v>1917</v>
      </c>
      <c r="J603" s="37" t="s">
        <v>97</v>
      </c>
      <c r="K603" s="37" t="s">
        <v>1873</v>
      </c>
      <c r="L603" s="37" t="s">
        <v>1916</v>
      </c>
      <c r="M603" s="150" t="s">
        <v>5</v>
      </c>
      <c r="N603" s="37"/>
      <c r="O603" s="36">
        <f>COUNTIF(Table487[[#This Row],[CMMI Comprehensive Primary Care Plus (CPC+)
Version Date: CY 2021]:[CMS Medicare Hospital Compare
Version Date: January 2021]],"*yes*")</f>
        <v>0</v>
      </c>
      <c r="P603" s="150"/>
      <c r="Q603" s="150"/>
      <c r="R603" s="150"/>
      <c r="S603" s="150"/>
      <c r="T603" s="150"/>
      <c r="U603" s="150"/>
      <c r="V603" s="150"/>
      <c r="W603" s="150"/>
      <c r="X603" s="150"/>
      <c r="Y603" s="150"/>
      <c r="Z603" s="150"/>
      <c r="AA603" s="150"/>
      <c r="AB603" s="150"/>
      <c r="AC603" s="150" t="s">
        <v>3983</v>
      </c>
      <c r="AD603" s="150" t="s">
        <v>1</v>
      </c>
      <c r="AE603" s="150"/>
      <c r="AF603" s="150"/>
      <c r="AG603" s="150"/>
      <c r="AH603" s="150"/>
      <c r="AI603" s="150"/>
      <c r="AJ603" s="150"/>
      <c r="AK603" s="150"/>
    </row>
    <row r="604" spans="1:37" s="26" customFormat="1" ht="76.5" hidden="1" customHeight="1">
      <c r="A604" s="179" t="s">
        <v>2867</v>
      </c>
      <c r="B604" s="45" t="s">
        <v>3551</v>
      </c>
      <c r="C604" s="45" t="s">
        <v>97</v>
      </c>
      <c r="D604" s="47" t="s">
        <v>97</v>
      </c>
      <c r="E604" s="137" t="s">
        <v>3508</v>
      </c>
      <c r="F604" s="171"/>
      <c r="G604" s="171"/>
      <c r="H604" s="157"/>
      <c r="I604" s="37" t="s">
        <v>1917</v>
      </c>
      <c r="J604" s="37" t="s">
        <v>97</v>
      </c>
      <c r="K604" s="37" t="s">
        <v>1873</v>
      </c>
      <c r="L604" s="37" t="s">
        <v>1916</v>
      </c>
      <c r="M604" s="150" t="s">
        <v>5</v>
      </c>
      <c r="N604" s="37"/>
      <c r="O604" s="36">
        <f>COUNTIF(Table487[[#This Row],[CMMI Comprehensive Primary Care Plus (CPC+)
Version Date: CY 2021]:[CMS Medicare Hospital Compare
Version Date: January 2021]],"*yes*")</f>
        <v>0</v>
      </c>
      <c r="P604" s="150"/>
      <c r="Q604" s="150"/>
      <c r="R604" s="150"/>
      <c r="S604" s="150"/>
      <c r="T604" s="150"/>
      <c r="U604" s="150"/>
      <c r="V604" s="150"/>
      <c r="W604" s="150"/>
      <c r="X604" s="150"/>
      <c r="Y604" s="150"/>
      <c r="Z604" s="150"/>
      <c r="AA604" s="150"/>
      <c r="AB604" s="150"/>
      <c r="AC604" s="150" t="s">
        <v>1</v>
      </c>
      <c r="AD604" s="150" t="s">
        <v>1</v>
      </c>
      <c r="AE604" s="150"/>
      <c r="AF604" s="150"/>
      <c r="AG604" s="150"/>
      <c r="AH604" s="150"/>
      <c r="AI604" s="150"/>
      <c r="AJ604" s="150"/>
      <c r="AK604" s="150"/>
    </row>
    <row r="605" spans="1:37" s="26" customFormat="1" ht="76.5" hidden="1" customHeight="1">
      <c r="A605" s="111" t="s">
        <v>2872</v>
      </c>
      <c r="B605" s="45" t="s">
        <v>1680</v>
      </c>
      <c r="C605" s="45" t="s">
        <v>97</v>
      </c>
      <c r="D605" s="47" t="s">
        <v>97</v>
      </c>
      <c r="E605" s="155" t="s">
        <v>1934</v>
      </c>
      <c r="F605" s="171" t="s">
        <v>2728</v>
      </c>
      <c r="G605" s="171"/>
      <c r="H605" s="157" t="s">
        <v>1681</v>
      </c>
      <c r="I605" s="37" t="s">
        <v>2297</v>
      </c>
      <c r="J605" s="37" t="s">
        <v>1876</v>
      </c>
      <c r="K605" s="37" t="s">
        <v>1873</v>
      </c>
      <c r="L605" s="37" t="s">
        <v>1880</v>
      </c>
      <c r="M605" s="150" t="s">
        <v>314</v>
      </c>
      <c r="N605" s="37" t="s">
        <v>1</v>
      </c>
      <c r="O605" s="172">
        <f>COUNTIF(Table487[[#This Row],[CMMI Comprehensive Primary Care Plus (CPC+)
Version Date: CY 2021]:[CMS Medicare Hospital Compare
Version Date: January 2021]],"*yes*")</f>
        <v>0</v>
      </c>
      <c r="P605" s="150"/>
      <c r="Q605" s="150"/>
      <c r="R605" s="150"/>
      <c r="S605" s="150"/>
      <c r="T605" s="150"/>
      <c r="U605" s="150"/>
      <c r="V605" s="150"/>
      <c r="W605" s="150"/>
      <c r="X605" s="150"/>
      <c r="Y605" s="150"/>
      <c r="Z605" s="150"/>
      <c r="AA605" s="150"/>
      <c r="AB605" s="150"/>
      <c r="AC605" s="150"/>
      <c r="AD605" s="150"/>
      <c r="AE605" s="150"/>
      <c r="AF605" s="150"/>
      <c r="AG605" s="150"/>
      <c r="AH605" s="150"/>
      <c r="AI605" s="150"/>
      <c r="AJ605" s="150"/>
      <c r="AK605" s="150"/>
    </row>
    <row r="606" spans="1:37" s="26" customFormat="1" ht="76.5" hidden="1" customHeight="1">
      <c r="A606" s="111" t="s">
        <v>2877</v>
      </c>
      <c r="B606" s="45" t="s">
        <v>3552</v>
      </c>
      <c r="C606" s="45" t="s">
        <v>97</v>
      </c>
      <c r="D606" s="47" t="s">
        <v>97</v>
      </c>
      <c r="E606" s="155" t="s">
        <v>3471</v>
      </c>
      <c r="F606" s="171"/>
      <c r="G606" s="171"/>
      <c r="H606" s="157" t="s">
        <v>3553</v>
      </c>
      <c r="I606" s="37" t="s">
        <v>1889</v>
      </c>
      <c r="J606" s="37" t="s">
        <v>1890</v>
      </c>
      <c r="K606" s="37" t="s">
        <v>1873</v>
      </c>
      <c r="L606" s="37" t="s">
        <v>1880</v>
      </c>
      <c r="M606" s="150" t="s">
        <v>314</v>
      </c>
      <c r="N606" s="37"/>
      <c r="O606" s="172">
        <f>COUNTIF(Table487[[#This Row],[CMMI Comprehensive Primary Care Plus (CPC+)
Version Date: CY 2021]:[CMS Medicare Hospital Compare
Version Date: January 2021]],"*yes*")</f>
        <v>0</v>
      </c>
      <c r="P606" s="150"/>
      <c r="Q606" s="150"/>
      <c r="R606" s="150"/>
      <c r="S606" s="150"/>
      <c r="T606" s="150"/>
      <c r="U606" s="150"/>
      <c r="V606" s="150"/>
      <c r="W606" s="150"/>
      <c r="X606" s="150"/>
      <c r="Y606" s="150"/>
      <c r="Z606" s="150"/>
      <c r="AA606" s="150"/>
      <c r="AB606" s="150"/>
      <c r="AC606" s="150"/>
      <c r="AD606" s="150"/>
      <c r="AE606" s="150"/>
      <c r="AF606" s="150"/>
      <c r="AG606" s="150"/>
      <c r="AH606" s="150"/>
      <c r="AI606" s="150"/>
      <c r="AJ606" s="150"/>
      <c r="AK606" s="150"/>
    </row>
    <row r="607" spans="1:37" s="26" customFormat="1" ht="76.5" hidden="1" customHeight="1">
      <c r="A607" s="111" t="s">
        <v>2882</v>
      </c>
      <c r="B607" s="45" t="s">
        <v>3102</v>
      </c>
      <c r="C607" s="45" t="s">
        <v>97</v>
      </c>
      <c r="D607" s="45" t="s">
        <v>97</v>
      </c>
      <c r="E607" s="137" t="s">
        <v>3554</v>
      </c>
      <c r="F607" s="52"/>
      <c r="G607" s="52"/>
      <c r="H607" s="132" t="s">
        <v>3104</v>
      </c>
      <c r="I607" s="37" t="s">
        <v>2297</v>
      </c>
      <c r="J607" s="37" t="s">
        <v>2237</v>
      </c>
      <c r="K607" s="37" t="s">
        <v>1873</v>
      </c>
      <c r="L607" s="37" t="s">
        <v>1874</v>
      </c>
      <c r="M607" s="37" t="s">
        <v>314</v>
      </c>
      <c r="N607" s="37"/>
      <c r="O607" s="172">
        <f>COUNTIF(Table487[[#This Row],[CMMI Comprehensive Primary Care Plus (CPC+)
Version Date: CY 2021]:[CMS Medicare Hospital Compare
Version Date: January 2021]],"*yes*")</f>
        <v>0</v>
      </c>
      <c r="P607" s="150"/>
      <c r="Q607" s="150"/>
      <c r="R607" s="150"/>
      <c r="S607" s="150"/>
      <c r="T607" s="150"/>
      <c r="U607" s="150"/>
      <c r="V607" s="150"/>
      <c r="W607" s="150"/>
      <c r="X607" s="150"/>
      <c r="Y607" s="150"/>
      <c r="Z607" s="150"/>
      <c r="AA607" s="150"/>
      <c r="AB607" s="150"/>
      <c r="AC607" s="150"/>
      <c r="AD607" s="150"/>
      <c r="AE607" s="150"/>
      <c r="AF607" s="150"/>
      <c r="AG607" s="150" t="s">
        <v>1827</v>
      </c>
      <c r="AH607" s="150"/>
      <c r="AI607" s="150"/>
      <c r="AJ607" s="150"/>
      <c r="AK607" s="150"/>
    </row>
    <row r="608" spans="1:37" s="26" customFormat="1" ht="76.5" hidden="1" customHeight="1">
      <c r="A608" s="111" t="s">
        <v>2884</v>
      </c>
      <c r="B608" s="45" t="s">
        <v>2762</v>
      </c>
      <c r="C608" s="45" t="s">
        <v>97</v>
      </c>
      <c r="D608" s="45" t="s">
        <v>97</v>
      </c>
      <c r="E608" s="137" t="s">
        <v>1960</v>
      </c>
      <c r="F608" s="52"/>
      <c r="G608" s="52"/>
      <c r="H608" s="132" t="s">
        <v>2763</v>
      </c>
      <c r="I608" s="37" t="s">
        <v>1889</v>
      </c>
      <c r="J608" s="37" t="s">
        <v>1893</v>
      </c>
      <c r="K608" s="37" t="s">
        <v>1873</v>
      </c>
      <c r="L608" s="37" t="s">
        <v>1880</v>
      </c>
      <c r="M608" s="37" t="s">
        <v>5</v>
      </c>
      <c r="N608" s="37" t="s">
        <v>1</v>
      </c>
      <c r="O608" s="172">
        <f>COUNTIF(Table487[[#This Row],[CMMI Comprehensive Primary Care Plus (CPC+)
Version Date: CY 2021]:[CMS Medicare Hospital Compare
Version Date: January 2021]],"*yes*")</f>
        <v>0</v>
      </c>
      <c r="P608" s="150"/>
      <c r="Q608" s="150"/>
      <c r="R608" s="150"/>
      <c r="S608" s="150"/>
      <c r="T608" s="150"/>
      <c r="U608" s="150"/>
      <c r="V608" s="150"/>
      <c r="W608" s="150"/>
      <c r="X608" s="150"/>
      <c r="Y608" s="150"/>
      <c r="Z608" s="150"/>
      <c r="AA608" s="150"/>
      <c r="AB608" s="150"/>
      <c r="AC608" s="150"/>
      <c r="AD608" s="150"/>
      <c r="AE608" s="150"/>
      <c r="AF608" s="150"/>
      <c r="AG608" s="150"/>
      <c r="AH608" s="150"/>
      <c r="AI608" s="150"/>
      <c r="AJ608" s="150"/>
      <c r="AK608" s="150"/>
    </row>
    <row r="609" spans="1:37" s="26" customFormat="1" ht="76.5" customHeight="1">
      <c r="A609" s="111" t="s">
        <v>2886</v>
      </c>
      <c r="B609" s="45" t="s">
        <v>3555</v>
      </c>
      <c r="C609" s="45" t="s">
        <v>97</v>
      </c>
      <c r="D609" s="45" t="s">
        <v>97</v>
      </c>
      <c r="E609" s="137" t="s">
        <v>3536</v>
      </c>
      <c r="F609" s="52"/>
      <c r="G609" s="52"/>
      <c r="H609" s="132" t="s">
        <v>3556</v>
      </c>
      <c r="I609" s="37" t="s">
        <v>1889</v>
      </c>
      <c r="J609" s="37" t="s">
        <v>1893</v>
      </c>
      <c r="K609" s="37" t="s">
        <v>1873</v>
      </c>
      <c r="L609" s="37" t="s">
        <v>2250</v>
      </c>
      <c r="M609" s="37" t="s">
        <v>5</v>
      </c>
      <c r="N609" s="37"/>
      <c r="O609" s="172">
        <f>COUNTIF(Table487[[#This Row],[CMMI Comprehensive Primary Care Plus (CPC+)
Version Date: CY 2021]:[CMS Medicare Hospital Compare
Version Date: January 2021]],"*yes*")</f>
        <v>0</v>
      </c>
      <c r="P609" s="150"/>
      <c r="Q609" s="150"/>
      <c r="R609" s="150"/>
      <c r="S609" s="150"/>
      <c r="T609" s="150"/>
      <c r="U609" s="150"/>
      <c r="V609" s="150"/>
      <c r="W609" s="150"/>
      <c r="X609" s="150"/>
      <c r="Y609" s="150"/>
      <c r="Z609" s="150"/>
      <c r="AA609" s="150"/>
      <c r="AB609" s="150"/>
      <c r="AC609" s="150"/>
      <c r="AD609" s="150"/>
      <c r="AE609" s="150"/>
      <c r="AF609" s="150"/>
      <c r="AG609" s="150"/>
      <c r="AH609" s="150"/>
      <c r="AI609" s="150"/>
      <c r="AJ609" s="150"/>
      <c r="AK609" s="150"/>
    </row>
    <row r="610" spans="1:37" s="26" customFormat="1" ht="76.5" hidden="1" customHeight="1">
      <c r="A610" s="179" t="s">
        <v>380</v>
      </c>
      <c r="B610" s="45" t="s">
        <v>3557</v>
      </c>
      <c r="C610" s="45" t="s">
        <v>97</v>
      </c>
      <c r="D610" s="47" t="s">
        <v>97</v>
      </c>
      <c r="E610" s="137" t="s">
        <v>1960</v>
      </c>
      <c r="F610" s="52"/>
      <c r="G610" s="182"/>
      <c r="H610" s="132" t="s">
        <v>3558</v>
      </c>
      <c r="I610" s="37" t="s">
        <v>1875</v>
      </c>
      <c r="J610" s="37" t="s">
        <v>1876</v>
      </c>
      <c r="K610" s="37" t="s">
        <v>1873</v>
      </c>
      <c r="L610" s="37" t="s">
        <v>2252</v>
      </c>
      <c r="M610" s="37" t="s">
        <v>5</v>
      </c>
      <c r="N610" s="37"/>
      <c r="O610" s="172">
        <f>COUNTIF(Table487[[#This Row],[CMMI Comprehensive Primary Care Plus (CPC+)
Version Date: CY 2021]:[CMS Medicare Hospital Compare
Version Date: January 2021]],"*yes*")</f>
        <v>0</v>
      </c>
      <c r="P610" s="150"/>
      <c r="Q610" s="150"/>
      <c r="R610" s="150"/>
      <c r="S610" s="150"/>
      <c r="T610" s="150"/>
      <c r="U610" s="150"/>
      <c r="V610" s="150"/>
      <c r="W610" s="150"/>
      <c r="X610" s="150"/>
      <c r="Y610" s="150"/>
      <c r="Z610" s="150"/>
      <c r="AA610" s="150"/>
      <c r="AB610" s="150"/>
      <c r="AC610" s="150"/>
      <c r="AD610" s="150"/>
      <c r="AE610" s="150"/>
      <c r="AF610" s="150"/>
      <c r="AG610" s="150"/>
      <c r="AH610" s="150"/>
      <c r="AI610" s="150"/>
      <c r="AJ610" s="150"/>
      <c r="AK610" s="150"/>
    </row>
    <row r="611" spans="1:37" s="26" customFormat="1" ht="76.5" hidden="1" customHeight="1">
      <c r="A611" s="111" t="s">
        <v>2889</v>
      </c>
      <c r="B611" s="45" t="s">
        <v>3559</v>
      </c>
      <c r="C611" s="45" t="s">
        <v>97</v>
      </c>
      <c r="D611" s="45" t="s">
        <v>97</v>
      </c>
      <c r="E611" s="137" t="s">
        <v>3560</v>
      </c>
      <c r="F611" s="48"/>
      <c r="G611" s="48"/>
      <c r="H611" s="132" t="s">
        <v>3561</v>
      </c>
      <c r="I611" s="37" t="s">
        <v>3098</v>
      </c>
      <c r="J611" s="37" t="s">
        <v>97</v>
      </c>
      <c r="K611" s="37" t="s">
        <v>1873</v>
      </c>
      <c r="L611" s="37" t="s">
        <v>1916</v>
      </c>
      <c r="M611" s="37" t="s">
        <v>6</v>
      </c>
      <c r="N611" s="37"/>
      <c r="O611" s="172">
        <f>COUNTIF(Table487[[#This Row],[CMMI Comprehensive Primary Care Plus (CPC+)
Version Date: CY 2021]:[CMS Medicare Hospital Compare
Version Date: January 2021]],"*yes*")</f>
        <v>0</v>
      </c>
      <c r="P611" s="150"/>
      <c r="Q611" s="150"/>
      <c r="R611" s="150"/>
      <c r="S611" s="150"/>
      <c r="T611" s="37"/>
      <c r="U611" s="150"/>
      <c r="V611" s="150"/>
      <c r="W611" s="150"/>
      <c r="X611" s="150"/>
      <c r="Y611" s="150"/>
      <c r="Z611" s="150"/>
      <c r="AA611" s="150"/>
      <c r="AB611" s="37"/>
      <c r="AC611" s="150"/>
      <c r="AD611" s="150"/>
      <c r="AE611" s="37"/>
      <c r="AF611" s="150"/>
      <c r="AG611" s="150" t="s">
        <v>3974</v>
      </c>
      <c r="AH611" s="37"/>
      <c r="AI611" s="150"/>
      <c r="AJ611" s="150"/>
      <c r="AK611" s="150"/>
    </row>
    <row r="612" spans="1:37" s="26" customFormat="1" ht="76.5" hidden="1" customHeight="1">
      <c r="A612" s="111" t="s">
        <v>2894</v>
      </c>
      <c r="B612" s="45" t="s">
        <v>3562</v>
      </c>
      <c r="C612" s="45" t="s">
        <v>97</v>
      </c>
      <c r="D612" s="45" t="s">
        <v>97</v>
      </c>
      <c r="E612" s="137" t="s">
        <v>1960</v>
      </c>
      <c r="F612" s="52"/>
      <c r="G612" s="52"/>
      <c r="H612" s="132" t="s">
        <v>3563</v>
      </c>
      <c r="I612" s="37" t="s">
        <v>1889</v>
      </c>
      <c r="J612" s="37" t="s">
        <v>97</v>
      </c>
      <c r="K612" s="37" t="s">
        <v>1873</v>
      </c>
      <c r="L612" s="37" t="s">
        <v>1916</v>
      </c>
      <c r="M612" s="37" t="s">
        <v>5</v>
      </c>
      <c r="N612" s="37"/>
      <c r="O612" s="160">
        <f>COUNTIF(Table487[[#This Row],[CMMI Comprehensive Primary Care Plus (CPC+)
Version Date: CY 2021]:[CMS Medicare Hospital Compare
Version Date: January 2021]],"*yes*")</f>
        <v>0</v>
      </c>
      <c r="P612" s="150"/>
      <c r="Q612" s="150"/>
      <c r="R612" s="150"/>
      <c r="S612" s="150"/>
      <c r="T612" s="150"/>
      <c r="U612" s="150"/>
      <c r="V612" s="150"/>
      <c r="W612" s="150"/>
      <c r="X612" s="150"/>
      <c r="Y612" s="150"/>
      <c r="Z612" s="150"/>
      <c r="AA612" s="150"/>
      <c r="AB612" s="150"/>
      <c r="AC612" s="150"/>
      <c r="AD612" s="150" t="s">
        <v>3965</v>
      </c>
      <c r="AE612" s="150"/>
      <c r="AF612" s="150"/>
      <c r="AG612" s="150"/>
      <c r="AH612" s="150"/>
      <c r="AI612" s="150"/>
      <c r="AJ612" s="150"/>
      <c r="AK612" s="150"/>
    </row>
    <row r="613" spans="1:37" s="26" customFormat="1" ht="76.5" hidden="1" customHeight="1">
      <c r="A613" s="179" t="s">
        <v>2898</v>
      </c>
      <c r="B613" s="45" t="s">
        <v>3564</v>
      </c>
      <c r="C613" s="45" t="s">
        <v>97</v>
      </c>
      <c r="D613" s="45" t="s">
        <v>97</v>
      </c>
      <c r="E613" s="137" t="s">
        <v>1675</v>
      </c>
      <c r="F613" s="52" t="s">
        <v>3565</v>
      </c>
      <c r="G613" s="52"/>
      <c r="H613" s="132" t="s">
        <v>3566</v>
      </c>
      <c r="I613" s="37" t="s">
        <v>2212</v>
      </c>
      <c r="J613" s="37" t="s">
        <v>1886</v>
      </c>
      <c r="K613" s="37" t="s">
        <v>1879</v>
      </c>
      <c r="L613" s="37" t="s">
        <v>1880</v>
      </c>
      <c r="M613" s="37" t="s">
        <v>3289</v>
      </c>
      <c r="N613" s="37"/>
      <c r="O613" s="160">
        <f>COUNTIF(Table487[[#This Row],[CMMI Comprehensive Primary Care Plus (CPC+)
Version Date: CY 2021]:[CMS Medicare Hospital Compare
Version Date: January 2021]],"*yes*")</f>
        <v>2</v>
      </c>
      <c r="P613" s="150"/>
      <c r="Q613" s="150"/>
      <c r="R613" s="150"/>
      <c r="S613" s="150"/>
      <c r="T613" s="150"/>
      <c r="U613" s="150"/>
      <c r="V613" s="150"/>
      <c r="W613" s="150" t="s">
        <v>1</v>
      </c>
      <c r="X613" s="150" t="s">
        <v>2370</v>
      </c>
      <c r="Y613" s="150"/>
      <c r="Z613" s="150"/>
      <c r="AA613" s="150"/>
      <c r="AB613" s="150"/>
      <c r="AC613" s="150"/>
      <c r="AD613" s="150"/>
      <c r="AE613" s="150"/>
      <c r="AF613" s="150"/>
      <c r="AG613" s="150"/>
      <c r="AH613" s="150"/>
      <c r="AI613" s="150"/>
      <c r="AJ613" s="150"/>
      <c r="AK613" s="150"/>
    </row>
    <row r="614" spans="1:37" s="26" customFormat="1" ht="76.5" hidden="1" customHeight="1">
      <c r="A614" s="111" t="s">
        <v>2903</v>
      </c>
      <c r="B614" s="45" t="s">
        <v>3567</v>
      </c>
      <c r="C614" s="45" t="s">
        <v>97</v>
      </c>
      <c r="D614" s="45" t="s">
        <v>97</v>
      </c>
      <c r="E614" s="137" t="s">
        <v>1675</v>
      </c>
      <c r="F614" s="52" t="s">
        <v>3568</v>
      </c>
      <c r="G614" s="52"/>
      <c r="H614" s="132" t="s">
        <v>3569</v>
      </c>
      <c r="I614" s="37" t="s">
        <v>2212</v>
      </c>
      <c r="J614" s="37" t="s">
        <v>1886</v>
      </c>
      <c r="K614" s="37" t="s">
        <v>1879</v>
      </c>
      <c r="L614" s="37" t="s">
        <v>1880</v>
      </c>
      <c r="M614" s="37" t="s">
        <v>3289</v>
      </c>
      <c r="N614" s="37"/>
      <c r="O614" s="160">
        <f>COUNTIF(Table487[[#This Row],[CMMI Comprehensive Primary Care Plus (CPC+)
Version Date: CY 2021]:[CMS Medicare Hospital Compare
Version Date: January 2021]],"*yes*")</f>
        <v>1</v>
      </c>
      <c r="P614" s="150"/>
      <c r="Q614" s="150"/>
      <c r="R614" s="150"/>
      <c r="S614" s="150"/>
      <c r="T614" s="150"/>
      <c r="U614" s="150"/>
      <c r="V614" s="150"/>
      <c r="W614" s="150" t="s">
        <v>1</v>
      </c>
      <c r="X614" s="150"/>
      <c r="Y614" s="150"/>
      <c r="Z614" s="150"/>
      <c r="AA614" s="150"/>
      <c r="AB614" s="150"/>
      <c r="AC614" s="150"/>
      <c r="AD614" s="150"/>
      <c r="AE614" s="150"/>
      <c r="AF614" s="150"/>
      <c r="AG614" s="150"/>
      <c r="AH614" s="150"/>
      <c r="AI614" s="150"/>
      <c r="AJ614" s="150"/>
      <c r="AK614" s="150"/>
    </row>
    <row r="615" spans="1:37" s="26" customFormat="1" ht="76.5" hidden="1" customHeight="1">
      <c r="A615" s="111" t="s">
        <v>2908</v>
      </c>
      <c r="B615" s="45" t="s">
        <v>2197</v>
      </c>
      <c r="C615" s="45" t="s">
        <v>97</v>
      </c>
      <c r="D615" s="47" t="s">
        <v>97</v>
      </c>
      <c r="E615" s="155" t="s">
        <v>1639</v>
      </c>
      <c r="F615" s="171" t="s">
        <v>2420</v>
      </c>
      <c r="G615" s="171" t="s">
        <v>3570</v>
      </c>
      <c r="H615" s="157" t="s">
        <v>2196</v>
      </c>
      <c r="I615" s="37" t="s">
        <v>1875</v>
      </c>
      <c r="J615" s="37" t="s">
        <v>1878</v>
      </c>
      <c r="K615" s="37" t="s">
        <v>1873</v>
      </c>
      <c r="L615" s="37" t="s">
        <v>1885</v>
      </c>
      <c r="M615" s="150" t="s">
        <v>314</v>
      </c>
      <c r="N615" s="37"/>
      <c r="O615" s="36">
        <f>COUNTIF(Table487[[#This Row],[CMMI Comprehensive Primary Care Plus (CPC+)
Version Date: CY 2021]:[CMS Medicare Hospital Compare
Version Date: January 2021]],"*yes*")</f>
        <v>2</v>
      </c>
      <c r="P615" s="150"/>
      <c r="Q615" s="150"/>
      <c r="R615" s="150"/>
      <c r="S615" s="150" t="s">
        <v>1</v>
      </c>
      <c r="T615" s="150"/>
      <c r="U615" s="150"/>
      <c r="V615" s="150"/>
      <c r="W615" s="150" t="s">
        <v>1</v>
      </c>
      <c r="X615" s="150"/>
      <c r="Y615" s="150"/>
      <c r="Z615" s="150"/>
      <c r="AA615" s="150"/>
      <c r="AB615" s="150"/>
      <c r="AC615" s="150"/>
      <c r="AD615" s="150"/>
      <c r="AE615" s="150"/>
      <c r="AF615" s="150"/>
      <c r="AG615" s="150"/>
      <c r="AH615" s="150"/>
      <c r="AI615" s="150"/>
      <c r="AJ615" s="150"/>
      <c r="AK615" s="150"/>
    </row>
    <row r="616" spans="1:37" s="26" customFormat="1" ht="76.5" hidden="1" customHeight="1">
      <c r="A616" s="111" t="s">
        <v>2912</v>
      </c>
      <c r="B616" s="45" t="s">
        <v>2070</v>
      </c>
      <c r="C616" s="45" t="s">
        <v>97</v>
      </c>
      <c r="D616" s="47" t="s">
        <v>97</v>
      </c>
      <c r="E616" s="137" t="s">
        <v>1639</v>
      </c>
      <c r="F616" s="52" t="s">
        <v>2421</v>
      </c>
      <c r="G616" s="52" t="s">
        <v>3571</v>
      </c>
      <c r="H616" s="132" t="s">
        <v>1472</v>
      </c>
      <c r="I616" s="37" t="s">
        <v>2212</v>
      </c>
      <c r="J616" s="37" t="s">
        <v>1886</v>
      </c>
      <c r="K616" s="37" t="s">
        <v>1873</v>
      </c>
      <c r="L616" s="37" t="s">
        <v>1880</v>
      </c>
      <c r="M616" s="37" t="s">
        <v>314</v>
      </c>
      <c r="N616" s="37"/>
      <c r="O616" s="160">
        <f>COUNTIF(Table487[[#This Row],[CMMI Comprehensive Primary Care Plus (CPC+)
Version Date: CY 2021]:[CMS Medicare Hospital Compare
Version Date: January 2021]],"*yes*")</f>
        <v>3</v>
      </c>
      <c r="P616" s="150"/>
      <c r="Q616" s="150"/>
      <c r="R616" s="150"/>
      <c r="S616" s="150" t="s">
        <v>1</v>
      </c>
      <c r="T616" s="150"/>
      <c r="U616" s="150"/>
      <c r="V616" s="150"/>
      <c r="W616" s="150" t="s">
        <v>1</v>
      </c>
      <c r="X616" s="150" t="s">
        <v>2370</v>
      </c>
      <c r="Y616" s="150"/>
      <c r="Z616" s="150"/>
      <c r="AA616" s="150"/>
      <c r="AB616" s="150"/>
      <c r="AC616" s="150"/>
      <c r="AD616" s="150"/>
      <c r="AE616" s="150"/>
      <c r="AF616" s="150"/>
      <c r="AG616" s="150"/>
      <c r="AH616" s="150"/>
      <c r="AI616" s="150"/>
      <c r="AJ616" s="150"/>
      <c r="AK616" s="150"/>
    </row>
    <row r="617" spans="1:37" s="26" customFormat="1" ht="76.5" hidden="1" customHeight="1">
      <c r="A617" s="111" t="s">
        <v>2917</v>
      </c>
      <c r="B617" s="45" t="s">
        <v>2071</v>
      </c>
      <c r="C617" s="45" t="s">
        <v>97</v>
      </c>
      <c r="D617" s="47" t="s">
        <v>97</v>
      </c>
      <c r="E617" s="137" t="s">
        <v>1639</v>
      </c>
      <c r="F617" s="52" t="s">
        <v>2422</v>
      </c>
      <c r="G617" s="52" t="s">
        <v>3572</v>
      </c>
      <c r="H617" s="132" t="s">
        <v>1473</v>
      </c>
      <c r="I617" s="37" t="s">
        <v>2212</v>
      </c>
      <c r="J617" s="37" t="s">
        <v>1886</v>
      </c>
      <c r="K617" s="37" t="s">
        <v>1873</v>
      </c>
      <c r="L617" s="37" t="s">
        <v>1880</v>
      </c>
      <c r="M617" s="37" t="s">
        <v>314</v>
      </c>
      <c r="N617" s="37"/>
      <c r="O617" s="160">
        <f>COUNTIF(Table487[[#This Row],[CMMI Comprehensive Primary Care Plus (CPC+)
Version Date: CY 2021]:[CMS Medicare Hospital Compare
Version Date: January 2021]],"*yes*")</f>
        <v>3</v>
      </c>
      <c r="P617" s="150"/>
      <c r="Q617" s="150"/>
      <c r="R617" s="150"/>
      <c r="S617" s="150" t="s">
        <v>1</v>
      </c>
      <c r="T617" s="150"/>
      <c r="U617" s="150"/>
      <c r="V617" s="150"/>
      <c r="W617" s="150" t="s">
        <v>1</v>
      </c>
      <c r="X617" s="150" t="s">
        <v>2370</v>
      </c>
      <c r="Y617" s="150"/>
      <c r="Z617" s="150"/>
      <c r="AA617" s="150"/>
      <c r="AB617" s="150"/>
      <c r="AC617" s="150"/>
      <c r="AD617" s="150"/>
      <c r="AE617" s="150"/>
      <c r="AF617" s="150"/>
      <c r="AG617" s="150"/>
      <c r="AH617" s="150"/>
      <c r="AI617" s="150"/>
      <c r="AJ617" s="150"/>
      <c r="AK617" s="150"/>
    </row>
    <row r="618" spans="1:37" s="26" customFormat="1" ht="76.5" hidden="1" customHeight="1">
      <c r="A618" s="111" t="s">
        <v>2921</v>
      </c>
      <c r="B618" s="45" t="s">
        <v>3573</v>
      </c>
      <c r="C618" s="45" t="s">
        <v>97</v>
      </c>
      <c r="D618" s="47" t="s">
        <v>97</v>
      </c>
      <c r="E618" s="137" t="s">
        <v>1952</v>
      </c>
      <c r="F618" s="52" t="s">
        <v>3574</v>
      </c>
      <c r="G618" s="52"/>
      <c r="H618" s="132" t="s">
        <v>3575</v>
      </c>
      <c r="I618" s="37" t="s">
        <v>2212</v>
      </c>
      <c r="J618" s="37" t="s">
        <v>1886</v>
      </c>
      <c r="K618" s="37" t="s">
        <v>1879</v>
      </c>
      <c r="L618" s="37" t="s">
        <v>1880</v>
      </c>
      <c r="M618" s="37" t="s">
        <v>3289</v>
      </c>
      <c r="N618" s="37"/>
      <c r="O618" s="160">
        <f>COUNTIF(Table487[[#This Row],[CMMI Comprehensive Primary Care Plus (CPC+)
Version Date: CY 2021]:[CMS Medicare Hospital Compare
Version Date: January 2021]],"*yes*")</f>
        <v>1</v>
      </c>
      <c r="P618" s="150"/>
      <c r="Q618" s="150"/>
      <c r="R618" s="150"/>
      <c r="S618" s="150"/>
      <c r="T618" s="150"/>
      <c r="U618" s="150"/>
      <c r="V618" s="150"/>
      <c r="W618" s="150" t="s">
        <v>1</v>
      </c>
      <c r="X618" s="150"/>
      <c r="Y618" s="150"/>
      <c r="Z618" s="150"/>
      <c r="AA618" s="150"/>
      <c r="AB618" s="150"/>
      <c r="AC618" s="150"/>
      <c r="AD618" s="150"/>
      <c r="AE618" s="150"/>
      <c r="AF618" s="150"/>
      <c r="AG618" s="150"/>
      <c r="AH618" s="150"/>
      <c r="AI618" s="150"/>
      <c r="AJ618" s="150"/>
      <c r="AK618" s="150"/>
    </row>
    <row r="619" spans="1:37" s="26" customFormat="1" ht="76.5" hidden="1" customHeight="1">
      <c r="A619" s="111" t="s">
        <v>2925</v>
      </c>
      <c r="B619" s="45" t="s">
        <v>3576</v>
      </c>
      <c r="C619" s="45" t="s">
        <v>97</v>
      </c>
      <c r="D619" s="47" t="s">
        <v>97</v>
      </c>
      <c r="E619" s="137" t="s">
        <v>3508</v>
      </c>
      <c r="F619" s="48"/>
      <c r="G619" s="48"/>
      <c r="H619" s="132" t="s">
        <v>3577</v>
      </c>
      <c r="I619" s="37" t="s">
        <v>1928</v>
      </c>
      <c r="J619" s="37" t="s">
        <v>97</v>
      </c>
      <c r="K619" s="37" t="s">
        <v>1873</v>
      </c>
      <c r="L619" s="37" t="s">
        <v>1916</v>
      </c>
      <c r="M619" s="37" t="s">
        <v>5</v>
      </c>
      <c r="N619" s="37"/>
      <c r="O619" s="160">
        <f>COUNTIF(Table487[[#This Row],[CMMI Comprehensive Primary Care Plus (CPC+)
Version Date: CY 2021]:[CMS Medicare Hospital Compare
Version Date: January 2021]],"*yes*")</f>
        <v>0</v>
      </c>
      <c r="P619" s="150"/>
      <c r="Q619" s="150"/>
      <c r="R619" s="150"/>
      <c r="S619" s="150"/>
      <c r="T619" s="150"/>
      <c r="U619" s="150"/>
      <c r="V619" s="150"/>
      <c r="W619" s="150"/>
      <c r="X619" s="150"/>
      <c r="Y619" s="150"/>
      <c r="Z619" s="150"/>
      <c r="AA619" s="150"/>
      <c r="AB619" s="150"/>
      <c r="AC619" s="150"/>
      <c r="AD619" s="150" t="s">
        <v>1</v>
      </c>
      <c r="AE619" s="150"/>
      <c r="AF619" s="150"/>
      <c r="AG619" s="150"/>
      <c r="AH619" s="150"/>
      <c r="AI619" s="150"/>
      <c r="AJ619" s="150"/>
      <c r="AK619" s="150"/>
    </row>
    <row r="620" spans="1:37" s="26" customFormat="1" ht="76.5" hidden="1" customHeight="1">
      <c r="A620" s="111" t="s">
        <v>2930</v>
      </c>
      <c r="B620" s="45" t="s">
        <v>1587</v>
      </c>
      <c r="C620" s="45" t="s">
        <v>97</v>
      </c>
      <c r="D620" s="45" t="s">
        <v>97</v>
      </c>
      <c r="E620" s="137" t="s">
        <v>1639</v>
      </c>
      <c r="F620" s="48"/>
      <c r="G620" s="48"/>
      <c r="H620" s="132" t="s">
        <v>2018</v>
      </c>
      <c r="I620" s="37" t="s">
        <v>1908</v>
      </c>
      <c r="J620" s="37" t="s">
        <v>97</v>
      </c>
      <c r="K620" s="37" t="s">
        <v>1873</v>
      </c>
      <c r="L620" s="37" t="s">
        <v>1885</v>
      </c>
      <c r="M620" s="37" t="s">
        <v>314</v>
      </c>
      <c r="N620" s="37"/>
      <c r="O620" s="172">
        <f>COUNTIF(Table487[[#This Row],[CMMI Comprehensive Primary Care Plus (CPC+)
Version Date: CY 2021]:[CMS Medicare Hospital Compare
Version Date: January 2021]],"*yes*")</f>
        <v>1</v>
      </c>
      <c r="P620" s="150"/>
      <c r="Q620" s="150"/>
      <c r="R620" s="150"/>
      <c r="S620" s="150"/>
      <c r="T620" s="37"/>
      <c r="U620" s="150" t="s">
        <v>2190</v>
      </c>
      <c r="V620" s="150"/>
      <c r="W620" s="150"/>
      <c r="X620" s="150"/>
      <c r="Y620" s="150"/>
      <c r="Z620" s="150"/>
      <c r="AA620" s="150"/>
      <c r="AB620" s="37"/>
      <c r="AC620" s="150"/>
      <c r="AD620" s="150"/>
      <c r="AE620" s="37"/>
      <c r="AF620" s="150"/>
      <c r="AG620" s="150"/>
      <c r="AH620" s="37"/>
      <c r="AI620" s="150"/>
      <c r="AJ620" s="150"/>
      <c r="AK620" s="150"/>
    </row>
    <row r="621" spans="1:37" s="26" customFormat="1" ht="76.5" hidden="1" customHeight="1">
      <c r="A621" s="111" t="s">
        <v>381</v>
      </c>
      <c r="B621" s="45" t="s">
        <v>964</v>
      </c>
      <c r="C621" s="45" t="s">
        <v>97</v>
      </c>
      <c r="D621" s="45" t="s">
        <v>97</v>
      </c>
      <c r="E621" s="137" t="s">
        <v>1931</v>
      </c>
      <c r="F621" s="48" t="s">
        <v>2606</v>
      </c>
      <c r="G621" s="48"/>
      <c r="H621" s="132" t="s">
        <v>965</v>
      </c>
      <c r="I621" s="37" t="s">
        <v>1889</v>
      </c>
      <c r="J621" s="37" t="s">
        <v>1890</v>
      </c>
      <c r="K621" s="37" t="s">
        <v>1879</v>
      </c>
      <c r="L621" s="37" t="s">
        <v>1880</v>
      </c>
      <c r="M621" s="37" t="s">
        <v>1746</v>
      </c>
      <c r="N621" s="37"/>
      <c r="O621" s="160">
        <f>COUNTIF(Table487[[#This Row],[CMMI Comprehensive Primary Care Plus (CPC+)
Version Date: CY 2021]:[CMS Medicare Hospital Compare
Version Date: January 2021]],"*yes*")</f>
        <v>1</v>
      </c>
      <c r="P621" s="150"/>
      <c r="Q621" s="150"/>
      <c r="R621" s="150"/>
      <c r="S621" s="150"/>
      <c r="T621" s="37"/>
      <c r="U621" s="150"/>
      <c r="V621" s="150"/>
      <c r="W621" s="150" t="s">
        <v>1</v>
      </c>
      <c r="X621" s="150"/>
      <c r="Y621" s="150"/>
      <c r="Z621" s="150"/>
      <c r="AA621" s="150"/>
      <c r="AB621" s="37"/>
      <c r="AC621" s="150"/>
      <c r="AD621" s="150"/>
      <c r="AE621" s="37"/>
      <c r="AF621" s="150"/>
      <c r="AG621" s="150"/>
      <c r="AH621" s="37"/>
      <c r="AI621" s="150"/>
      <c r="AJ621" s="150"/>
      <c r="AK621" s="150"/>
    </row>
    <row r="622" spans="1:37" s="26" customFormat="1" ht="76.5" hidden="1" customHeight="1">
      <c r="A622" s="111" t="s">
        <v>2935</v>
      </c>
      <c r="B622" s="45" t="s">
        <v>2781</v>
      </c>
      <c r="C622" s="45" t="s">
        <v>97</v>
      </c>
      <c r="D622" s="45" t="s">
        <v>97</v>
      </c>
      <c r="E622" s="137" t="s">
        <v>1960</v>
      </c>
      <c r="F622" s="48"/>
      <c r="G622" s="48"/>
      <c r="H622" s="132" t="s">
        <v>2782</v>
      </c>
      <c r="I622" s="37" t="s">
        <v>1875</v>
      </c>
      <c r="J622" s="37" t="s">
        <v>1887</v>
      </c>
      <c r="K622" s="37" t="s">
        <v>1873</v>
      </c>
      <c r="L622" s="37" t="s">
        <v>1880</v>
      </c>
      <c r="M622" s="37" t="s">
        <v>5</v>
      </c>
      <c r="N622" s="37" t="s">
        <v>1</v>
      </c>
      <c r="O622" s="160">
        <f>COUNTIF(Table487[[#This Row],[CMMI Comprehensive Primary Care Plus (CPC+)
Version Date: CY 2021]:[CMS Medicare Hospital Compare
Version Date: January 2021]],"*yes*")</f>
        <v>2</v>
      </c>
      <c r="P622" s="150"/>
      <c r="Q622" s="150"/>
      <c r="R622" s="150"/>
      <c r="S622" s="150"/>
      <c r="T622" s="37"/>
      <c r="U622" s="150" t="s">
        <v>2657</v>
      </c>
      <c r="V622" s="150"/>
      <c r="W622" s="150"/>
      <c r="X622" s="150" t="s">
        <v>2302</v>
      </c>
      <c r="Y622" s="150"/>
      <c r="Z622" s="150"/>
      <c r="AA622" s="150"/>
      <c r="AB622" s="37"/>
      <c r="AC622" s="150" t="s">
        <v>1</v>
      </c>
      <c r="AD622" s="150" t="s">
        <v>1</v>
      </c>
      <c r="AE622" s="37"/>
      <c r="AF622" s="150"/>
      <c r="AG622" s="150"/>
      <c r="AH622" s="37"/>
      <c r="AI622" s="150"/>
      <c r="AJ622" s="150"/>
      <c r="AK622" s="150"/>
    </row>
    <row r="623" spans="1:37" s="26" customFormat="1" ht="76.5" hidden="1" customHeight="1">
      <c r="A623" s="111" t="s">
        <v>2939</v>
      </c>
      <c r="B623" s="45" t="s">
        <v>1581</v>
      </c>
      <c r="C623" s="45" t="s">
        <v>97</v>
      </c>
      <c r="D623" s="45" t="s">
        <v>97</v>
      </c>
      <c r="E623" s="155" t="s">
        <v>1968</v>
      </c>
      <c r="F623" s="171"/>
      <c r="G623" s="171"/>
      <c r="H623" s="157" t="s">
        <v>2039</v>
      </c>
      <c r="I623" s="37" t="s">
        <v>1908</v>
      </c>
      <c r="J623" s="37" t="s">
        <v>97</v>
      </c>
      <c r="K623" s="37" t="s">
        <v>1877</v>
      </c>
      <c r="L623" s="37" t="s">
        <v>1880</v>
      </c>
      <c r="M623" s="150" t="s">
        <v>6</v>
      </c>
      <c r="N623" s="37"/>
      <c r="O623" s="160">
        <f>COUNTIF(Table487[[#This Row],[CMMI Comprehensive Primary Care Plus (CPC+)
Version Date: CY 2021]:[CMS Medicare Hospital Compare
Version Date: January 2021]],"*yes*")</f>
        <v>1</v>
      </c>
      <c r="P623" s="150"/>
      <c r="Q623" s="150"/>
      <c r="R623" s="150"/>
      <c r="S623" s="150"/>
      <c r="T623" s="150"/>
      <c r="U623" s="150" t="s">
        <v>2188</v>
      </c>
      <c r="V623" s="150"/>
      <c r="W623" s="150"/>
      <c r="X623" s="150"/>
      <c r="Y623" s="150"/>
      <c r="Z623" s="150"/>
      <c r="AA623" s="150"/>
      <c r="AB623" s="150"/>
      <c r="AC623" s="150"/>
      <c r="AD623" s="150"/>
      <c r="AE623" s="150"/>
      <c r="AF623" s="150"/>
      <c r="AG623" s="150"/>
      <c r="AH623" s="150"/>
      <c r="AI623" s="150"/>
      <c r="AJ623" s="150"/>
      <c r="AK623" s="150"/>
    </row>
    <row r="624" spans="1:37" s="26" customFormat="1" ht="76.5" hidden="1" customHeight="1">
      <c r="A624" s="111" t="s">
        <v>2943</v>
      </c>
      <c r="B624" s="45" t="s">
        <v>3578</v>
      </c>
      <c r="C624" s="45" t="s">
        <v>97</v>
      </c>
      <c r="D624" s="45" t="s">
        <v>97</v>
      </c>
      <c r="E624" s="155" t="s">
        <v>1639</v>
      </c>
      <c r="F624" s="171"/>
      <c r="G624" s="171"/>
      <c r="H624" s="157" t="s">
        <v>3579</v>
      </c>
      <c r="I624" s="37" t="s">
        <v>1929</v>
      </c>
      <c r="J624" s="37" t="s">
        <v>97</v>
      </c>
      <c r="K624" s="37" t="s">
        <v>1892</v>
      </c>
      <c r="L624" s="37" t="s">
        <v>97</v>
      </c>
      <c r="M624" s="150" t="s">
        <v>314</v>
      </c>
      <c r="N624" s="37"/>
      <c r="O624" s="36">
        <f>COUNTIF(Table487[[#This Row],[CMMI Comprehensive Primary Care Plus (CPC+)
Version Date: CY 2021]:[CMS Medicare Hospital Compare
Version Date: January 2021]],"*yes*")</f>
        <v>0</v>
      </c>
      <c r="P624" s="150"/>
      <c r="Q624" s="150"/>
      <c r="R624" s="150"/>
      <c r="S624" s="150"/>
      <c r="T624" s="150"/>
      <c r="U624" s="150"/>
      <c r="V624" s="150"/>
      <c r="W624" s="150"/>
      <c r="X624" s="150"/>
      <c r="Y624" s="150"/>
      <c r="Z624" s="150"/>
      <c r="AA624" s="150"/>
      <c r="AB624" s="150"/>
      <c r="AC624" s="150"/>
      <c r="AD624" s="150"/>
      <c r="AE624" s="150"/>
      <c r="AF624" s="150"/>
      <c r="AG624" s="150"/>
      <c r="AH624" s="150"/>
      <c r="AI624" s="150"/>
      <c r="AJ624" s="150"/>
      <c r="AK624" s="150"/>
    </row>
    <row r="625" spans="1:37" s="26" customFormat="1" ht="76.5" hidden="1" customHeight="1">
      <c r="A625" s="111" t="s">
        <v>2948</v>
      </c>
      <c r="B625" s="45" t="s">
        <v>1582</v>
      </c>
      <c r="C625" s="45" t="s">
        <v>97</v>
      </c>
      <c r="D625" s="45" t="s">
        <v>97</v>
      </c>
      <c r="E625" s="155" t="s">
        <v>1639</v>
      </c>
      <c r="F625" s="156"/>
      <c r="G625" s="156"/>
      <c r="H625" s="157" t="s">
        <v>1793</v>
      </c>
      <c r="I625" s="37" t="s">
        <v>1908</v>
      </c>
      <c r="J625" s="37" t="s">
        <v>97</v>
      </c>
      <c r="K625" s="37" t="s">
        <v>1879</v>
      </c>
      <c r="L625" s="37" t="s">
        <v>1885</v>
      </c>
      <c r="M625" s="150" t="s">
        <v>2009</v>
      </c>
      <c r="N625" s="37"/>
      <c r="O625" s="172">
        <f>COUNTIF(Table487[[#This Row],[CMMI Comprehensive Primary Care Plus (CPC+)
Version Date: CY 2021]:[CMS Medicare Hospital Compare
Version Date: January 2021]],"*yes*")</f>
        <v>1</v>
      </c>
      <c r="P625" s="150"/>
      <c r="Q625" s="150"/>
      <c r="R625" s="150"/>
      <c r="S625" s="150"/>
      <c r="T625" s="150"/>
      <c r="U625" s="150" t="s">
        <v>3984</v>
      </c>
      <c r="V625" s="150"/>
      <c r="W625" s="150"/>
      <c r="X625" s="150"/>
      <c r="Y625" s="150"/>
      <c r="Z625" s="150"/>
      <c r="AA625" s="150"/>
      <c r="AB625" s="150"/>
      <c r="AC625" s="150"/>
      <c r="AD625" s="150"/>
      <c r="AE625" s="150"/>
      <c r="AF625" s="150"/>
      <c r="AG625" s="150"/>
      <c r="AH625" s="150"/>
      <c r="AI625" s="150"/>
      <c r="AJ625" s="150"/>
      <c r="AK625" s="150"/>
    </row>
    <row r="626" spans="1:37" s="26" customFormat="1" ht="76.5" hidden="1" customHeight="1">
      <c r="A626" s="111" t="s">
        <v>2953</v>
      </c>
      <c r="B626" s="45" t="s">
        <v>2072</v>
      </c>
      <c r="C626" s="45" t="s">
        <v>97</v>
      </c>
      <c r="D626" s="45" t="s">
        <v>97</v>
      </c>
      <c r="E626" s="155" t="s">
        <v>1947</v>
      </c>
      <c r="F626" s="156"/>
      <c r="G626" s="156"/>
      <c r="H626" s="157" t="s">
        <v>1971</v>
      </c>
      <c r="I626" s="37" t="s">
        <v>1906</v>
      </c>
      <c r="J626" s="37" t="s">
        <v>97</v>
      </c>
      <c r="K626" s="37" t="s">
        <v>1879</v>
      </c>
      <c r="L626" s="37" t="s">
        <v>1874</v>
      </c>
      <c r="M626" s="37" t="s">
        <v>6</v>
      </c>
      <c r="N626" s="37"/>
      <c r="O626" s="36">
        <f>COUNTIF(Table487[[#This Row],[CMMI Comprehensive Primary Care Plus (CPC+)
Version Date: CY 2021]:[CMS Medicare Hospital Compare
Version Date: January 2021]],"*yes*")</f>
        <v>0</v>
      </c>
      <c r="P626" s="150"/>
      <c r="Q626" s="150"/>
      <c r="R626" s="150"/>
      <c r="S626" s="150"/>
      <c r="T626" s="150"/>
      <c r="U626" s="150"/>
      <c r="V626" s="150"/>
      <c r="W626" s="150"/>
      <c r="X626" s="150"/>
      <c r="Y626" s="150"/>
      <c r="Z626" s="150"/>
      <c r="AA626" s="150"/>
      <c r="AB626" s="150"/>
      <c r="AC626" s="150"/>
      <c r="AD626" s="150"/>
      <c r="AE626" s="150"/>
      <c r="AF626" s="150"/>
      <c r="AG626" s="150"/>
      <c r="AH626" s="150"/>
      <c r="AI626" s="150"/>
      <c r="AJ626" s="150"/>
      <c r="AK626" s="150"/>
    </row>
    <row r="627" spans="1:37" s="26" customFormat="1" ht="76.5" hidden="1" customHeight="1">
      <c r="A627" s="111" t="s">
        <v>2957</v>
      </c>
      <c r="B627" s="45" t="s">
        <v>2667</v>
      </c>
      <c r="C627" s="45" t="s">
        <v>97</v>
      </c>
      <c r="D627" s="47" t="s">
        <v>97</v>
      </c>
      <c r="E627" s="155" t="s">
        <v>1639</v>
      </c>
      <c r="F627" s="171"/>
      <c r="G627" s="171"/>
      <c r="H627" s="157" t="s">
        <v>1802</v>
      </c>
      <c r="I627" s="37" t="s">
        <v>2297</v>
      </c>
      <c r="J627" s="37" t="s">
        <v>1890</v>
      </c>
      <c r="K627" s="37" t="s">
        <v>1873</v>
      </c>
      <c r="L627" s="37" t="s">
        <v>1880</v>
      </c>
      <c r="M627" s="150" t="s">
        <v>5</v>
      </c>
      <c r="N627" s="37"/>
      <c r="O627" s="172">
        <f>COUNTIF(Table487[[#This Row],[CMMI Comprehensive Primary Care Plus (CPC+)
Version Date: CY 2021]:[CMS Medicare Hospital Compare
Version Date: January 2021]],"*yes*")</f>
        <v>1</v>
      </c>
      <c r="P627" s="150"/>
      <c r="Q627" s="150"/>
      <c r="R627" s="150"/>
      <c r="S627" s="150"/>
      <c r="T627" s="150"/>
      <c r="U627" s="150"/>
      <c r="V627" s="150"/>
      <c r="W627" s="150"/>
      <c r="X627" s="150"/>
      <c r="Y627" s="150"/>
      <c r="Z627" s="150" t="s">
        <v>1</v>
      </c>
      <c r="AA627" s="150"/>
      <c r="AB627" s="150"/>
      <c r="AC627" s="150"/>
      <c r="AD627" s="150"/>
      <c r="AE627" s="150"/>
      <c r="AF627" s="150"/>
      <c r="AG627" s="150"/>
      <c r="AH627" s="150"/>
      <c r="AI627" s="150"/>
      <c r="AJ627" s="150"/>
      <c r="AK627" s="150"/>
    </row>
    <row r="628" spans="1:37" s="26" customFormat="1" ht="76.5" hidden="1" customHeight="1">
      <c r="A628" s="111" t="s">
        <v>2961</v>
      </c>
      <c r="B628" s="45" t="s">
        <v>877</v>
      </c>
      <c r="C628" s="45" t="s">
        <v>97</v>
      </c>
      <c r="D628" s="45" t="s">
        <v>97</v>
      </c>
      <c r="E628" s="137" t="s">
        <v>1942</v>
      </c>
      <c r="F628" s="48" t="s">
        <v>2506</v>
      </c>
      <c r="G628" s="48"/>
      <c r="H628" s="132" t="s">
        <v>878</v>
      </c>
      <c r="I628" s="37" t="s">
        <v>1889</v>
      </c>
      <c r="J628" s="37" t="s">
        <v>1904</v>
      </c>
      <c r="K628" s="37" t="s">
        <v>1873</v>
      </c>
      <c r="L628" s="37" t="s">
        <v>1880</v>
      </c>
      <c r="M628" s="37" t="s">
        <v>5</v>
      </c>
      <c r="N628" s="37"/>
      <c r="O628" s="172">
        <f>COUNTIF(Table487[[#This Row],[CMMI Comprehensive Primary Care Plus (CPC+)
Version Date: CY 2021]:[CMS Medicare Hospital Compare
Version Date: January 2021]],"*yes*")</f>
        <v>2</v>
      </c>
      <c r="P628" s="150"/>
      <c r="Q628" s="150"/>
      <c r="R628" s="150"/>
      <c r="S628" s="150"/>
      <c r="T628" s="37"/>
      <c r="U628" s="150"/>
      <c r="V628" s="150"/>
      <c r="W628" s="150" t="s">
        <v>1</v>
      </c>
      <c r="X628" s="150" t="s">
        <v>2541</v>
      </c>
      <c r="Y628" s="150"/>
      <c r="Z628" s="150"/>
      <c r="AA628" s="150"/>
      <c r="AB628" s="37"/>
      <c r="AC628" s="150"/>
      <c r="AD628" s="150"/>
      <c r="AE628" s="37"/>
      <c r="AF628" s="150"/>
      <c r="AG628" s="150"/>
      <c r="AH628" s="37"/>
      <c r="AI628" s="150"/>
      <c r="AJ628" s="150"/>
      <c r="AK628" s="150"/>
    </row>
    <row r="629" spans="1:37" s="26" customFormat="1" ht="76.5" hidden="1" customHeight="1">
      <c r="A629" s="111" t="s">
        <v>2964</v>
      </c>
      <c r="B629" s="45" t="s">
        <v>1652</v>
      </c>
      <c r="C629" s="45" t="s">
        <v>97</v>
      </c>
      <c r="D629" s="47" t="s">
        <v>97</v>
      </c>
      <c r="E629" s="137" t="s">
        <v>1640</v>
      </c>
      <c r="F629" s="48" t="s">
        <v>2627</v>
      </c>
      <c r="G629" s="48"/>
      <c r="H629" s="132" t="s">
        <v>1977</v>
      </c>
      <c r="I629" s="37" t="s">
        <v>1875</v>
      </c>
      <c r="J629" s="37" t="s">
        <v>1872</v>
      </c>
      <c r="K629" s="37" t="s">
        <v>1873</v>
      </c>
      <c r="L629" s="37" t="s">
        <v>1880</v>
      </c>
      <c r="M629" s="37" t="s">
        <v>1746</v>
      </c>
      <c r="N629" s="37"/>
      <c r="O629" s="172">
        <f>COUNTIF(Table487[[#This Row],[CMMI Comprehensive Primary Care Plus (CPC+)
Version Date: CY 2021]:[CMS Medicare Hospital Compare
Version Date: January 2021]],"*yes*")</f>
        <v>0</v>
      </c>
      <c r="P629" s="150"/>
      <c r="Q629" s="150"/>
      <c r="R629" s="150"/>
      <c r="S629" s="150"/>
      <c r="T629" s="150"/>
      <c r="U629" s="150"/>
      <c r="V629" s="150"/>
      <c r="W629" s="150"/>
      <c r="X629" s="150"/>
      <c r="Y629" s="150"/>
      <c r="Z629" s="150"/>
      <c r="AA629" s="150"/>
      <c r="AB629" s="150"/>
      <c r="AC629" s="150"/>
      <c r="AD629" s="150"/>
      <c r="AE629" s="150"/>
      <c r="AF629" s="150"/>
      <c r="AG629" s="150"/>
      <c r="AH629" s="150"/>
      <c r="AI629" s="150"/>
      <c r="AJ629" s="150"/>
      <c r="AK629" s="150"/>
    </row>
    <row r="630" spans="1:37" s="26" customFormat="1" ht="76.5" hidden="1" customHeight="1">
      <c r="A630" s="111" t="s">
        <v>2967</v>
      </c>
      <c r="B630" s="45" t="s">
        <v>1653</v>
      </c>
      <c r="C630" s="45" t="s">
        <v>97</v>
      </c>
      <c r="D630" s="47" t="s">
        <v>97</v>
      </c>
      <c r="E630" s="155" t="s">
        <v>1640</v>
      </c>
      <c r="F630" s="171" t="s">
        <v>2641</v>
      </c>
      <c r="G630" s="171"/>
      <c r="H630" s="157" t="s">
        <v>996</v>
      </c>
      <c r="I630" s="37" t="s">
        <v>2297</v>
      </c>
      <c r="J630" s="37" t="s">
        <v>1872</v>
      </c>
      <c r="K630" s="37" t="s">
        <v>1873</v>
      </c>
      <c r="L630" s="37" t="s">
        <v>1880</v>
      </c>
      <c r="M630" s="150" t="s">
        <v>5</v>
      </c>
      <c r="N630" s="37"/>
      <c r="O630" s="172">
        <f>COUNTIF(Table487[[#This Row],[CMMI Comprehensive Primary Care Plus (CPC+)
Version Date: CY 2021]:[CMS Medicare Hospital Compare
Version Date: January 2021]],"*yes*")</f>
        <v>2</v>
      </c>
      <c r="P630" s="150"/>
      <c r="Q630" s="150"/>
      <c r="R630" s="150"/>
      <c r="S630" s="150"/>
      <c r="T630" s="150"/>
      <c r="U630" s="150"/>
      <c r="V630" s="150"/>
      <c r="W630" s="150" t="s">
        <v>1</v>
      </c>
      <c r="X630" s="150" t="s">
        <v>2639</v>
      </c>
      <c r="Y630" s="150"/>
      <c r="Z630" s="150"/>
      <c r="AA630" s="150"/>
      <c r="AB630" s="150"/>
      <c r="AC630" s="150"/>
      <c r="AD630" s="150"/>
      <c r="AE630" s="150"/>
      <c r="AF630" s="150"/>
      <c r="AG630" s="150"/>
      <c r="AH630" s="150"/>
      <c r="AI630" s="150"/>
      <c r="AJ630" s="150"/>
      <c r="AK630" s="150"/>
    </row>
    <row r="631" spans="1:37" s="26" customFormat="1" ht="76.5" hidden="1" customHeight="1">
      <c r="A631" s="179" t="s">
        <v>2970</v>
      </c>
      <c r="B631" s="45" t="s">
        <v>3580</v>
      </c>
      <c r="C631" s="45" t="s">
        <v>97</v>
      </c>
      <c r="D631" s="47" t="s">
        <v>97</v>
      </c>
      <c r="E631" s="155" t="s">
        <v>1639</v>
      </c>
      <c r="F631" s="171" t="s">
        <v>3581</v>
      </c>
      <c r="G631" s="187" t="s">
        <v>3582</v>
      </c>
      <c r="H631" s="157" t="s">
        <v>3583</v>
      </c>
      <c r="I631" s="37" t="s">
        <v>2297</v>
      </c>
      <c r="J631" s="37" t="s">
        <v>1872</v>
      </c>
      <c r="K631" s="37" t="s">
        <v>1873</v>
      </c>
      <c r="L631" s="37" t="s">
        <v>2252</v>
      </c>
      <c r="M631" s="150" t="s">
        <v>314</v>
      </c>
      <c r="N631" s="37"/>
      <c r="O631" s="172">
        <f>COUNTIF(Table487[[#This Row],[CMMI Comprehensive Primary Care Plus (CPC+)
Version Date: CY 2021]:[CMS Medicare Hospital Compare
Version Date: January 2021]],"*yes*")</f>
        <v>3</v>
      </c>
      <c r="P631" s="150"/>
      <c r="Q631" s="150"/>
      <c r="R631" s="150"/>
      <c r="S631" s="150" t="s">
        <v>1</v>
      </c>
      <c r="T631" s="150"/>
      <c r="U631" s="150"/>
      <c r="V631" s="150"/>
      <c r="W631" s="150" t="s">
        <v>1</v>
      </c>
      <c r="X631" s="150" t="s">
        <v>3985</v>
      </c>
      <c r="Y631" s="150"/>
      <c r="Z631" s="150"/>
      <c r="AA631" s="150"/>
      <c r="AB631" s="150"/>
      <c r="AC631" s="150"/>
      <c r="AD631" s="150"/>
      <c r="AE631" s="150"/>
      <c r="AF631" s="150"/>
      <c r="AG631" s="150"/>
      <c r="AH631" s="150"/>
      <c r="AI631" s="150"/>
      <c r="AJ631" s="150"/>
      <c r="AK631" s="150"/>
    </row>
    <row r="632" spans="1:37" s="26" customFormat="1" ht="76.5" hidden="1" customHeight="1">
      <c r="A632" s="111" t="s">
        <v>382</v>
      </c>
      <c r="B632" s="45" t="s">
        <v>3002</v>
      </c>
      <c r="C632" s="45" t="s">
        <v>97</v>
      </c>
      <c r="D632" s="47" t="s">
        <v>97</v>
      </c>
      <c r="E632" s="137" t="s">
        <v>1959</v>
      </c>
      <c r="F632" s="52"/>
      <c r="G632" s="52"/>
      <c r="H632" s="132" t="s">
        <v>3003</v>
      </c>
      <c r="I632" s="37" t="s">
        <v>2297</v>
      </c>
      <c r="J632" s="37" t="s">
        <v>1872</v>
      </c>
      <c r="K632" s="37" t="s">
        <v>1873</v>
      </c>
      <c r="L632" s="37" t="s">
        <v>2252</v>
      </c>
      <c r="M632" s="37" t="s">
        <v>314</v>
      </c>
      <c r="N632" s="37"/>
      <c r="O632" s="172">
        <f>COUNTIF(Table487[[#This Row],[CMMI Comprehensive Primary Care Plus (CPC+)
Version Date: CY 2021]:[CMS Medicare Hospital Compare
Version Date: January 2021]],"*yes*")</f>
        <v>0</v>
      </c>
      <c r="P632" s="150"/>
      <c r="Q632" s="150"/>
      <c r="R632" s="150"/>
      <c r="S632" s="150"/>
      <c r="T632" s="150"/>
      <c r="U632" s="150"/>
      <c r="V632" s="150"/>
      <c r="W632" s="150"/>
      <c r="X632" s="150"/>
      <c r="Y632" s="150"/>
      <c r="Z632" s="150"/>
      <c r="AA632" s="150"/>
      <c r="AB632" s="150"/>
      <c r="AC632" s="150"/>
      <c r="AD632" s="150"/>
      <c r="AE632" s="150"/>
      <c r="AF632" s="150"/>
      <c r="AG632" s="150"/>
      <c r="AH632" s="150"/>
      <c r="AI632" s="150"/>
      <c r="AJ632" s="150"/>
      <c r="AK632" s="150"/>
    </row>
    <row r="633" spans="1:37" s="26" customFormat="1" ht="76.5" hidden="1" customHeight="1">
      <c r="A633" s="111" t="s">
        <v>2974</v>
      </c>
      <c r="B633" s="45" t="s">
        <v>3584</v>
      </c>
      <c r="C633" s="45" t="s">
        <v>97</v>
      </c>
      <c r="D633" s="47" t="s">
        <v>97</v>
      </c>
      <c r="E633" s="137" t="s">
        <v>1945</v>
      </c>
      <c r="F633" s="48"/>
      <c r="G633" s="48"/>
      <c r="H633" s="132" t="s">
        <v>3585</v>
      </c>
      <c r="I633" s="37" t="s">
        <v>2297</v>
      </c>
      <c r="J633" s="37" t="s">
        <v>1872</v>
      </c>
      <c r="K633" s="37" t="s">
        <v>1877</v>
      </c>
      <c r="L633" s="37" t="s">
        <v>1916</v>
      </c>
      <c r="M633" s="37" t="s">
        <v>6</v>
      </c>
      <c r="N633" s="37"/>
      <c r="O633" s="172">
        <f>COUNTIF(Table487[[#This Row],[CMMI Comprehensive Primary Care Plus (CPC+)
Version Date: CY 2021]:[CMS Medicare Hospital Compare
Version Date: January 2021]],"*yes*")</f>
        <v>0</v>
      </c>
      <c r="P633" s="150"/>
      <c r="Q633" s="150"/>
      <c r="R633" s="150"/>
      <c r="S633" s="150"/>
      <c r="T633" s="150"/>
      <c r="U633" s="150"/>
      <c r="V633" s="150"/>
      <c r="W633" s="150"/>
      <c r="X633" s="150"/>
      <c r="Y633" s="150"/>
      <c r="Z633" s="150"/>
      <c r="AA633" s="150"/>
      <c r="AB633" s="150"/>
      <c r="AC633" s="150"/>
      <c r="AD633" s="150"/>
      <c r="AE633" s="150"/>
      <c r="AF633" s="150"/>
      <c r="AG633" s="150"/>
      <c r="AH633" s="150"/>
      <c r="AI633" s="150"/>
      <c r="AJ633" s="150"/>
      <c r="AK633" s="150"/>
    </row>
    <row r="634" spans="1:37" s="26" customFormat="1" ht="76.5" hidden="1" customHeight="1">
      <c r="A634" s="111" t="s">
        <v>2978</v>
      </c>
      <c r="B634" s="45" t="s">
        <v>955</v>
      </c>
      <c r="C634" s="45" t="s">
        <v>97</v>
      </c>
      <c r="D634" s="45" t="s">
        <v>97</v>
      </c>
      <c r="E634" s="137" t="s">
        <v>1933</v>
      </c>
      <c r="F634" s="48" t="s">
        <v>2600</v>
      </c>
      <c r="G634" s="48"/>
      <c r="H634" s="132" t="s">
        <v>956</v>
      </c>
      <c r="I634" s="37" t="s">
        <v>1889</v>
      </c>
      <c r="J634" s="37" t="s">
        <v>1886</v>
      </c>
      <c r="K634" s="37" t="s">
        <v>1873</v>
      </c>
      <c r="L634" s="37" t="s">
        <v>1916</v>
      </c>
      <c r="M634" s="37" t="s">
        <v>1746</v>
      </c>
      <c r="N634" s="37"/>
      <c r="O634" s="36">
        <f>COUNTIF(Table487[[#This Row],[CMMI Comprehensive Primary Care Plus (CPC+)
Version Date: CY 2021]:[CMS Medicare Hospital Compare
Version Date: January 2021]],"*yes*")</f>
        <v>0</v>
      </c>
      <c r="P634" s="150"/>
      <c r="Q634" s="150"/>
      <c r="R634" s="150"/>
      <c r="S634" s="150"/>
      <c r="T634" s="37"/>
      <c r="U634" s="150"/>
      <c r="V634" s="150"/>
      <c r="W634" s="150"/>
      <c r="X634" s="150"/>
      <c r="Y634" s="150"/>
      <c r="Z634" s="150"/>
      <c r="AA634" s="150"/>
      <c r="AB634" s="37"/>
      <c r="AC634" s="150"/>
      <c r="AD634" s="150"/>
      <c r="AE634" s="37"/>
      <c r="AF634" s="150"/>
      <c r="AG634" s="150"/>
      <c r="AH634" s="37"/>
      <c r="AI634" s="150"/>
      <c r="AJ634" s="150"/>
      <c r="AK634" s="150"/>
    </row>
    <row r="635" spans="1:37" s="26" customFormat="1" ht="76.5" hidden="1" customHeight="1">
      <c r="A635" s="111" t="s">
        <v>2981</v>
      </c>
      <c r="B635" s="45" t="s">
        <v>3586</v>
      </c>
      <c r="C635" s="45" t="s">
        <v>97</v>
      </c>
      <c r="D635" s="45" t="s">
        <v>97</v>
      </c>
      <c r="E635" s="137" t="s">
        <v>3587</v>
      </c>
      <c r="F635" s="52"/>
      <c r="G635" s="52"/>
      <c r="H635" s="132" t="s">
        <v>3588</v>
      </c>
      <c r="I635" s="37" t="s">
        <v>1889</v>
      </c>
      <c r="J635" s="37" t="s">
        <v>97</v>
      </c>
      <c r="K635" s="37" t="s">
        <v>1873</v>
      </c>
      <c r="L635" s="37" t="s">
        <v>1916</v>
      </c>
      <c r="M635" s="37" t="s">
        <v>5</v>
      </c>
      <c r="N635" s="37"/>
      <c r="O635" s="172">
        <f>COUNTIF(Table487[[#This Row],[CMMI Comprehensive Primary Care Plus (CPC+)
Version Date: CY 2021]:[CMS Medicare Hospital Compare
Version Date: January 2021]],"*yes*")</f>
        <v>0</v>
      </c>
      <c r="P635" s="150"/>
      <c r="Q635" s="150"/>
      <c r="R635" s="150"/>
      <c r="S635" s="150"/>
      <c r="T635" s="150"/>
      <c r="U635" s="150"/>
      <c r="V635" s="150"/>
      <c r="W635" s="150"/>
      <c r="X635" s="150"/>
      <c r="Y635" s="150"/>
      <c r="Z635" s="150"/>
      <c r="AA635" s="150"/>
      <c r="AB635" s="150"/>
      <c r="AC635" s="150" t="s">
        <v>1</v>
      </c>
      <c r="AD635" s="150" t="s">
        <v>3965</v>
      </c>
      <c r="AE635" s="150"/>
      <c r="AF635" s="150"/>
      <c r="AG635" s="150"/>
      <c r="AH635" s="150"/>
      <c r="AI635" s="150"/>
      <c r="AJ635" s="150"/>
      <c r="AK635" s="150"/>
    </row>
    <row r="636" spans="1:37" s="26" customFormat="1" ht="76.5" hidden="1" customHeight="1">
      <c r="A636" s="111" t="s">
        <v>2984</v>
      </c>
      <c r="B636" s="45" t="s">
        <v>2073</v>
      </c>
      <c r="C636" s="45" t="s">
        <v>97</v>
      </c>
      <c r="D636" s="45" t="s">
        <v>97</v>
      </c>
      <c r="E636" s="137" t="s">
        <v>1639</v>
      </c>
      <c r="F636" s="52"/>
      <c r="G636" s="52"/>
      <c r="H636" s="132" t="s">
        <v>3589</v>
      </c>
      <c r="I636" s="37" t="s">
        <v>1906</v>
      </c>
      <c r="J636" s="37" t="s">
        <v>1893</v>
      </c>
      <c r="K636" s="37" t="s">
        <v>1879</v>
      </c>
      <c r="L636" s="37" t="s">
        <v>1916</v>
      </c>
      <c r="M636" s="37" t="s">
        <v>5</v>
      </c>
      <c r="N636" s="37"/>
      <c r="O636" s="172">
        <f>COUNTIF(Table487[[#This Row],[CMMI Comprehensive Primary Care Plus (CPC+)
Version Date: CY 2021]:[CMS Medicare Hospital Compare
Version Date: January 2021]],"*yes*")</f>
        <v>0</v>
      </c>
      <c r="P636" s="150"/>
      <c r="Q636" s="150"/>
      <c r="R636" s="150"/>
      <c r="S636" s="150"/>
      <c r="T636" s="150"/>
      <c r="U636" s="150"/>
      <c r="V636" s="150"/>
      <c r="W636" s="150"/>
      <c r="X636" s="150"/>
      <c r="Y636" s="150"/>
      <c r="Z636" s="150"/>
      <c r="AA636" s="150"/>
      <c r="AB636" s="150"/>
      <c r="AC636" s="150"/>
      <c r="AD636" s="150"/>
      <c r="AE636" s="150"/>
      <c r="AF636" s="150"/>
      <c r="AG636" s="150"/>
      <c r="AH636" s="150"/>
      <c r="AI636" s="150"/>
      <c r="AJ636" s="150"/>
      <c r="AK636" s="150"/>
    </row>
    <row r="637" spans="1:37" s="26" customFormat="1" ht="76.5" hidden="1" customHeight="1">
      <c r="A637" s="111" t="s">
        <v>2987</v>
      </c>
      <c r="B637" s="45" t="s">
        <v>1914</v>
      </c>
      <c r="C637" s="45" t="s">
        <v>97</v>
      </c>
      <c r="D637" s="47" t="s">
        <v>97</v>
      </c>
      <c r="E637" s="137" t="s">
        <v>97</v>
      </c>
      <c r="F637" s="52"/>
      <c r="G637" s="52"/>
      <c r="H637" s="132" t="s">
        <v>1914</v>
      </c>
      <c r="I637" s="37" t="s">
        <v>1889</v>
      </c>
      <c r="J637" s="37" t="s">
        <v>97</v>
      </c>
      <c r="K637" s="37" t="s">
        <v>1900</v>
      </c>
      <c r="L637" s="37" t="s">
        <v>1916</v>
      </c>
      <c r="M637" s="37" t="s">
        <v>5</v>
      </c>
      <c r="N637" s="37"/>
      <c r="O637" s="36">
        <f>COUNTIF(Table487[[#This Row],[CMMI Comprehensive Primary Care Plus (CPC+)
Version Date: CY 2021]:[CMS Medicare Hospital Compare
Version Date: January 2021]],"*yes*")</f>
        <v>0</v>
      </c>
      <c r="P637" s="150"/>
      <c r="Q637" s="150"/>
      <c r="R637" s="150"/>
      <c r="S637" s="150"/>
      <c r="T637" s="150"/>
      <c r="U637" s="150"/>
      <c r="V637" s="150"/>
      <c r="W637" s="150"/>
      <c r="X637" s="150"/>
      <c r="Y637" s="150"/>
      <c r="Z637" s="150"/>
      <c r="AA637" s="150"/>
      <c r="AB637" s="150"/>
      <c r="AC637" s="150"/>
      <c r="AD637" s="150"/>
      <c r="AE637" s="150"/>
      <c r="AF637" s="150"/>
      <c r="AG637" s="150"/>
      <c r="AH637" s="150"/>
      <c r="AI637" s="150"/>
      <c r="AJ637" s="150"/>
      <c r="AK637" s="150"/>
    </row>
    <row r="638" spans="1:37" s="26" customFormat="1" ht="76.5" customHeight="1">
      <c r="A638" s="179" t="s">
        <v>2989</v>
      </c>
      <c r="B638" s="45" t="s">
        <v>3590</v>
      </c>
      <c r="C638" s="45" t="s">
        <v>97</v>
      </c>
      <c r="D638" s="45" t="s">
        <v>97</v>
      </c>
      <c r="E638" s="137" t="s">
        <v>1913</v>
      </c>
      <c r="F638" s="52"/>
      <c r="G638" s="52"/>
      <c r="H638" s="132" t="s">
        <v>3591</v>
      </c>
      <c r="I638" s="37" t="s">
        <v>1889</v>
      </c>
      <c r="J638" s="37" t="s">
        <v>1890</v>
      </c>
      <c r="K638" s="37" t="s">
        <v>1879</v>
      </c>
      <c r="L638" s="37" t="s">
        <v>1916</v>
      </c>
      <c r="M638" s="37" t="s">
        <v>5</v>
      </c>
      <c r="N638" s="37"/>
      <c r="O638" s="36">
        <f>COUNTIF(Table487[[#This Row],[CMMI Comprehensive Primary Care Plus (CPC+)
Version Date: CY 2021]:[CMS Medicare Hospital Compare
Version Date: January 2021]],"*yes*")</f>
        <v>0</v>
      </c>
      <c r="P638" s="150"/>
      <c r="Q638" s="150"/>
      <c r="R638" s="150"/>
      <c r="S638" s="150"/>
      <c r="T638" s="150"/>
      <c r="U638" s="150"/>
      <c r="V638" s="150"/>
      <c r="W638" s="150"/>
      <c r="X638" s="150"/>
      <c r="Y638" s="150"/>
      <c r="Z638" s="150"/>
      <c r="AA638" s="150"/>
      <c r="AB638" s="150"/>
      <c r="AC638" s="150"/>
      <c r="AD638" s="150"/>
      <c r="AE638" s="150"/>
      <c r="AF638" s="150"/>
      <c r="AG638" s="150"/>
      <c r="AH638" s="150"/>
      <c r="AI638" s="150"/>
      <c r="AJ638" s="150"/>
      <c r="AK638" s="150"/>
    </row>
    <row r="639" spans="1:37" s="26" customFormat="1" ht="76.5" hidden="1" customHeight="1">
      <c r="A639" s="111" t="s">
        <v>2990</v>
      </c>
      <c r="B639" s="45" t="s">
        <v>3592</v>
      </c>
      <c r="C639" s="45" t="s">
        <v>97</v>
      </c>
      <c r="D639" s="45" t="s">
        <v>97</v>
      </c>
      <c r="E639" s="137" t="s">
        <v>1639</v>
      </c>
      <c r="F639" s="52" t="s">
        <v>3593</v>
      </c>
      <c r="G639" s="52"/>
      <c r="H639" s="132" t="s">
        <v>3594</v>
      </c>
      <c r="I639" s="37" t="s">
        <v>1889</v>
      </c>
      <c r="J639" s="37" t="s">
        <v>1890</v>
      </c>
      <c r="K639" s="37" t="s">
        <v>1879</v>
      </c>
      <c r="L639" s="37" t="s">
        <v>1885</v>
      </c>
      <c r="M639" s="37" t="s">
        <v>1746</v>
      </c>
      <c r="N639" s="37"/>
      <c r="O639" s="172">
        <f>COUNTIF(Table487[[#This Row],[CMMI Comprehensive Primary Care Plus (CPC+)
Version Date: CY 2021]:[CMS Medicare Hospital Compare
Version Date: January 2021]],"*yes*")</f>
        <v>1</v>
      </c>
      <c r="P639" s="150"/>
      <c r="Q639" s="150"/>
      <c r="R639" s="150"/>
      <c r="S639" s="150"/>
      <c r="T639" s="150"/>
      <c r="U639" s="150"/>
      <c r="V639" s="150"/>
      <c r="W639" s="150" t="s">
        <v>1</v>
      </c>
      <c r="X639" s="150"/>
      <c r="Y639" s="150"/>
      <c r="Z639" s="150"/>
      <c r="AA639" s="150"/>
      <c r="AB639" s="150"/>
      <c r="AC639" s="150"/>
      <c r="AD639" s="150"/>
      <c r="AE639" s="150"/>
      <c r="AF639" s="150"/>
      <c r="AG639" s="150"/>
      <c r="AH639" s="150"/>
      <c r="AI639" s="150"/>
      <c r="AJ639" s="150"/>
      <c r="AK639" s="150"/>
    </row>
    <row r="640" spans="1:37" s="26" customFormat="1" ht="76.5" hidden="1" customHeight="1">
      <c r="A640" s="111" t="s">
        <v>2991</v>
      </c>
      <c r="B640" s="45" t="s">
        <v>2195</v>
      </c>
      <c r="C640" s="45" t="s">
        <v>97</v>
      </c>
      <c r="D640" s="45" t="s">
        <v>97</v>
      </c>
      <c r="E640" s="137" t="s">
        <v>1639</v>
      </c>
      <c r="F640" s="52" t="s">
        <v>2426</v>
      </c>
      <c r="G640" s="52" t="s">
        <v>3595</v>
      </c>
      <c r="H640" s="132" t="s">
        <v>1475</v>
      </c>
      <c r="I640" s="37" t="s">
        <v>1875</v>
      </c>
      <c r="J640" s="37" t="s">
        <v>1878</v>
      </c>
      <c r="K640" s="37" t="s">
        <v>1879</v>
      </c>
      <c r="L640" s="37" t="s">
        <v>1880</v>
      </c>
      <c r="M640" s="37" t="s">
        <v>314</v>
      </c>
      <c r="N640" s="37" t="s">
        <v>1</v>
      </c>
      <c r="O640" s="36">
        <f>COUNTIF(Table487[[#This Row],[CMMI Comprehensive Primary Care Plus (CPC+)
Version Date: CY 2021]:[CMS Medicare Hospital Compare
Version Date: January 2021]],"*yes*")</f>
        <v>0</v>
      </c>
      <c r="P640" s="150"/>
      <c r="Q640" s="150"/>
      <c r="R640" s="150"/>
      <c r="S640" s="150"/>
      <c r="T640" s="150"/>
      <c r="U640" s="150"/>
      <c r="V640" s="150"/>
      <c r="W640" s="150"/>
      <c r="X640" s="150"/>
      <c r="Y640" s="150"/>
      <c r="Z640" s="150"/>
      <c r="AA640" s="150"/>
      <c r="AB640" s="150"/>
      <c r="AC640" s="150"/>
      <c r="AD640" s="150"/>
      <c r="AE640" s="150"/>
      <c r="AF640" s="150"/>
      <c r="AG640" s="150"/>
      <c r="AH640" s="150"/>
      <c r="AI640" s="150"/>
      <c r="AJ640" s="150"/>
      <c r="AK640" s="150"/>
    </row>
    <row r="641" spans="1:37" s="26" customFormat="1" ht="76.5" hidden="1" customHeight="1">
      <c r="A641" s="111" t="s">
        <v>2993</v>
      </c>
      <c r="B641" s="45" t="s">
        <v>3596</v>
      </c>
      <c r="C641" s="45" t="s">
        <v>97</v>
      </c>
      <c r="D641" s="47" t="s">
        <v>97</v>
      </c>
      <c r="E641" s="137" t="s">
        <v>3597</v>
      </c>
      <c r="F641" s="52"/>
      <c r="G641" s="52"/>
      <c r="H641" s="132" t="s">
        <v>3598</v>
      </c>
      <c r="I641" s="37" t="s">
        <v>1889</v>
      </c>
      <c r="J641" s="37" t="s">
        <v>1890</v>
      </c>
      <c r="K641" s="37" t="s">
        <v>1873</v>
      </c>
      <c r="L641" s="37" t="s">
        <v>1880</v>
      </c>
      <c r="M641" s="37" t="s">
        <v>314</v>
      </c>
      <c r="N641" s="37"/>
      <c r="O641" s="160">
        <f>COUNTIF(Table487[[#This Row],[CMMI Comprehensive Primary Care Plus (CPC+)
Version Date: CY 2021]:[CMS Medicare Hospital Compare
Version Date: January 2021]],"*yes*")</f>
        <v>0</v>
      </c>
      <c r="P641" s="150"/>
      <c r="Q641" s="150"/>
      <c r="R641" s="150"/>
      <c r="S641" s="150"/>
      <c r="T641" s="150"/>
      <c r="U641" s="150"/>
      <c r="V641" s="150"/>
      <c r="W641" s="150"/>
      <c r="X641" s="150"/>
      <c r="Y641" s="150"/>
      <c r="Z641" s="150"/>
      <c r="AA641" s="150"/>
      <c r="AB641" s="150"/>
      <c r="AC641" s="150"/>
      <c r="AD641" s="150"/>
      <c r="AE641" s="150"/>
      <c r="AF641" s="150"/>
      <c r="AG641" s="150"/>
      <c r="AH641" s="150"/>
      <c r="AI641" s="150"/>
      <c r="AJ641" s="150"/>
      <c r="AK641" s="150"/>
    </row>
    <row r="642" spans="1:37" s="26" customFormat="1" ht="76.5" hidden="1" customHeight="1">
      <c r="A642" s="111" t="s">
        <v>2996</v>
      </c>
      <c r="B642" s="45" t="s">
        <v>891</v>
      </c>
      <c r="C642" s="45" t="s">
        <v>97</v>
      </c>
      <c r="D642" s="45" t="s">
        <v>97</v>
      </c>
      <c r="E642" s="137" t="s">
        <v>1955</v>
      </c>
      <c r="F642" s="52" t="s">
        <v>2536</v>
      </c>
      <c r="G642" s="52"/>
      <c r="H642" s="132" t="s">
        <v>1798</v>
      </c>
      <c r="I642" s="37" t="s">
        <v>1875</v>
      </c>
      <c r="J642" s="37" t="s">
        <v>1883</v>
      </c>
      <c r="K642" s="37" t="s">
        <v>1873</v>
      </c>
      <c r="L642" s="37" t="s">
        <v>1880</v>
      </c>
      <c r="M642" s="37" t="s">
        <v>5</v>
      </c>
      <c r="N642" s="37"/>
      <c r="O642" s="160">
        <f>COUNTIF(Table487[[#This Row],[CMMI Comprehensive Primary Care Plus (CPC+)
Version Date: CY 2021]:[CMS Medicare Hospital Compare
Version Date: January 2021]],"*yes*")</f>
        <v>0</v>
      </c>
      <c r="P642" s="150"/>
      <c r="Q642" s="150"/>
      <c r="R642" s="150"/>
      <c r="S642" s="150"/>
      <c r="T642" s="150"/>
      <c r="U642" s="150"/>
      <c r="V642" s="150"/>
      <c r="W642" s="150"/>
      <c r="X642" s="150"/>
      <c r="Y642" s="150"/>
      <c r="Z642" s="150"/>
      <c r="AA642" s="150"/>
      <c r="AB642" s="150"/>
      <c r="AC642" s="150"/>
      <c r="AD642" s="150"/>
      <c r="AE642" s="150"/>
      <c r="AF642" s="150"/>
      <c r="AG642" s="150"/>
      <c r="AH642" s="150"/>
      <c r="AI642" s="150"/>
      <c r="AJ642" s="150"/>
      <c r="AK642" s="150"/>
    </row>
    <row r="643" spans="1:37" s="26" customFormat="1" ht="76.5" hidden="1" customHeight="1">
      <c r="A643" s="111" t="s">
        <v>383</v>
      </c>
      <c r="B643" s="45" t="s">
        <v>907</v>
      </c>
      <c r="C643" s="45" t="s">
        <v>97</v>
      </c>
      <c r="D643" s="45" t="s">
        <v>97</v>
      </c>
      <c r="E643" s="137" t="s">
        <v>1938</v>
      </c>
      <c r="F643" s="48" t="s">
        <v>2548</v>
      </c>
      <c r="G643" s="48"/>
      <c r="H643" s="132" t="s">
        <v>1246</v>
      </c>
      <c r="I643" s="37" t="s">
        <v>1875</v>
      </c>
      <c r="J643" s="37" t="s">
        <v>97</v>
      </c>
      <c r="K643" s="37" t="s">
        <v>1873</v>
      </c>
      <c r="L643" s="37" t="s">
        <v>1880</v>
      </c>
      <c r="M643" s="37" t="s">
        <v>1746</v>
      </c>
      <c r="N643" s="37"/>
      <c r="O643" s="172">
        <f>COUNTIF(Table487[[#This Row],[CMMI Comprehensive Primary Care Plus (CPC+)
Version Date: CY 2021]:[CMS Medicare Hospital Compare
Version Date: January 2021]],"*yes*")</f>
        <v>0</v>
      </c>
      <c r="P643" s="150"/>
      <c r="Q643" s="150"/>
      <c r="R643" s="150"/>
      <c r="S643" s="150"/>
      <c r="T643" s="37"/>
      <c r="U643" s="150"/>
      <c r="V643" s="150"/>
      <c r="W643" s="150"/>
      <c r="X643" s="150"/>
      <c r="Y643" s="150"/>
      <c r="Z643" s="150"/>
      <c r="AA643" s="150"/>
      <c r="AB643" s="37"/>
      <c r="AC643" s="150"/>
      <c r="AD643" s="150"/>
      <c r="AE643" s="37"/>
      <c r="AF643" s="150"/>
      <c r="AG643" s="150"/>
      <c r="AH643" s="37"/>
      <c r="AI643" s="150"/>
      <c r="AJ643" s="150"/>
      <c r="AK643" s="150"/>
    </row>
    <row r="644" spans="1:37" s="26" customFormat="1" ht="76.5" hidden="1" customHeight="1">
      <c r="A644" s="111" t="s">
        <v>2999</v>
      </c>
      <c r="B644" s="45" t="s">
        <v>1868</v>
      </c>
      <c r="C644" s="45" t="s">
        <v>97</v>
      </c>
      <c r="D644" s="45" t="s">
        <v>97</v>
      </c>
      <c r="E644" s="137" t="s">
        <v>1960</v>
      </c>
      <c r="F644" s="52"/>
      <c r="G644" s="52"/>
      <c r="H644" s="132" t="s">
        <v>2366</v>
      </c>
      <c r="I644" s="37" t="s">
        <v>2297</v>
      </c>
      <c r="J644" s="37" t="s">
        <v>1872</v>
      </c>
      <c r="K644" s="37" t="s">
        <v>1873</v>
      </c>
      <c r="L644" s="37" t="s">
        <v>2251</v>
      </c>
      <c r="M644" s="37" t="s">
        <v>1746</v>
      </c>
      <c r="N644" s="37"/>
      <c r="O644" s="172">
        <f>COUNTIF(Table487[[#This Row],[CMMI Comprehensive Primary Care Plus (CPC+)
Version Date: CY 2021]:[CMS Medicare Hospital Compare
Version Date: January 2021]],"*yes*")</f>
        <v>0</v>
      </c>
      <c r="P644" s="150"/>
      <c r="Q644" s="150"/>
      <c r="R644" s="150"/>
      <c r="S644" s="150"/>
      <c r="T644" s="150"/>
      <c r="U644" s="150"/>
      <c r="V644" s="150"/>
      <c r="W644" s="150"/>
      <c r="X644" s="150"/>
      <c r="Y644" s="150"/>
      <c r="Z644" s="150"/>
      <c r="AA644" s="150"/>
      <c r="AB644" s="150"/>
      <c r="AC644" s="150"/>
      <c r="AD644" s="150"/>
      <c r="AE644" s="150" t="s">
        <v>3006</v>
      </c>
      <c r="AF644" s="150"/>
      <c r="AG644" s="150"/>
      <c r="AH644" s="150"/>
      <c r="AI644" s="150"/>
      <c r="AJ644" s="150"/>
      <c r="AK644" s="150"/>
    </row>
    <row r="645" spans="1:37" s="26" customFormat="1" ht="76.5" hidden="1" customHeight="1">
      <c r="A645" s="111" t="s">
        <v>3001</v>
      </c>
      <c r="B645" s="45" t="s">
        <v>2595</v>
      </c>
      <c r="C645" s="45" t="s">
        <v>97</v>
      </c>
      <c r="D645" s="45" t="s">
        <v>97</v>
      </c>
      <c r="E645" s="155" t="s">
        <v>1954</v>
      </c>
      <c r="F645" s="171" t="s">
        <v>2596</v>
      </c>
      <c r="G645" s="171"/>
      <c r="H645" s="157" t="s">
        <v>951</v>
      </c>
      <c r="I645" s="37" t="s">
        <v>1889</v>
      </c>
      <c r="J645" s="37" t="s">
        <v>1878</v>
      </c>
      <c r="K645" s="37" t="s">
        <v>1879</v>
      </c>
      <c r="L645" s="37" t="s">
        <v>1880</v>
      </c>
      <c r="M645" s="150" t="s">
        <v>314</v>
      </c>
      <c r="N645" s="37"/>
      <c r="O645" s="172">
        <f>COUNTIF(Table487[[#This Row],[CMMI Comprehensive Primary Care Plus (CPC+)
Version Date: CY 2021]:[CMS Medicare Hospital Compare
Version Date: January 2021]],"*yes*")</f>
        <v>0</v>
      </c>
      <c r="P645" s="150"/>
      <c r="Q645" s="150"/>
      <c r="R645" s="150"/>
      <c r="S645" s="150"/>
      <c r="T645" s="150"/>
      <c r="U645" s="150"/>
      <c r="V645" s="150"/>
      <c r="W645" s="150"/>
      <c r="X645" s="150"/>
      <c r="Y645" s="150"/>
      <c r="Z645" s="150"/>
      <c r="AA645" s="150"/>
      <c r="AB645" s="150"/>
      <c r="AC645" s="150"/>
      <c r="AD645" s="150"/>
      <c r="AE645" s="150"/>
      <c r="AF645" s="150"/>
      <c r="AG645" s="150"/>
      <c r="AH645" s="150"/>
      <c r="AI645" s="150"/>
      <c r="AJ645" s="150"/>
      <c r="AK645" s="150"/>
    </row>
    <row r="646" spans="1:37" s="26" customFormat="1" ht="76.5" hidden="1" customHeight="1">
      <c r="A646" s="184" t="s">
        <v>3004</v>
      </c>
      <c r="B646" s="144" t="s">
        <v>1583</v>
      </c>
      <c r="C646" s="144" t="s">
        <v>97</v>
      </c>
      <c r="D646" s="154" t="s">
        <v>97</v>
      </c>
      <c r="E646" s="155" t="s">
        <v>1639</v>
      </c>
      <c r="F646" s="156"/>
      <c r="G646" s="156"/>
      <c r="H646" s="157" t="s">
        <v>2040</v>
      </c>
      <c r="I646" s="150" t="s">
        <v>1908</v>
      </c>
      <c r="J646" s="150" t="s">
        <v>97</v>
      </c>
      <c r="K646" s="150" t="s">
        <v>1879</v>
      </c>
      <c r="L646" s="150" t="s">
        <v>1885</v>
      </c>
      <c r="M646" s="150" t="s">
        <v>6</v>
      </c>
      <c r="N646" s="150"/>
      <c r="O646" s="172">
        <f>COUNTIF(Table487[[#This Row],[CMMI Comprehensive Primary Care Plus (CPC+)
Version Date: CY 2021]:[CMS Medicare Hospital Compare
Version Date: January 2021]],"*yes*")</f>
        <v>1</v>
      </c>
      <c r="P646" s="150"/>
      <c r="Q646" s="150"/>
      <c r="R646" s="150"/>
      <c r="S646" s="150"/>
      <c r="T646" s="150"/>
      <c r="U646" s="150" t="s">
        <v>2186</v>
      </c>
      <c r="V646" s="150"/>
      <c r="W646" s="150"/>
      <c r="X646" s="150"/>
      <c r="Y646" s="150"/>
      <c r="Z646" s="150"/>
      <c r="AA646" s="150"/>
      <c r="AB646" s="150"/>
      <c r="AC646" s="150"/>
      <c r="AD646" s="150"/>
      <c r="AE646" s="150"/>
      <c r="AF646" s="150"/>
      <c r="AG646" s="150"/>
      <c r="AH646" s="150"/>
      <c r="AI646" s="150"/>
      <c r="AJ646" s="150"/>
      <c r="AK646" s="150"/>
    </row>
    <row r="647" spans="1:37" s="26" customFormat="1" ht="76.5" hidden="1" customHeight="1">
      <c r="A647" s="111" t="s">
        <v>3007</v>
      </c>
      <c r="B647" s="45" t="s">
        <v>1584</v>
      </c>
      <c r="C647" s="45" t="s">
        <v>97</v>
      </c>
      <c r="D647" s="45" t="s">
        <v>97</v>
      </c>
      <c r="E647" s="155" t="s">
        <v>1639</v>
      </c>
      <c r="F647" s="171"/>
      <c r="G647" s="171"/>
      <c r="H647" s="157" t="s">
        <v>2041</v>
      </c>
      <c r="I647" s="37" t="s">
        <v>1908</v>
      </c>
      <c r="J647" s="37" t="s">
        <v>97</v>
      </c>
      <c r="K647" s="37" t="s">
        <v>1879</v>
      </c>
      <c r="L647" s="37" t="s">
        <v>1885</v>
      </c>
      <c r="M647" s="150" t="s">
        <v>6</v>
      </c>
      <c r="N647" s="37"/>
      <c r="O647" s="160">
        <f>COUNTIF(Table487[[#This Row],[CMMI Comprehensive Primary Care Plus (CPC+)
Version Date: CY 2021]:[CMS Medicare Hospital Compare
Version Date: January 2021]],"*yes*")</f>
        <v>1</v>
      </c>
      <c r="P647" s="150"/>
      <c r="Q647" s="150"/>
      <c r="R647" s="150"/>
      <c r="S647" s="150"/>
      <c r="T647" s="150"/>
      <c r="U647" s="150" t="s">
        <v>2187</v>
      </c>
      <c r="V647" s="150"/>
      <c r="W647" s="150"/>
      <c r="X647" s="150"/>
      <c r="Y647" s="150"/>
      <c r="Z647" s="150"/>
      <c r="AA647" s="150"/>
      <c r="AB647" s="150"/>
      <c r="AC647" s="150"/>
      <c r="AD647" s="150"/>
      <c r="AE647" s="150"/>
      <c r="AF647" s="150"/>
      <c r="AG647" s="150"/>
      <c r="AH647" s="150"/>
      <c r="AI647" s="150"/>
      <c r="AJ647" s="150"/>
      <c r="AK647" s="150"/>
    </row>
    <row r="648" spans="1:37" s="26" customFormat="1" ht="76.5" hidden="1" customHeight="1">
      <c r="A648" s="111" t="s">
        <v>3010</v>
      </c>
      <c r="B648" s="45" t="s">
        <v>3028</v>
      </c>
      <c r="C648" s="45" t="s">
        <v>97</v>
      </c>
      <c r="D648" s="45" t="s">
        <v>97</v>
      </c>
      <c r="E648" s="137" t="s">
        <v>574</v>
      </c>
      <c r="F648" s="48"/>
      <c r="G648" s="48"/>
      <c r="H648" s="132" t="s">
        <v>3599</v>
      </c>
      <c r="I648" s="37" t="s">
        <v>1906</v>
      </c>
      <c r="J648" s="37" t="s">
        <v>1890</v>
      </c>
      <c r="K648" s="37" t="s">
        <v>1879</v>
      </c>
      <c r="L648" s="37" t="s">
        <v>1880</v>
      </c>
      <c r="M648" s="37" t="s">
        <v>5</v>
      </c>
      <c r="N648" s="37"/>
      <c r="O648" s="36">
        <f>COUNTIF(Table487[[#This Row],[CMMI Comprehensive Primary Care Plus (CPC+)
Version Date: CY 2021]:[CMS Medicare Hospital Compare
Version Date: January 2021]],"*yes*")</f>
        <v>1</v>
      </c>
      <c r="P648" s="150"/>
      <c r="Q648" s="150"/>
      <c r="R648" s="150"/>
      <c r="S648" s="150"/>
      <c r="T648" s="150"/>
      <c r="U648" s="150"/>
      <c r="V648" s="150"/>
      <c r="W648" s="150"/>
      <c r="X648" s="150"/>
      <c r="Y648" s="150"/>
      <c r="Z648" s="150" t="s">
        <v>1</v>
      </c>
      <c r="AA648" s="150"/>
      <c r="AB648" s="150"/>
      <c r="AC648" s="150"/>
      <c r="AD648" s="150"/>
      <c r="AE648" s="150"/>
      <c r="AF648" s="150"/>
      <c r="AG648" s="150"/>
      <c r="AH648" s="150"/>
      <c r="AI648" s="150"/>
      <c r="AJ648" s="150"/>
      <c r="AK648" s="150"/>
    </row>
    <row r="649" spans="1:37" s="26" customFormat="1" ht="76.5" hidden="1" customHeight="1">
      <c r="A649" s="111" t="s">
        <v>3011</v>
      </c>
      <c r="B649" s="45" t="s">
        <v>1633</v>
      </c>
      <c r="C649" s="45" t="s">
        <v>97</v>
      </c>
      <c r="D649" s="45" t="s">
        <v>97</v>
      </c>
      <c r="E649" s="137" t="s">
        <v>1637</v>
      </c>
      <c r="F649" s="48" t="s">
        <v>2703</v>
      </c>
      <c r="G649" s="48"/>
      <c r="H649" s="132" t="s">
        <v>1776</v>
      </c>
      <c r="I649" s="37" t="s">
        <v>1875</v>
      </c>
      <c r="J649" s="37" t="s">
        <v>1919</v>
      </c>
      <c r="K649" s="37" t="s">
        <v>1879</v>
      </c>
      <c r="L649" s="37" t="s">
        <v>1880</v>
      </c>
      <c r="M649" s="37" t="s">
        <v>314</v>
      </c>
      <c r="N649" s="37"/>
      <c r="O649" s="172">
        <f>COUNTIF(Table487[[#This Row],[CMMI Comprehensive Primary Care Plus (CPC+)
Version Date: CY 2021]:[CMS Medicare Hospital Compare
Version Date: January 2021]],"*yes*")</f>
        <v>1</v>
      </c>
      <c r="P649" s="150"/>
      <c r="Q649" s="150"/>
      <c r="R649" s="150"/>
      <c r="S649" s="150"/>
      <c r="T649" s="37"/>
      <c r="U649" s="150"/>
      <c r="V649" s="150"/>
      <c r="W649" s="173" t="s">
        <v>1</v>
      </c>
      <c r="X649" s="150"/>
      <c r="Y649" s="150"/>
      <c r="Z649" s="150"/>
      <c r="AA649" s="150"/>
      <c r="AB649" s="37"/>
      <c r="AC649" s="150"/>
      <c r="AD649" s="150"/>
      <c r="AE649" s="37"/>
      <c r="AF649" s="150"/>
      <c r="AG649" s="150"/>
      <c r="AH649" s="37"/>
      <c r="AI649" s="150"/>
      <c r="AJ649" s="150"/>
      <c r="AK649" s="150"/>
    </row>
    <row r="650" spans="1:37" s="26" customFormat="1" ht="76.5" hidden="1" customHeight="1">
      <c r="A650" s="111" t="s">
        <v>3013</v>
      </c>
      <c r="B650" s="45" t="s">
        <v>2803</v>
      </c>
      <c r="C650" s="45" t="s">
        <v>97</v>
      </c>
      <c r="D650" s="45" t="s">
        <v>97</v>
      </c>
      <c r="E650" s="137" t="s">
        <v>1637</v>
      </c>
      <c r="F650" s="48" t="s">
        <v>2804</v>
      </c>
      <c r="G650" s="48"/>
      <c r="H650" s="132" t="s">
        <v>2805</v>
      </c>
      <c r="I650" s="37" t="s">
        <v>1875</v>
      </c>
      <c r="J650" s="37" t="s">
        <v>1919</v>
      </c>
      <c r="K650" s="37" t="s">
        <v>1879</v>
      </c>
      <c r="L650" s="37" t="s">
        <v>1880</v>
      </c>
      <c r="M650" s="37" t="s">
        <v>314</v>
      </c>
      <c r="N650" s="37"/>
      <c r="O650" s="172">
        <f>COUNTIF(Table487[[#This Row],[CMMI Comprehensive Primary Care Plus (CPC+)
Version Date: CY 2021]:[CMS Medicare Hospital Compare
Version Date: January 2021]],"*yes*")</f>
        <v>2</v>
      </c>
      <c r="P650" s="150"/>
      <c r="Q650" s="150"/>
      <c r="R650" s="150"/>
      <c r="S650" s="150"/>
      <c r="T650" s="37"/>
      <c r="U650" s="150"/>
      <c r="V650" s="150"/>
      <c r="W650" s="150" t="s">
        <v>1</v>
      </c>
      <c r="X650" s="150" t="s">
        <v>2319</v>
      </c>
      <c r="Y650" s="150"/>
      <c r="Z650" s="150"/>
      <c r="AA650" s="150"/>
      <c r="AB650" s="37"/>
      <c r="AC650" s="150"/>
      <c r="AD650" s="150"/>
      <c r="AE650" s="37"/>
      <c r="AF650" s="150"/>
      <c r="AG650" s="150"/>
      <c r="AH650" s="37"/>
      <c r="AI650" s="150"/>
      <c r="AJ650" s="150"/>
      <c r="AK650" s="150"/>
    </row>
    <row r="651" spans="1:37" s="26" customFormat="1" ht="76.5" hidden="1" customHeight="1">
      <c r="A651" s="111" t="s">
        <v>3020</v>
      </c>
      <c r="B651" s="45" t="s">
        <v>2631</v>
      </c>
      <c r="C651" s="45" t="s">
        <v>97</v>
      </c>
      <c r="D651" s="45" t="s">
        <v>97</v>
      </c>
      <c r="E651" s="137" t="s">
        <v>1954</v>
      </c>
      <c r="F651" s="52" t="s">
        <v>2632</v>
      </c>
      <c r="G651" s="52"/>
      <c r="H651" s="132" t="s">
        <v>986</v>
      </c>
      <c r="I651" s="37" t="s">
        <v>1889</v>
      </c>
      <c r="J651" s="37" t="s">
        <v>1878</v>
      </c>
      <c r="K651" s="37" t="s">
        <v>1879</v>
      </c>
      <c r="L651" s="37" t="s">
        <v>1880</v>
      </c>
      <c r="M651" s="37" t="s">
        <v>1746</v>
      </c>
      <c r="N651" s="37"/>
      <c r="O651" s="158">
        <v>2</v>
      </c>
      <c r="P651" s="150"/>
      <c r="Q651" s="150"/>
      <c r="R651" s="150"/>
      <c r="S651" s="150"/>
      <c r="T651" s="150"/>
      <c r="U651" s="150"/>
      <c r="V651" s="150"/>
      <c r="W651" s="150" t="s">
        <v>1</v>
      </c>
      <c r="X651" s="150"/>
      <c r="Y651" s="150"/>
      <c r="Z651" s="150"/>
      <c r="AA651" s="150"/>
      <c r="AB651" s="150"/>
      <c r="AC651" s="150"/>
      <c r="AD651" s="150"/>
      <c r="AE651" s="150"/>
      <c r="AF651" s="150"/>
      <c r="AG651" s="150"/>
      <c r="AH651" s="150"/>
      <c r="AI651" s="150" t="s">
        <v>1</v>
      </c>
      <c r="AJ651" s="150" t="s">
        <v>1827</v>
      </c>
      <c r="AK651" s="150" t="s">
        <v>1</v>
      </c>
    </row>
    <row r="652" spans="1:37" s="26" customFormat="1" ht="76.5" hidden="1" customHeight="1">
      <c r="A652" s="111" t="s">
        <v>3023</v>
      </c>
      <c r="B652" s="45" t="s">
        <v>902</v>
      </c>
      <c r="C652" s="45" t="s">
        <v>97</v>
      </c>
      <c r="D652" s="45" t="s">
        <v>97</v>
      </c>
      <c r="E652" s="137" t="s">
        <v>1640</v>
      </c>
      <c r="F652" s="171" t="s">
        <v>2543</v>
      </c>
      <c r="G652" s="171"/>
      <c r="H652" s="157" t="s">
        <v>1245</v>
      </c>
      <c r="I652" s="37" t="s">
        <v>1875</v>
      </c>
      <c r="J652" s="37" t="s">
        <v>1895</v>
      </c>
      <c r="K652" s="37" t="s">
        <v>1873</v>
      </c>
      <c r="L652" s="37" t="s">
        <v>1880</v>
      </c>
      <c r="M652" s="37" t="s">
        <v>1746</v>
      </c>
      <c r="N652" s="37"/>
      <c r="O652" s="36">
        <f>COUNTIF(Table487[[#This Row],[CMMI Comprehensive Primary Care Plus (CPC+)
Version Date: CY 2021]:[CMS Medicare Hospital Compare
Version Date: January 2021]],"*yes*")</f>
        <v>2</v>
      </c>
      <c r="P652" s="150"/>
      <c r="Q652" s="150"/>
      <c r="R652" s="150"/>
      <c r="S652" s="150"/>
      <c r="T652" s="150"/>
      <c r="U652" s="150"/>
      <c r="V652" s="150"/>
      <c r="W652" s="150" t="s">
        <v>1</v>
      </c>
      <c r="X652" s="150" t="s">
        <v>2505</v>
      </c>
      <c r="Y652" s="150"/>
      <c r="Z652" s="150"/>
      <c r="AA652" s="150"/>
      <c r="AB652" s="150"/>
      <c r="AC652" s="150"/>
      <c r="AD652" s="150"/>
      <c r="AE652" s="150"/>
      <c r="AF652" s="150"/>
      <c r="AG652" s="150"/>
      <c r="AH652" s="150"/>
      <c r="AI652" s="150"/>
      <c r="AJ652" s="150"/>
      <c r="AK652" s="150"/>
    </row>
    <row r="653" spans="1:37" s="26" customFormat="1" ht="76.5" hidden="1" customHeight="1">
      <c r="A653" s="111" t="s">
        <v>384</v>
      </c>
      <c r="B653" s="45" t="s">
        <v>899</v>
      </c>
      <c r="C653" s="45" t="s">
        <v>97</v>
      </c>
      <c r="D653" s="47" t="s">
        <v>97</v>
      </c>
      <c r="E653" s="137" t="s">
        <v>1640</v>
      </c>
      <c r="F653" s="52" t="s">
        <v>2542</v>
      </c>
      <c r="G653" s="52"/>
      <c r="H653" s="132" t="s">
        <v>900</v>
      </c>
      <c r="I653" s="37" t="s">
        <v>1875</v>
      </c>
      <c r="J653" s="37" t="s">
        <v>1895</v>
      </c>
      <c r="K653" s="37" t="s">
        <v>1873</v>
      </c>
      <c r="L653" s="37" t="s">
        <v>1880</v>
      </c>
      <c r="M653" s="37" t="s">
        <v>5</v>
      </c>
      <c r="N653" s="37"/>
      <c r="O653" s="36">
        <f>COUNTIF(Table487[[#This Row],[CMMI Comprehensive Primary Care Plus (CPC+)
Version Date: CY 2021]:[CMS Medicare Hospital Compare
Version Date: January 2021]],"*yes*")</f>
        <v>1</v>
      </c>
      <c r="P653" s="150"/>
      <c r="Q653" s="150"/>
      <c r="R653" s="150"/>
      <c r="S653" s="150"/>
      <c r="T653" s="150"/>
      <c r="U653" s="150"/>
      <c r="V653" s="150"/>
      <c r="W653" s="150"/>
      <c r="X653" s="150" t="s">
        <v>2505</v>
      </c>
      <c r="Y653" s="150"/>
      <c r="Z653" s="150"/>
      <c r="AA653" s="150"/>
      <c r="AB653" s="150"/>
      <c r="AC653" s="150"/>
      <c r="AD653" s="150"/>
      <c r="AE653" s="150"/>
      <c r="AF653" s="150"/>
      <c r="AG653" s="150"/>
      <c r="AH653" s="150"/>
      <c r="AI653" s="150"/>
      <c r="AJ653" s="150"/>
      <c r="AK653" s="150"/>
    </row>
    <row r="654" spans="1:37" s="26" customFormat="1" ht="76.5" hidden="1" customHeight="1">
      <c r="A654" s="179" t="s">
        <v>3027</v>
      </c>
      <c r="B654" s="45" t="s">
        <v>898</v>
      </c>
      <c r="C654" s="45" t="s">
        <v>97</v>
      </c>
      <c r="D654" s="45" t="s">
        <v>97</v>
      </c>
      <c r="E654" s="137" t="s">
        <v>1640</v>
      </c>
      <c r="F654" s="52"/>
      <c r="G654" s="52"/>
      <c r="H654" s="132" t="s">
        <v>1243</v>
      </c>
      <c r="I654" s="37" t="s">
        <v>1875</v>
      </c>
      <c r="J654" s="37" t="s">
        <v>1895</v>
      </c>
      <c r="K654" s="37" t="s">
        <v>1873</v>
      </c>
      <c r="L654" s="37" t="s">
        <v>1880</v>
      </c>
      <c r="M654" s="37" t="s">
        <v>5</v>
      </c>
      <c r="N654" s="37"/>
      <c r="O654" s="160">
        <f>COUNTIF(Table487[[#This Row],[CMMI Comprehensive Primary Care Plus (CPC+)
Version Date: CY 2021]:[CMS Medicare Hospital Compare
Version Date: January 2021]],"*yes*")</f>
        <v>0</v>
      </c>
      <c r="P654" s="150"/>
      <c r="Q654" s="150"/>
      <c r="R654" s="150"/>
      <c r="S654" s="150"/>
      <c r="T654" s="150"/>
      <c r="U654" s="150"/>
      <c r="V654" s="150"/>
      <c r="W654" s="150"/>
      <c r="X654" s="150"/>
      <c r="Y654" s="150"/>
      <c r="Z654" s="150"/>
      <c r="AA654" s="150"/>
      <c r="AB654" s="150"/>
      <c r="AC654" s="150"/>
      <c r="AD654" s="150"/>
      <c r="AE654" s="150"/>
      <c r="AF654" s="150"/>
      <c r="AG654" s="150"/>
      <c r="AH654" s="150"/>
      <c r="AI654" s="150"/>
      <c r="AJ654" s="150"/>
      <c r="AK654" s="150"/>
    </row>
    <row r="655" spans="1:37" s="26" customFormat="1" ht="76.5" hidden="1" customHeight="1">
      <c r="A655" s="46" t="s">
        <v>3029</v>
      </c>
      <c r="B655" s="45" t="s">
        <v>901</v>
      </c>
      <c r="C655" s="45" t="s">
        <v>97</v>
      </c>
      <c r="D655" s="47" t="s">
        <v>97</v>
      </c>
      <c r="E655" s="137" t="s">
        <v>1640</v>
      </c>
      <c r="F655" s="52"/>
      <c r="G655" s="52"/>
      <c r="H655" s="132" t="s">
        <v>1244</v>
      </c>
      <c r="I655" s="37" t="s">
        <v>1875</v>
      </c>
      <c r="J655" s="37" t="s">
        <v>1895</v>
      </c>
      <c r="K655" s="37" t="s">
        <v>1873</v>
      </c>
      <c r="L655" s="37" t="s">
        <v>1880</v>
      </c>
      <c r="M655" s="37" t="s">
        <v>1746</v>
      </c>
      <c r="N655" s="37"/>
      <c r="O655" s="160">
        <f>COUNTIF(Table487[[#This Row],[CMMI Comprehensive Primary Care Plus (CPC+)
Version Date: CY 2021]:[CMS Medicare Hospital Compare
Version Date: January 2021]],"*yes*")</f>
        <v>0</v>
      </c>
      <c r="P655" s="150"/>
      <c r="Q655" s="150"/>
      <c r="R655" s="150"/>
      <c r="S655" s="150"/>
      <c r="T655" s="150"/>
      <c r="U655" s="150"/>
      <c r="V655" s="150"/>
      <c r="W655" s="150"/>
      <c r="X655" s="150"/>
      <c r="Y655" s="150"/>
      <c r="Z655" s="150"/>
      <c r="AA655" s="150"/>
      <c r="AB655" s="150"/>
      <c r="AC655" s="150"/>
      <c r="AD655" s="150"/>
      <c r="AE655" s="37"/>
      <c r="AF655" s="150"/>
      <c r="AG655" s="150"/>
      <c r="AH655" s="150"/>
      <c r="AI655" s="150"/>
      <c r="AJ655" s="150"/>
      <c r="AK655" s="150"/>
    </row>
    <row r="656" spans="1:37" s="26" customFormat="1" ht="76.5" hidden="1" customHeight="1">
      <c r="A656" s="46" t="s">
        <v>3032</v>
      </c>
      <c r="B656" s="45" t="s">
        <v>3600</v>
      </c>
      <c r="C656" s="45" t="s">
        <v>97</v>
      </c>
      <c r="D656" s="46" t="s">
        <v>97</v>
      </c>
      <c r="E656" s="137" t="s">
        <v>3601</v>
      </c>
      <c r="F656" s="52"/>
      <c r="G656" s="52"/>
      <c r="H656" s="132" t="s">
        <v>3602</v>
      </c>
      <c r="I656" s="37" t="s">
        <v>2212</v>
      </c>
      <c r="J656" s="37" t="s">
        <v>1876</v>
      </c>
      <c r="K656" s="37" t="s">
        <v>1873</v>
      </c>
      <c r="L656" s="37" t="s">
        <v>1880</v>
      </c>
      <c r="M656" s="37" t="s">
        <v>5</v>
      </c>
      <c r="N656" s="37"/>
      <c r="O656" s="160">
        <f>COUNTIF(Table487[[#This Row],[CMMI Comprehensive Primary Care Plus (CPC+)
Version Date: CY 2021]:[CMS Medicare Hospital Compare
Version Date: January 2021]],"*yes*")</f>
        <v>0</v>
      </c>
      <c r="P656" s="150"/>
      <c r="Q656" s="150"/>
      <c r="R656" s="150"/>
      <c r="S656" s="150"/>
      <c r="T656" s="37"/>
      <c r="U656" s="150"/>
      <c r="V656" s="150"/>
      <c r="W656" s="150"/>
      <c r="X656" s="150"/>
      <c r="Y656" s="150"/>
      <c r="Z656" s="150"/>
      <c r="AA656" s="150"/>
      <c r="AB656" s="37"/>
      <c r="AC656" s="150"/>
      <c r="AD656" s="150"/>
      <c r="AE656" s="37"/>
      <c r="AF656" s="150"/>
      <c r="AG656" s="150"/>
      <c r="AH656" s="37"/>
      <c r="AI656" s="150"/>
      <c r="AJ656" s="150"/>
      <c r="AK656" s="150"/>
    </row>
    <row r="657" spans="1:37" s="26" customFormat="1" ht="76.5" hidden="1" customHeight="1">
      <c r="A657" s="46" t="s">
        <v>3036</v>
      </c>
      <c r="B657" s="45" t="s">
        <v>2006</v>
      </c>
      <c r="C657" s="45" t="s">
        <v>97</v>
      </c>
      <c r="D657" s="46" t="s">
        <v>97</v>
      </c>
      <c r="E657" s="137" t="s">
        <v>97</v>
      </c>
      <c r="F657" s="52"/>
      <c r="G657" s="52"/>
      <c r="H657" s="132" t="s">
        <v>2006</v>
      </c>
      <c r="I657" s="37" t="s">
        <v>1889</v>
      </c>
      <c r="J657" s="37" t="s">
        <v>97</v>
      </c>
      <c r="K657" s="37" t="s">
        <v>1879</v>
      </c>
      <c r="L657" s="37" t="s">
        <v>1916</v>
      </c>
      <c r="M657" s="37" t="s">
        <v>5</v>
      </c>
      <c r="N657" s="37"/>
      <c r="O657" s="160">
        <f>COUNTIF(Table487[[#This Row],[CMMI Comprehensive Primary Care Plus (CPC+)
Version Date: CY 2021]:[CMS Medicare Hospital Compare
Version Date: January 2021]],"*yes*")</f>
        <v>0</v>
      </c>
      <c r="P657" s="150"/>
      <c r="Q657" s="150"/>
      <c r="R657" s="150"/>
      <c r="S657" s="150"/>
      <c r="T657" s="37"/>
      <c r="U657" s="150"/>
      <c r="V657" s="150"/>
      <c r="W657" s="150"/>
      <c r="X657" s="150"/>
      <c r="Y657" s="150"/>
      <c r="Z657" s="150"/>
      <c r="AA657" s="150"/>
      <c r="AB657" s="37"/>
      <c r="AC657" s="150"/>
      <c r="AD657" s="150"/>
      <c r="AE657" s="37"/>
      <c r="AF657" s="150"/>
      <c r="AG657" s="150"/>
      <c r="AH657" s="37"/>
      <c r="AI657" s="150"/>
      <c r="AJ657" s="150"/>
      <c r="AK657" s="150"/>
    </row>
    <row r="658" spans="1:37" s="26" customFormat="1" ht="76.5" hidden="1" customHeight="1">
      <c r="A658" s="46" t="s">
        <v>3039</v>
      </c>
      <c r="B658" s="45" t="s">
        <v>3603</v>
      </c>
      <c r="C658" s="45" t="s">
        <v>97</v>
      </c>
      <c r="D658" s="47" t="s">
        <v>97</v>
      </c>
      <c r="E658" s="137" t="s">
        <v>1960</v>
      </c>
      <c r="F658" s="48"/>
      <c r="G658" s="48"/>
      <c r="H658" s="132" t="s">
        <v>3604</v>
      </c>
      <c r="I658" s="37" t="s">
        <v>1889</v>
      </c>
      <c r="J658" s="37" t="s">
        <v>97</v>
      </c>
      <c r="K658" s="37" t="s">
        <v>1873</v>
      </c>
      <c r="L658" s="37" t="s">
        <v>1880</v>
      </c>
      <c r="M658" s="37" t="s">
        <v>5</v>
      </c>
      <c r="N658" s="37"/>
      <c r="O658" s="172">
        <f>COUNTIF(Table487[[#This Row],[CMMI Comprehensive Primary Care Plus (CPC+)
Version Date: CY 2021]:[CMS Medicare Hospital Compare
Version Date: January 2021]],"*yes*")</f>
        <v>0</v>
      </c>
      <c r="P658" s="150"/>
      <c r="Q658" s="150"/>
      <c r="R658" s="150"/>
      <c r="S658" s="150"/>
      <c r="T658" s="37"/>
      <c r="U658" s="150"/>
      <c r="V658" s="150"/>
      <c r="W658" s="150"/>
      <c r="X658" s="150"/>
      <c r="Y658" s="150"/>
      <c r="Z658" s="150"/>
      <c r="AA658" s="150"/>
      <c r="AB658" s="37"/>
      <c r="AC658" s="150"/>
      <c r="AD658" s="150"/>
      <c r="AE658" s="37"/>
      <c r="AF658" s="150"/>
      <c r="AG658" s="150"/>
      <c r="AH658" s="37"/>
      <c r="AI658" s="150"/>
      <c r="AJ658" s="150"/>
      <c r="AK658" s="150"/>
    </row>
    <row r="659" spans="1:37" s="159" customFormat="1" ht="76.5" hidden="1" customHeight="1">
      <c r="A659" s="46" t="s">
        <v>3043</v>
      </c>
      <c r="B659" s="45" t="s">
        <v>1915</v>
      </c>
      <c r="C659" s="45" t="s">
        <v>97</v>
      </c>
      <c r="D659" s="45" t="s">
        <v>97</v>
      </c>
      <c r="E659" s="137" t="s">
        <v>97</v>
      </c>
      <c r="F659" s="52"/>
      <c r="G659" s="52"/>
      <c r="H659" s="132" t="s">
        <v>1915</v>
      </c>
      <c r="I659" s="37" t="s">
        <v>1889</v>
      </c>
      <c r="J659" s="37" t="s">
        <v>97</v>
      </c>
      <c r="K659" s="37" t="s">
        <v>1900</v>
      </c>
      <c r="L659" s="37" t="s">
        <v>1916</v>
      </c>
      <c r="M659" s="37" t="s">
        <v>5</v>
      </c>
      <c r="N659" s="37"/>
      <c r="O659" s="36">
        <f>COUNTIF(Table487[[#This Row],[CMMI Comprehensive Primary Care Plus (CPC+)
Version Date: CY 2021]:[CMS Medicare Hospital Compare
Version Date: January 2021]],"*yes*")</f>
        <v>0</v>
      </c>
      <c r="P659" s="150"/>
      <c r="Q659" s="150"/>
      <c r="R659" s="150"/>
      <c r="S659" s="150"/>
      <c r="T659" s="150"/>
      <c r="U659" s="150"/>
      <c r="V659" s="150"/>
      <c r="W659" s="150"/>
      <c r="X659" s="150"/>
      <c r="Y659" s="150"/>
      <c r="Z659" s="150"/>
      <c r="AA659" s="150"/>
      <c r="AB659" s="150"/>
      <c r="AC659" s="150"/>
      <c r="AD659" s="150"/>
      <c r="AE659" s="150"/>
      <c r="AF659" s="150"/>
      <c r="AG659" s="150"/>
      <c r="AH659" s="150"/>
      <c r="AI659" s="150"/>
      <c r="AJ659" s="150"/>
      <c r="AK659" s="150"/>
    </row>
    <row r="660" spans="1:37" s="26" customFormat="1" ht="76.5" hidden="1" customHeight="1">
      <c r="A660" s="46" t="s">
        <v>3046</v>
      </c>
      <c r="B660" s="45" t="s">
        <v>3605</v>
      </c>
      <c r="C660" s="45" t="s">
        <v>97</v>
      </c>
      <c r="D660" s="45" t="s">
        <v>97</v>
      </c>
      <c r="E660" s="137" t="s">
        <v>1639</v>
      </c>
      <c r="F660" s="52"/>
      <c r="G660" s="132"/>
      <c r="H660" s="37" t="s">
        <v>3606</v>
      </c>
      <c r="I660" s="37" t="s">
        <v>1889</v>
      </c>
      <c r="J660" s="37" t="s">
        <v>97</v>
      </c>
      <c r="K660" s="37" t="s">
        <v>1900</v>
      </c>
      <c r="L660" s="37" t="s">
        <v>1916</v>
      </c>
      <c r="M660" s="37" t="s">
        <v>5</v>
      </c>
      <c r="N660" s="37"/>
      <c r="O660" s="160">
        <f>COUNTIF(Table487[[#This Row],[CMMI Comprehensive Primary Care Plus (CPC+)
Version Date: CY 2021]:[CMS Medicare Hospital Compare
Version Date: January 2021]],"*yes*")</f>
        <v>1</v>
      </c>
      <c r="P660" s="150"/>
      <c r="Q660" s="150"/>
      <c r="R660" s="150"/>
      <c r="S660" s="150"/>
      <c r="T660" s="150" t="s">
        <v>1</v>
      </c>
      <c r="U660" s="150"/>
      <c r="V660" s="150"/>
      <c r="W660" s="150"/>
      <c r="X660" s="150"/>
      <c r="Y660" s="150"/>
      <c r="Z660" s="150"/>
      <c r="AA660" s="150"/>
      <c r="AB660" s="150"/>
      <c r="AC660" s="150"/>
      <c r="AD660" s="150"/>
      <c r="AE660" s="150"/>
      <c r="AF660" s="150"/>
      <c r="AG660" s="150"/>
      <c r="AH660" s="150"/>
      <c r="AI660" s="150"/>
      <c r="AJ660" s="150"/>
      <c r="AK660" s="150"/>
    </row>
    <row r="661" spans="1:37" s="26" customFormat="1" ht="76.5" hidden="1" customHeight="1">
      <c r="A661" s="46" t="s">
        <v>3050</v>
      </c>
      <c r="B661" s="45" t="s">
        <v>2681</v>
      </c>
      <c r="C661" s="45" t="s">
        <v>97</v>
      </c>
      <c r="D661" s="45" t="s">
        <v>97</v>
      </c>
      <c r="E661" s="137" t="s">
        <v>1960</v>
      </c>
      <c r="F661" s="52"/>
      <c r="G661" s="132"/>
      <c r="H661" s="37" t="s">
        <v>1597</v>
      </c>
      <c r="I661" s="37" t="s">
        <v>1906</v>
      </c>
      <c r="J661" s="37" t="s">
        <v>97</v>
      </c>
      <c r="K661" s="37" t="s">
        <v>1900</v>
      </c>
      <c r="L661" s="37" t="s">
        <v>1880</v>
      </c>
      <c r="M661" s="37" t="s">
        <v>5</v>
      </c>
      <c r="N661" s="37"/>
      <c r="O661" s="172">
        <f>COUNTIF(Table487[[#This Row],[CMMI Comprehensive Primary Care Plus (CPC+)
Version Date: CY 2021]:[CMS Medicare Hospital Compare
Version Date: January 2021]],"*yes*")</f>
        <v>0</v>
      </c>
      <c r="P661" s="150"/>
      <c r="Q661" s="150"/>
      <c r="R661" s="150"/>
      <c r="S661" s="150"/>
      <c r="T661" s="150"/>
      <c r="U661" s="150"/>
      <c r="V661" s="150"/>
      <c r="W661" s="150"/>
      <c r="X661" s="150"/>
      <c r="Y661" s="150"/>
      <c r="Z661" s="150"/>
      <c r="AA661" s="150"/>
      <c r="AB661" s="150"/>
      <c r="AC661" s="150"/>
      <c r="AD661" s="150" t="s">
        <v>1</v>
      </c>
      <c r="AE661" s="150"/>
      <c r="AF661" s="150"/>
      <c r="AG661" s="150"/>
      <c r="AH661" s="150"/>
      <c r="AI661" s="150"/>
      <c r="AJ661" s="150"/>
      <c r="AK661" s="150"/>
    </row>
    <row r="662" spans="1:37" s="26" customFormat="1" ht="76.5" hidden="1" customHeight="1">
      <c r="A662" s="46" t="s">
        <v>3053</v>
      </c>
      <c r="B662" s="45" t="s">
        <v>3607</v>
      </c>
      <c r="C662" s="45" t="s">
        <v>97</v>
      </c>
      <c r="D662" s="45" t="s">
        <v>97</v>
      </c>
      <c r="E662" s="137" t="s">
        <v>3608</v>
      </c>
      <c r="F662" s="52" t="s">
        <v>3609</v>
      </c>
      <c r="G662" s="132" t="s">
        <v>3610</v>
      </c>
      <c r="H662" s="37" t="s">
        <v>3611</v>
      </c>
      <c r="I662" s="37" t="s">
        <v>1875</v>
      </c>
      <c r="J662" s="37" t="s">
        <v>1919</v>
      </c>
      <c r="K662" s="37" t="s">
        <v>1879</v>
      </c>
      <c r="L662" s="37" t="s">
        <v>1880</v>
      </c>
      <c r="M662" s="37" t="s">
        <v>3289</v>
      </c>
      <c r="N662" s="37"/>
      <c r="O662" s="36">
        <f>COUNTIF(Table487[[#This Row],[CMMI Comprehensive Primary Care Plus (CPC+)
Version Date: CY 2021]:[CMS Medicare Hospital Compare
Version Date: January 2021]],"*yes*")</f>
        <v>2</v>
      </c>
      <c r="P662" s="150"/>
      <c r="Q662" s="150"/>
      <c r="R662" s="150"/>
      <c r="S662" s="150" t="s">
        <v>1</v>
      </c>
      <c r="T662" s="150"/>
      <c r="U662" s="150"/>
      <c r="V662" s="150"/>
      <c r="W662" s="150" t="s">
        <v>1</v>
      </c>
      <c r="X662" s="150"/>
      <c r="Y662" s="150"/>
      <c r="Z662" s="150"/>
      <c r="AA662" s="150"/>
      <c r="AB662" s="150"/>
      <c r="AC662" s="150"/>
      <c r="AD662" s="150"/>
      <c r="AE662" s="150"/>
      <c r="AF662" s="150"/>
      <c r="AG662" s="150"/>
      <c r="AH662" s="150"/>
      <c r="AI662" s="150"/>
      <c r="AJ662" s="150"/>
      <c r="AK662" s="37" t="s">
        <v>1</v>
      </c>
    </row>
    <row r="663" spans="1:37" s="26" customFormat="1" ht="76.5" hidden="1" customHeight="1">
      <c r="A663" s="111" t="s">
        <v>3612</v>
      </c>
      <c r="B663" s="45" t="s">
        <v>3613</v>
      </c>
      <c r="C663" s="45" t="s">
        <v>97</v>
      </c>
      <c r="D663" s="45" t="s">
        <v>97</v>
      </c>
      <c r="E663" s="137" t="s">
        <v>1935</v>
      </c>
      <c r="F663" s="48"/>
      <c r="G663" s="48"/>
      <c r="H663" s="132" t="s">
        <v>3614</v>
      </c>
      <c r="I663" s="37" t="s">
        <v>2212</v>
      </c>
      <c r="J663" s="37" t="s">
        <v>1891</v>
      </c>
      <c r="K663" s="37" t="s">
        <v>1873</v>
      </c>
      <c r="L663" s="37" t="s">
        <v>1880</v>
      </c>
      <c r="M663" s="37" t="s">
        <v>5</v>
      </c>
      <c r="N663" s="37"/>
      <c r="O663" s="36">
        <f>COUNTIF(Table487[[#This Row],[CMMI Comprehensive Primary Care Plus (CPC+)
Version Date: CY 2021]:[CMS Medicare Hospital Compare
Version Date: January 2021]],"*yes*")</f>
        <v>1</v>
      </c>
      <c r="P663" s="150"/>
      <c r="Q663" s="150"/>
      <c r="R663" s="150"/>
      <c r="S663" s="150"/>
      <c r="T663" s="37"/>
      <c r="U663" s="150"/>
      <c r="V663" s="150"/>
      <c r="W663" s="150"/>
      <c r="X663" s="150"/>
      <c r="Y663" s="150"/>
      <c r="Z663" s="150" t="s">
        <v>1</v>
      </c>
      <c r="AA663" s="150"/>
      <c r="AB663" s="37"/>
      <c r="AC663" s="150"/>
      <c r="AD663" s="150"/>
      <c r="AE663" s="37"/>
      <c r="AF663" s="150"/>
      <c r="AG663" s="150"/>
      <c r="AH663" s="37"/>
      <c r="AI663" s="150"/>
      <c r="AJ663" s="150"/>
      <c r="AK663" s="37" t="s">
        <v>1</v>
      </c>
    </row>
    <row r="664" spans="1:37" s="26" customFormat="1" ht="76.5" hidden="1" customHeight="1">
      <c r="A664" s="111" t="s">
        <v>323</v>
      </c>
      <c r="B664" s="45" t="s">
        <v>2810</v>
      </c>
      <c r="C664" s="45" t="s">
        <v>97</v>
      </c>
      <c r="D664" s="45" t="s">
        <v>97</v>
      </c>
      <c r="E664" s="137" t="s">
        <v>2811</v>
      </c>
      <c r="F664" s="52" t="s">
        <v>2812</v>
      </c>
      <c r="G664" s="52"/>
      <c r="H664" s="132" t="s">
        <v>2813</v>
      </c>
      <c r="I664" s="37" t="s">
        <v>1875</v>
      </c>
      <c r="J664" s="37" t="s">
        <v>1878</v>
      </c>
      <c r="K664" s="37" t="s">
        <v>1879</v>
      </c>
      <c r="L664" s="37" t="s">
        <v>1880</v>
      </c>
      <c r="M664" s="37" t="s">
        <v>314</v>
      </c>
      <c r="N664" s="37"/>
      <c r="O664" s="36">
        <f>COUNTIF(Table487[[#This Row],[CMMI Comprehensive Primary Care Plus (CPC+)
Version Date: CY 2021]:[CMS Medicare Hospital Compare
Version Date: January 2021]],"*yes*")</f>
        <v>1</v>
      </c>
      <c r="P664" s="150"/>
      <c r="Q664" s="150"/>
      <c r="R664" s="150"/>
      <c r="S664" s="150"/>
      <c r="T664" s="150"/>
      <c r="U664" s="150"/>
      <c r="V664" s="150"/>
      <c r="W664" s="150" t="s">
        <v>1</v>
      </c>
      <c r="X664" s="150"/>
      <c r="Y664" s="150"/>
      <c r="Z664" s="150"/>
      <c r="AA664" s="150"/>
      <c r="AB664" s="150"/>
      <c r="AC664" s="150"/>
      <c r="AD664" s="150"/>
      <c r="AE664" s="150"/>
      <c r="AF664" s="150"/>
      <c r="AG664" s="150"/>
      <c r="AH664" s="150"/>
      <c r="AI664" s="150"/>
      <c r="AJ664" s="150"/>
      <c r="AK664" s="37" t="s">
        <v>1</v>
      </c>
    </row>
    <row r="665" spans="1:37" s="26" customFormat="1" ht="76.5" hidden="1" customHeight="1">
      <c r="A665" s="111" t="s">
        <v>385</v>
      </c>
      <c r="B665" s="45" t="s">
        <v>3190</v>
      </c>
      <c r="C665" s="45" t="s">
        <v>97</v>
      </c>
      <c r="D665" s="47" t="s">
        <v>97</v>
      </c>
      <c r="E665" s="137" t="s">
        <v>1960</v>
      </c>
      <c r="F665" s="52"/>
      <c r="G665" s="52"/>
      <c r="H665" s="132" t="s">
        <v>3195</v>
      </c>
      <c r="I665" s="37" t="s">
        <v>1875</v>
      </c>
      <c r="J665" s="37" t="s">
        <v>1887</v>
      </c>
      <c r="K665" s="37" t="s">
        <v>1873</v>
      </c>
      <c r="L665" s="37" t="s">
        <v>2252</v>
      </c>
      <c r="M665" s="37" t="s">
        <v>1746</v>
      </c>
      <c r="N665" s="37"/>
      <c r="O665" s="36">
        <f>COUNTIF(Table487[[#This Row],[CMMI Comprehensive Primary Care Plus (CPC+)
Version Date: CY 2021]:[CMS Medicare Hospital Compare
Version Date: January 2021]],"*yes*")</f>
        <v>1</v>
      </c>
      <c r="P665" s="150"/>
      <c r="Q665" s="150"/>
      <c r="R665" s="150"/>
      <c r="S665" s="150"/>
      <c r="T665" s="150"/>
      <c r="U665" s="150" t="s">
        <v>2194</v>
      </c>
      <c r="V665" s="150"/>
      <c r="W665" s="150"/>
      <c r="X665" s="150"/>
      <c r="Y665" s="150"/>
      <c r="Z665" s="150"/>
      <c r="AA665" s="150"/>
      <c r="AB665" s="150"/>
      <c r="AC665" s="150"/>
      <c r="AD665" s="150"/>
      <c r="AE665" s="150"/>
      <c r="AF665" s="150"/>
      <c r="AG665" s="150" t="s">
        <v>1827</v>
      </c>
      <c r="AH665" s="150" t="s">
        <v>1</v>
      </c>
      <c r="AI665" s="150"/>
      <c r="AJ665" s="150"/>
      <c r="AK665" s="150" t="s">
        <v>1</v>
      </c>
    </row>
    <row r="666" spans="1:37" s="26" customFormat="1" ht="76.5" hidden="1" customHeight="1">
      <c r="A666" s="111" t="s">
        <v>3615</v>
      </c>
      <c r="B666" s="45" t="s">
        <v>1702</v>
      </c>
      <c r="C666" s="45" t="s">
        <v>97</v>
      </c>
      <c r="D666" s="45" t="s">
        <v>97</v>
      </c>
      <c r="E666" s="137" t="s">
        <v>1788</v>
      </c>
      <c r="F666" s="48"/>
      <c r="G666" s="48"/>
      <c r="H666" s="132" t="s">
        <v>1783</v>
      </c>
      <c r="I666" s="37" t="s">
        <v>1906</v>
      </c>
      <c r="J666" s="37" t="s">
        <v>1876</v>
      </c>
      <c r="K666" s="37" t="s">
        <v>1873</v>
      </c>
      <c r="L666" s="37" t="s">
        <v>1916</v>
      </c>
      <c r="M666" s="37" t="s">
        <v>5</v>
      </c>
      <c r="N666" s="37"/>
      <c r="O666" s="36">
        <f>COUNTIF(Table487[[#This Row],[CMMI Comprehensive Primary Care Plus (CPC+)
Version Date: CY 2021]:[CMS Medicare Hospital Compare
Version Date: January 2021]],"*yes*")</f>
        <v>0</v>
      </c>
      <c r="P666" s="150"/>
      <c r="Q666" s="150"/>
      <c r="R666" s="150"/>
      <c r="S666" s="150"/>
      <c r="T666" s="37"/>
      <c r="U666" s="150"/>
      <c r="V666" s="150"/>
      <c r="W666" s="150"/>
      <c r="X666" s="150"/>
      <c r="Y666" s="150"/>
      <c r="Z666" s="150"/>
      <c r="AA666" s="150"/>
      <c r="AB666" s="37"/>
      <c r="AC666" s="150"/>
      <c r="AD666" s="150"/>
      <c r="AE666" s="37"/>
      <c r="AF666" s="150"/>
      <c r="AG666" s="150"/>
      <c r="AH666" s="37" t="s">
        <v>1703</v>
      </c>
      <c r="AI666" s="174"/>
      <c r="AJ666" s="174"/>
      <c r="AK666" s="150" t="s">
        <v>1</v>
      </c>
    </row>
    <row r="667" spans="1:37" s="26" customFormat="1" ht="76.5" hidden="1" customHeight="1">
      <c r="A667" s="111" t="s">
        <v>3616</v>
      </c>
      <c r="B667" s="45" t="s">
        <v>3617</v>
      </c>
      <c r="C667" s="45" t="s">
        <v>97</v>
      </c>
      <c r="D667" s="47" t="s">
        <v>97</v>
      </c>
      <c r="E667" s="137" t="s">
        <v>574</v>
      </c>
      <c r="F667" s="48"/>
      <c r="G667" s="48"/>
      <c r="H667" s="132" t="s">
        <v>3618</v>
      </c>
      <c r="I667" s="37" t="s">
        <v>1906</v>
      </c>
      <c r="J667" s="37" t="s">
        <v>1886</v>
      </c>
      <c r="K667" s="37" t="s">
        <v>1873</v>
      </c>
      <c r="L667" s="37" t="s">
        <v>1880</v>
      </c>
      <c r="M667" s="37" t="s">
        <v>314</v>
      </c>
      <c r="N667" s="37"/>
      <c r="O667" s="36">
        <f>COUNTIF(Table487[[#This Row],[CMMI Comprehensive Primary Care Plus (CPC+)
Version Date: CY 2021]:[CMS Medicare Hospital Compare
Version Date: January 2021]],"*yes*")</f>
        <v>0</v>
      </c>
      <c r="P667" s="150"/>
      <c r="Q667" s="150"/>
      <c r="R667" s="150"/>
      <c r="S667" s="150"/>
      <c r="T667" s="150"/>
      <c r="U667" s="150"/>
      <c r="V667" s="150"/>
      <c r="W667" s="150"/>
      <c r="X667" s="150"/>
      <c r="Y667" s="150"/>
      <c r="Z667" s="150"/>
      <c r="AA667" s="150"/>
      <c r="AB667" s="150"/>
      <c r="AC667" s="150"/>
      <c r="AD667" s="150"/>
      <c r="AE667" s="150"/>
      <c r="AF667" s="150"/>
      <c r="AG667" s="150"/>
      <c r="AH667" s="150"/>
      <c r="AI667" s="174"/>
      <c r="AJ667" s="174"/>
      <c r="AK667" s="150" t="s">
        <v>1</v>
      </c>
    </row>
    <row r="668" spans="1:37" s="26" customFormat="1" ht="76.5" hidden="1" customHeight="1">
      <c r="A668" s="179" t="s">
        <v>3619</v>
      </c>
      <c r="B668" s="45" t="s">
        <v>312</v>
      </c>
      <c r="C668" s="45" t="s">
        <v>97</v>
      </c>
      <c r="D668" s="45" t="s">
        <v>97</v>
      </c>
      <c r="E668" s="137" t="s">
        <v>1960</v>
      </c>
      <c r="F668" s="52"/>
      <c r="G668" s="182"/>
      <c r="H668" s="132" t="s">
        <v>1476</v>
      </c>
      <c r="I668" s="37" t="s">
        <v>2297</v>
      </c>
      <c r="J668" s="37" t="s">
        <v>97</v>
      </c>
      <c r="K668" s="37" t="s">
        <v>1873</v>
      </c>
      <c r="L668" s="37" t="s">
        <v>1874</v>
      </c>
      <c r="M668" s="37" t="s">
        <v>1746</v>
      </c>
      <c r="N668" s="37"/>
      <c r="O668" s="36">
        <f>COUNTIF(Table487[[#This Row],[CMMI Comprehensive Primary Care Plus (CPC+)
Version Date: CY 2021]:[CMS Medicare Hospital Compare
Version Date: January 2021]],"*yes*")</f>
        <v>0</v>
      </c>
      <c r="P668" s="150"/>
      <c r="Q668" s="150"/>
      <c r="R668" s="150"/>
      <c r="S668" s="150"/>
      <c r="T668" s="150"/>
      <c r="U668" s="150"/>
      <c r="V668" s="150"/>
      <c r="W668" s="150"/>
      <c r="X668" s="150"/>
      <c r="Y668" s="150"/>
      <c r="Z668" s="150"/>
      <c r="AA668" s="150"/>
      <c r="AB668" s="150"/>
      <c r="AC668" s="150"/>
      <c r="AD668" s="150"/>
      <c r="AE668" s="150"/>
      <c r="AF668" s="150"/>
      <c r="AG668" s="150" t="s">
        <v>1827</v>
      </c>
      <c r="AH668" s="150"/>
      <c r="AI668" s="174"/>
      <c r="AJ668" s="174"/>
      <c r="AK668" s="150" t="s">
        <v>1</v>
      </c>
    </row>
    <row r="669" spans="1:37" s="26" customFormat="1" ht="76.5" hidden="1" customHeight="1">
      <c r="A669" s="111" t="s">
        <v>3620</v>
      </c>
      <c r="B669" s="45" t="s">
        <v>2394</v>
      </c>
      <c r="C669" s="45" t="s">
        <v>97</v>
      </c>
      <c r="D669" s="45" t="s">
        <v>97</v>
      </c>
      <c r="E669" s="137" t="s">
        <v>1639</v>
      </c>
      <c r="F669" s="48"/>
      <c r="G669" s="48"/>
      <c r="H669" s="132" t="s">
        <v>1757</v>
      </c>
      <c r="I669" s="37" t="s">
        <v>1889</v>
      </c>
      <c r="J669" s="37" t="s">
        <v>1893</v>
      </c>
      <c r="K669" s="37" t="s">
        <v>1879</v>
      </c>
      <c r="L669" s="37" t="s">
        <v>1916</v>
      </c>
      <c r="M669" s="37" t="s">
        <v>314</v>
      </c>
      <c r="N669" s="37"/>
      <c r="O669" s="36">
        <f>COUNTIF(Table487[[#This Row],[CMMI Comprehensive Primary Care Plus (CPC+)
Version Date: CY 2021]:[CMS Medicare Hospital Compare
Version Date: January 2021]],"*yes*")</f>
        <v>2</v>
      </c>
      <c r="P669" s="150"/>
      <c r="Q669" s="150"/>
      <c r="R669" s="150"/>
      <c r="S669" s="150"/>
      <c r="T669" s="37"/>
      <c r="U669" s="150"/>
      <c r="V669" s="150"/>
      <c r="W669" s="150"/>
      <c r="X669" s="150"/>
      <c r="Y669" s="150" t="s">
        <v>3986</v>
      </c>
      <c r="Z669" s="150" t="s">
        <v>1</v>
      </c>
      <c r="AA669" s="150"/>
      <c r="AB669" s="37"/>
      <c r="AC669" s="150"/>
      <c r="AD669" s="150"/>
      <c r="AE669" s="37"/>
      <c r="AF669" s="150"/>
      <c r="AG669" s="150"/>
      <c r="AH669" s="37"/>
      <c r="AI669" s="150"/>
      <c r="AJ669" s="150"/>
      <c r="AK669" s="150"/>
    </row>
    <row r="670" spans="1:37" s="26" customFormat="1" ht="76.5" hidden="1" customHeight="1">
      <c r="A670" s="111" t="s">
        <v>3621</v>
      </c>
      <c r="B670" s="45" t="s">
        <v>3622</v>
      </c>
      <c r="C670" s="45" t="s">
        <v>97</v>
      </c>
      <c r="D670" s="45" t="s">
        <v>97</v>
      </c>
      <c r="E670" s="137" t="s">
        <v>1675</v>
      </c>
      <c r="F670" s="48" t="s">
        <v>2887</v>
      </c>
      <c r="G670" s="48"/>
      <c r="H670" s="157" t="s">
        <v>3623</v>
      </c>
      <c r="I670" s="37" t="s">
        <v>2212</v>
      </c>
      <c r="J670" s="37" t="s">
        <v>1886</v>
      </c>
      <c r="K670" s="37" t="s">
        <v>1879</v>
      </c>
      <c r="L670" s="37" t="s">
        <v>1880</v>
      </c>
      <c r="M670" s="37" t="s">
        <v>3289</v>
      </c>
      <c r="N670" s="161"/>
      <c r="O670" s="36">
        <f>COUNTIF(Table487[[#This Row],[CMMI Comprehensive Primary Care Plus (CPC+)
Version Date: CY 2021]:[CMS Medicare Hospital Compare
Version Date: January 2021]],"*yes*")</f>
        <v>2</v>
      </c>
      <c r="P670" s="150"/>
      <c r="Q670" s="150"/>
      <c r="R670" s="150"/>
      <c r="S670" s="150"/>
      <c r="T670" s="37"/>
      <c r="U670" s="150"/>
      <c r="V670" s="150"/>
      <c r="W670" s="150" t="s">
        <v>1</v>
      </c>
      <c r="X670" s="150" t="s">
        <v>2370</v>
      </c>
      <c r="Y670" s="150"/>
      <c r="Z670" s="150"/>
      <c r="AA670" s="150"/>
      <c r="AB670" s="37"/>
      <c r="AC670" s="150"/>
      <c r="AD670" s="150"/>
      <c r="AE670" s="37"/>
      <c r="AF670" s="150"/>
      <c r="AG670" s="150"/>
      <c r="AH670" s="37"/>
      <c r="AI670" s="150"/>
      <c r="AJ670" s="150"/>
      <c r="AK670" s="150"/>
    </row>
    <row r="671" spans="1:37" s="26" customFormat="1" ht="76.5" hidden="1" customHeight="1">
      <c r="A671" s="111" t="s">
        <v>3624</v>
      </c>
      <c r="B671" s="45" t="s">
        <v>3625</v>
      </c>
      <c r="C671" s="45" t="s">
        <v>97</v>
      </c>
      <c r="D671" s="45" t="s">
        <v>97</v>
      </c>
      <c r="E671" s="137" t="s">
        <v>1675</v>
      </c>
      <c r="F671" s="48" t="s">
        <v>3626</v>
      </c>
      <c r="G671" s="48"/>
      <c r="H671" s="157" t="s">
        <v>3627</v>
      </c>
      <c r="I671" s="37" t="s">
        <v>2212</v>
      </c>
      <c r="J671" s="37" t="s">
        <v>1886</v>
      </c>
      <c r="K671" s="37" t="s">
        <v>1879</v>
      </c>
      <c r="L671" s="37" t="s">
        <v>1880</v>
      </c>
      <c r="M671" s="37" t="s">
        <v>3289</v>
      </c>
      <c r="N671" s="161"/>
      <c r="O671" s="36">
        <f>COUNTIF(Table487[[#This Row],[CMMI Comprehensive Primary Care Plus (CPC+)
Version Date: CY 2021]:[CMS Medicare Hospital Compare
Version Date: January 2021]],"*yes*")</f>
        <v>2</v>
      </c>
      <c r="P671" s="150"/>
      <c r="Q671" s="150"/>
      <c r="R671" s="150"/>
      <c r="S671" s="150"/>
      <c r="T671" s="37"/>
      <c r="U671" s="150"/>
      <c r="V671" s="150"/>
      <c r="W671" s="150" t="s">
        <v>1</v>
      </c>
      <c r="X671" s="150" t="s">
        <v>2370</v>
      </c>
      <c r="Y671" s="150"/>
      <c r="Z671" s="150"/>
      <c r="AA671" s="150"/>
      <c r="AB671" s="37"/>
      <c r="AC671" s="150"/>
      <c r="AD671" s="150"/>
      <c r="AE671" s="37"/>
      <c r="AF671" s="150"/>
      <c r="AG671" s="150"/>
      <c r="AH671" s="37"/>
      <c r="AI671" s="150"/>
      <c r="AJ671" s="150"/>
      <c r="AK671" s="150"/>
    </row>
    <row r="672" spans="1:37" s="26" customFormat="1" ht="76.5" hidden="1" customHeight="1">
      <c r="A672" s="111" t="s">
        <v>3628</v>
      </c>
      <c r="B672" s="45" t="s">
        <v>3629</v>
      </c>
      <c r="C672" s="45" t="s">
        <v>97</v>
      </c>
      <c r="D672" s="45" t="s">
        <v>97</v>
      </c>
      <c r="E672" s="137" t="s">
        <v>1959</v>
      </c>
      <c r="F672" s="48"/>
      <c r="G672" s="48"/>
      <c r="H672" s="132" t="s">
        <v>3630</v>
      </c>
      <c r="I672" s="37" t="s">
        <v>1889</v>
      </c>
      <c r="J672" s="37" t="s">
        <v>1901</v>
      </c>
      <c r="K672" s="37" t="s">
        <v>1879</v>
      </c>
      <c r="L672" s="37" t="s">
        <v>2252</v>
      </c>
      <c r="M672" s="37" t="s">
        <v>314</v>
      </c>
      <c r="N672" s="161"/>
      <c r="O672" s="36">
        <f>COUNTIF(Table487[[#This Row],[CMMI Comprehensive Primary Care Plus (CPC+)
Version Date: CY 2021]:[CMS Medicare Hospital Compare
Version Date: January 2021]],"*yes*")</f>
        <v>1</v>
      </c>
      <c r="P672" s="150"/>
      <c r="Q672" s="150" t="s">
        <v>3926</v>
      </c>
      <c r="R672" s="150"/>
      <c r="S672" s="150"/>
      <c r="T672" s="37"/>
      <c r="U672" s="150"/>
      <c r="V672" s="150"/>
      <c r="W672" s="150"/>
      <c r="X672" s="150"/>
      <c r="Y672" s="150"/>
      <c r="Z672" s="150"/>
      <c r="AA672" s="150"/>
      <c r="AB672" s="37"/>
      <c r="AC672" s="150"/>
      <c r="AD672" s="150"/>
      <c r="AE672" s="37"/>
      <c r="AF672" s="150"/>
      <c r="AG672" s="150"/>
      <c r="AH672" s="37"/>
      <c r="AI672" s="150"/>
      <c r="AJ672" s="150"/>
      <c r="AK672" s="150"/>
    </row>
    <row r="673" spans="1:37" s="26" customFormat="1" ht="76.5" hidden="1" customHeight="1">
      <c r="A673" s="184" t="s">
        <v>3631</v>
      </c>
      <c r="B673" s="45" t="s">
        <v>987</v>
      </c>
      <c r="C673" s="45" t="s">
        <v>97</v>
      </c>
      <c r="D673" s="45" t="s">
        <v>97</v>
      </c>
      <c r="E673" s="137" t="s">
        <v>1949</v>
      </c>
      <c r="F673" s="52" t="s">
        <v>2633</v>
      </c>
      <c r="G673" s="52"/>
      <c r="H673" s="157" t="s">
        <v>988</v>
      </c>
      <c r="I673" s="37" t="s">
        <v>97</v>
      </c>
      <c r="J673" s="37" t="s">
        <v>1883</v>
      </c>
      <c r="K673" s="37" t="s">
        <v>1873</v>
      </c>
      <c r="L673" s="37" t="s">
        <v>1880</v>
      </c>
      <c r="M673" s="150" t="s">
        <v>1746</v>
      </c>
      <c r="N673" s="37" t="s">
        <v>1</v>
      </c>
      <c r="O673" s="36">
        <f>COUNTIF(Table487[[#This Row],[CMMI Comprehensive Primary Care Plus (CPC+)
Version Date: CY 2021]:[CMS Medicare Hospital Compare
Version Date: January 2021]],"*yes*")</f>
        <v>1</v>
      </c>
      <c r="P673" s="150"/>
      <c r="Q673" s="150"/>
      <c r="R673" s="150"/>
      <c r="S673" s="150"/>
      <c r="T673" s="150"/>
      <c r="U673" s="150"/>
      <c r="V673" s="150"/>
      <c r="W673" s="150" t="s">
        <v>1</v>
      </c>
      <c r="X673" s="150"/>
      <c r="Y673" s="150"/>
      <c r="Z673" s="150"/>
      <c r="AA673" s="150"/>
      <c r="AB673" s="150"/>
      <c r="AC673" s="150"/>
      <c r="AD673" s="150"/>
      <c r="AE673" s="37"/>
      <c r="AF673" s="150"/>
      <c r="AG673" s="150"/>
      <c r="AH673" s="150"/>
      <c r="AI673" s="150"/>
      <c r="AJ673" s="150" t="s">
        <v>1827</v>
      </c>
      <c r="AK673" s="150" t="s">
        <v>1698</v>
      </c>
    </row>
    <row r="674" spans="1:37" s="26" customFormat="1" ht="76.5" hidden="1" customHeight="1">
      <c r="A674" s="184" t="s">
        <v>3632</v>
      </c>
      <c r="B674" s="45" t="s">
        <v>989</v>
      </c>
      <c r="C674" s="45" t="s">
        <v>97</v>
      </c>
      <c r="D674" s="47" t="s">
        <v>97</v>
      </c>
      <c r="E674" s="137" t="s">
        <v>1949</v>
      </c>
      <c r="F674" s="52" t="s">
        <v>2634</v>
      </c>
      <c r="G674" s="52"/>
      <c r="H674" s="132" t="s">
        <v>990</v>
      </c>
      <c r="I674" s="37" t="s">
        <v>97</v>
      </c>
      <c r="J674" s="37" t="s">
        <v>1883</v>
      </c>
      <c r="K674" s="37" t="s">
        <v>1873</v>
      </c>
      <c r="L674" s="37" t="s">
        <v>1880</v>
      </c>
      <c r="M674" s="37" t="s">
        <v>1746</v>
      </c>
      <c r="N674" s="37"/>
      <c r="O674" s="36">
        <f>COUNTIF(Table487[[#This Row],[CMMI Comprehensive Primary Care Plus (CPC+)
Version Date: CY 2021]:[CMS Medicare Hospital Compare
Version Date: January 2021]],"*yes*")</f>
        <v>1</v>
      </c>
      <c r="P674" s="150"/>
      <c r="Q674" s="150"/>
      <c r="R674" s="150"/>
      <c r="S674" s="150"/>
      <c r="T674" s="150"/>
      <c r="U674" s="150"/>
      <c r="V674" s="150"/>
      <c r="W674" s="150" t="s">
        <v>1</v>
      </c>
      <c r="X674" s="150"/>
      <c r="Y674" s="150"/>
      <c r="Z674" s="150"/>
      <c r="AA674" s="150"/>
      <c r="AB674" s="150"/>
      <c r="AC674" s="150"/>
      <c r="AD674" s="150"/>
      <c r="AE674" s="37"/>
      <c r="AF674" s="150"/>
      <c r="AG674" s="150"/>
      <c r="AH674" s="150"/>
      <c r="AI674" s="150"/>
      <c r="AJ674" s="150"/>
      <c r="AK674" s="150"/>
    </row>
    <row r="675" spans="1:37" s="26" customFormat="1" ht="76.5" hidden="1" customHeight="1">
      <c r="A675" s="111" t="s">
        <v>3633</v>
      </c>
      <c r="B675" s="45" t="s">
        <v>963</v>
      </c>
      <c r="C675" s="45" t="s">
        <v>97</v>
      </c>
      <c r="D675" s="45" t="s">
        <v>97</v>
      </c>
      <c r="E675" s="137" t="s">
        <v>1931</v>
      </c>
      <c r="F675" s="48" t="s">
        <v>2605</v>
      </c>
      <c r="G675" s="48"/>
      <c r="H675" s="132" t="s">
        <v>3634</v>
      </c>
      <c r="I675" s="37" t="s">
        <v>1889</v>
      </c>
      <c r="J675" s="37" t="s">
        <v>1890</v>
      </c>
      <c r="K675" s="37" t="s">
        <v>1879</v>
      </c>
      <c r="L675" s="37" t="s">
        <v>1880</v>
      </c>
      <c r="M675" s="37" t="s">
        <v>5</v>
      </c>
      <c r="N675" s="37"/>
      <c r="O675" s="36">
        <f>COUNTIF(Table487[[#This Row],[CMMI Comprehensive Primary Care Plus (CPC+)
Version Date: CY 2021]:[CMS Medicare Hospital Compare
Version Date: January 2021]],"*yes*")</f>
        <v>1</v>
      </c>
      <c r="P675" s="150"/>
      <c r="Q675" s="150"/>
      <c r="R675" s="150"/>
      <c r="S675" s="150"/>
      <c r="T675" s="37"/>
      <c r="U675" s="150"/>
      <c r="V675" s="150"/>
      <c r="W675" s="150" t="s">
        <v>1</v>
      </c>
      <c r="X675" s="150"/>
      <c r="Y675" s="150"/>
      <c r="Z675" s="150"/>
      <c r="AA675" s="150"/>
      <c r="AB675" s="37"/>
      <c r="AC675" s="150"/>
      <c r="AD675" s="150"/>
      <c r="AE675" s="37"/>
      <c r="AF675" s="150"/>
      <c r="AG675" s="150"/>
      <c r="AH675" s="37"/>
      <c r="AI675" s="150"/>
      <c r="AJ675" s="150"/>
      <c r="AK675" s="150"/>
    </row>
    <row r="676" spans="1:37" s="26" customFormat="1" ht="76.5" hidden="1" customHeight="1">
      <c r="A676" s="111" t="s">
        <v>386</v>
      </c>
      <c r="B676" s="45" t="s">
        <v>2671</v>
      </c>
      <c r="C676" s="45" t="s">
        <v>97</v>
      </c>
      <c r="D676" s="47" t="s">
        <v>97</v>
      </c>
      <c r="E676" s="137" t="s">
        <v>1639</v>
      </c>
      <c r="F676" s="52"/>
      <c r="G676" s="52"/>
      <c r="H676" s="132" t="s">
        <v>3635</v>
      </c>
      <c r="I676" s="37" t="s">
        <v>2297</v>
      </c>
      <c r="J676" s="37" t="s">
        <v>1883</v>
      </c>
      <c r="K676" s="37" t="s">
        <v>1873</v>
      </c>
      <c r="L676" s="37" t="s">
        <v>1880</v>
      </c>
      <c r="M676" s="37" t="s">
        <v>5</v>
      </c>
      <c r="N676" s="37"/>
      <c r="O676" s="36">
        <f>COUNTIF(Table487[[#This Row],[CMMI Comprehensive Primary Care Plus (CPC+)
Version Date: CY 2021]:[CMS Medicare Hospital Compare
Version Date: January 2021]],"*yes*")</f>
        <v>0</v>
      </c>
      <c r="P676" s="150"/>
      <c r="Q676" s="150"/>
      <c r="R676" s="150"/>
      <c r="S676" s="150"/>
      <c r="T676" s="150"/>
      <c r="U676" s="150"/>
      <c r="V676" s="150"/>
      <c r="W676" s="150"/>
      <c r="X676" s="150"/>
      <c r="Y676" s="150"/>
      <c r="Z676" s="150"/>
      <c r="AA676" s="150"/>
      <c r="AB676" s="150"/>
      <c r="AC676" s="150"/>
      <c r="AD676" s="150"/>
      <c r="AE676" s="150"/>
      <c r="AF676" s="150"/>
      <c r="AG676" s="150"/>
      <c r="AH676" s="150"/>
      <c r="AI676" s="150"/>
      <c r="AJ676" s="150"/>
      <c r="AK676" s="150"/>
    </row>
    <row r="677" spans="1:37" s="26" customFormat="1" ht="76.5" hidden="1" customHeight="1">
      <c r="A677" s="111" t="s">
        <v>3636</v>
      </c>
      <c r="B677" s="45" t="s">
        <v>2994</v>
      </c>
      <c r="C677" s="45" t="s">
        <v>97</v>
      </c>
      <c r="D677" s="45" t="s">
        <v>97</v>
      </c>
      <c r="E677" s="137" t="s">
        <v>1675</v>
      </c>
      <c r="F677" s="48"/>
      <c r="G677" s="48"/>
      <c r="H677" s="132" t="s">
        <v>2995</v>
      </c>
      <c r="I677" s="37" t="s">
        <v>1889</v>
      </c>
      <c r="J677" s="37" t="s">
        <v>1901</v>
      </c>
      <c r="K677" s="37" t="s">
        <v>1879</v>
      </c>
      <c r="L677" s="37" t="s">
        <v>2252</v>
      </c>
      <c r="M677" s="37" t="s">
        <v>314</v>
      </c>
      <c r="N677" s="37" t="s">
        <v>1</v>
      </c>
      <c r="O677" s="36">
        <f>COUNTIF(Table487[[#This Row],[CMMI Comprehensive Primary Care Plus (CPC+)
Version Date: CY 2021]:[CMS Medicare Hospital Compare
Version Date: January 2021]],"*yes*")</f>
        <v>0</v>
      </c>
      <c r="P677" s="150"/>
      <c r="Q677" s="150"/>
      <c r="R677" s="150"/>
      <c r="S677" s="150"/>
      <c r="T677" s="150"/>
      <c r="U677" s="150"/>
      <c r="V677" s="150"/>
      <c r="W677" s="150"/>
      <c r="X677" s="150"/>
      <c r="Y677" s="150"/>
      <c r="Z677" s="150"/>
      <c r="AA677" s="150"/>
      <c r="AB677" s="150"/>
      <c r="AC677" s="150"/>
      <c r="AD677" s="150"/>
      <c r="AE677" s="150"/>
      <c r="AF677" s="150"/>
      <c r="AG677" s="150"/>
      <c r="AH677" s="150"/>
      <c r="AI677" s="150"/>
      <c r="AJ677" s="150"/>
      <c r="AK677" s="150" t="s">
        <v>1</v>
      </c>
    </row>
    <row r="678" spans="1:37" s="26" customFormat="1" ht="76.5" hidden="1" customHeight="1">
      <c r="A678" s="111" t="s">
        <v>3637</v>
      </c>
      <c r="B678" s="45" t="s">
        <v>945</v>
      </c>
      <c r="C678" s="45" t="s">
        <v>97</v>
      </c>
      <c r="D678" s="45" t="s">
        <v>97</v>
      </c>
      <c r="E678" s="137" t="s">
        <v>1944</v>
      </c>
      <c r="F678" s="48" t="s">
        <v>2581</v>
      </c>
      <c r="G678" s="48"/>
      <c r="H678" s="132" t="s">
        <v>946</v>
      </c>
      <c r="I678" s="37" t="s">
        <v>1889</v>
      </c>
      <c r="J678" s="37" t="s">
        <v>1901</v>
      </c>
      <c r="K678" s="37" t="s">
        <v>1879</v>
      </c>
      <c r="L678" s="37" t="s">
        <v>1880</v>
      </c>
      <c r="M678" s="37" t="s">
        <v>1746</v>
      </c>
      <c r="N678" s="37" t="s">
        <v>1</v>
      </c>
      <c r="O678" s="36">
        <f>COUNTIF(Table487[[#This Row],[CMMI Comprehensive Primary Care Plus (CPC+)
Version Date: CY 2021]:[CMS Medicare Hospital Compare
Version Date: January 2021]],"*yes*")</f>
        <v>1</v>
      </c>
      <c r="P678" s="150"/>
      <c r="Q678" s="150"/>
      <c r="R678" s="150"/>
      <c r="S678" s="150"/>
      <c r="T678" s="150"/>
      <c r="U678" s="150"/>
      <c r="V678" s="150"/>
      <c r="W678" s="150" t="s">
        <v>1</v>
      </c>
      <c r="X678" s="150"/>
      <c r="Y678" s="150"/>
      <c r="Z678" s="150"/>
      <c r="AA678" s="150"/>
      <c r="AB678" s="150"/>
      <c r="AC678" s="150"/>
      <c r="AD678" s="150"/>
      <c r="AE678" s="150"/>
      <c r="AF678" s="150"/>
      <c r="AG678" s="150"/>
      <c r="AH678" s="150"/>
      <c r="AI678" s="150"/>
      <c r="AJ678" s="150"/>
      <c r="AK678" s="150"/>
    </row>
    <row r="679" spans="1:37" s="26" customFormat="1" ht="76.5" hidden="1" customHeight="1">
      <c r="A679" s="111" t="s">
        <v>3638</v>
      </c>
      <c r="B679" s="45" t="s">
        <v>947</v>
      </c>
      <c r="C679" s="45" t="s">
        <v>97</v>
      </c>
      <c r="D679" s="45" t="s">
        <v>97</v>
      </c>
      <c r="E679" s="137" t="s">
        <v>1944</v>
      </c>
      <c r="F679" s="48" t="s">
        <v>2582</v>
      </c>
      <c r="G679" s="48"/>
      <c r="H679" s="132" t="s">
        <v>948</v>
      </c>
      <c r="I679" s="37" t="s">
        <v>2297</v>
      </c>
      <c r="J679" s="37" t="s">
        <v>1901</v>
      </c>
      <c r="K679" s="37" t="s">
        <v>1873</v>
      </c>
      <c r="L679" s="37" t="s">
        <v>1880</v>
      </c>
      <c r="M679" s="37" t="s">
        <v>1746</v>
      </c>
      <c r="N679" s="37" t="s">
        <v>1</v>
      </c>
      <c r="O679" s="36">
        <f>COUNTIF(Table487[[#This Row],[CMMI Comprehensive Primary Care Plus (CPC+)
Version Date: CY 2021]:[CMS Medicare Hospital Compare
Version Date: January 2021]],"*yes*")</f>
        <v>2</v>
      </c>
      <c r="P679" s="150"/>
      <c r="Q679" s="150"/>
      <c r="R679" s="150"/>
      <c r="S679" s="150"/>
      <c r="T679" s="150"/>
      <c r="U679" s="150"/>
      <c r="V679" s="150"/>
      <c r="W679" s="150" t="s">
        <v>1</v>
      </c>
      <c r="X679" s="150" t="s">
        <v>2319</v>
      </c>
      <c r="Y679" s="150"/>
      <c r="Z679" s="150"/>
      <c r="AA679" s="150"/>
      <c r="AB679" s="150"/>
      <c r="AC679" s="150"/>
      <c r="AD679" s="150"/>
      <c r="AE679" s="150"/>
      <c r="AF679" s="150"/>
      <c r="AG679" s="150"/>
      <c r="AH679" s="150"/>
      <c r="AI679" s="150"/>
      <c r="AJ679" s="150"/>
      <c r="AK679" s="150"/>
    </row>
    <row r="680" spans="1:37" s="26" customFormat="1" ht="76.5" customHeight="1">
      <c r="A680" s="179" t="s">
        <v>3639</v>
      </c>
      <c r="B680" s="45" t="s">
        <v>3640</v>
      </c>
      <c r="C680" s="45" t="s">
        <v>97</v>
      </c>
      <c r="D680" s="45" t="s">
        <v>97</v>
      </c>
      <c r="E680" s="137" t="s">
        <v>1913</v>
      </c>
      <c r="F680" s="48"/>
      <c r="G680" s="149"/>
      <c r="H680" s="132" t="s">
        <v>3641</v>
      </c>
      <c r="I680" s="37" t="s">
        <v>1917</v>
      </c>
      <c r="J680" s="37" t="s">
        <v>97</v>
      </c>
      <c r="K680" s="37" t="s">
        <v>1892</v>
      </c>
      <c r="L680" s="37" t="s">
        <v>1916</v>
      </c>
      <c r="M680" s="37" t="s">
        <v>1746</v>
      </c>
      <c r="N680" s="37"/>
      <c r="O680" s="36">
        <f>COUNTIF(Table487[[#This Row],[CMMI Comprehensive Primary Care Plus (CPC+)
Version Date: CY 2021]:[CMS Medicare Hospital Compare
Version Date: January 2021]],"*yes*")</f>
        <v>0</v>
      </c>
      <c r="P680" s="150"/>
      <c r="Q680" s="150"/>
      <c r="R680" s="150"/>
      <c r="S680" s="150"/>
      <c r="T680" s="150"/>
      <c r="U680" s="150"/>
      <c r="V680" s="150"/>
      <c r="W680" s="150"/>
      <c r="X680" s="150"/>
      <c r="Y680" s="150"/>
      <c r="Z680" s="150"/>
      <c r="AA680" s="150"/>
      <c r="AB680" s="150"/>
      <c r="AC680" s="150"/>
      <c r="AD680" s="150"/>
      <c r="AE680" s="150"/>
      <c r="AF680" s="150" t="s">
        <v>1</v>
      </c>
      <c r="AG680" s="150"/>
      <c r="AH680" s="150"/>
      <c r="AI680" s="150"/>
      <c r="AJ680" s="150"/>
      <c r="AK680" s="150"/>
    </row>
    <row r="681" spans="1:37" s="26" customFormat="1" ht="76.5" hidden="1" customHeight="1">
      <c r="A681" s="179" t="s">
        <v>3642</v>
      </c>
      <c r="B681" s="45" t="s">
        <v>2103</v>
      </c>
      <c r="C681" s="45" t="s">
        <v>97</v>
      </c>
      <c r="D681" s="47" t="s">
        <v>97</v>
      </c>
      <c r="E681" s="137" t="s">
        <v>1637</v>
      </c>
      <c r="F681" s="52" t="s">
        <v>2705</v>
      </c>
      <c r="G681" s="182"/>
      <c r="H681" s="132" t="s">
        <v>1778</v>
      </c>
      <c r="I681" s="37" t="s">
        <v>1875</v>
      </c>
      <c r="J681" s="37" t="s">
        <v>1919</v>
      </c>
      <c r="K681" s="37" t="s">
        <v>1879</v>
      </c>
      <c r="L681" s="37" t="s">
        <v>1880</v>
      </c>
      <c r="M681" s="37" t="s">
        <v>314</v>
      </c>
      <c r="N681" s="37"/>
      <c r="O681" s="36">
        <f>COUNTIF(Table487[[#This Row],[CMMI Comprehensive Primary Care Plus (CPC+)
Version Date: CY 2021]:[CMS Medicare Hospital Compare
Version Date: January 2021]],"*yes*")</f>
        <v>1</v>
      </c>
      <c r="P681" s="150"/>
      <c r="Q681" s="150"/>
      <c r="R681" s="150"/>
      <c r="S681" s="150"/>
      <c r="T681" s="150"/>
      <c r="U681" s="150"/>
      <c r="V681" s="150"/>
      <c r="W681" s="150" t="s">
        <v>1</v>
      </c>
      <c r="X681" s="150"/>
      <c r="Y681" s="150"/>
      <c r="Z681" s="150"/>
      <c r="AA681" s="150"/>
      <c r="AB681" s="150"/>
      <c r="AC681" s="150"/>
      <c r="AD681" s="150"/>
      <c r="AE681" s="150"/>
      <c r="AF681" s="150"/>
      <c r="AG681" s="150"/>
      <c r="AH681" s="150"/>
      <c r="AI681" s="150"/>
      <c r="AJ681" s="150"/>
      <c r="AK681" s="150"/>
    </row>
    <row r="682" spans="1:37" s="26" customFormat="1" ht="76.5" hidden="1" customHeight="1">
      <c r="A682" s="111" t="s">
        <v>3643</v>
      </c>
      <c r="B682" s="45" t="s">
        <v>2074</v>
      </c>
      <c r="C682" s="45" t="s">
        <v>97</v>
      </c>
      <c r="D682" s="47" t="s">
        <v>97</v>
      </c>
      <c r="E682" s="137" t="s">
        <v>1945</v>
      </c>
      <c r="F682" s="52"/>
      <c r="G682" s="182"/>
      <c r="H682" s="132" t="s">
        <v>2149</v>
      </c>
      <c r="I682" s="37" t="s">
        <v>2297</v>
      </c>
      <c r="J682" s="37" t="s">
        <v>97</v>
      </c>
      <c r="K682" s="37" t="s">
        <v>1879</v>
      </c>
      <c r="L682" s="37" t="s">
        <v>1880</v>
      </c>
      <c r="M682" s="37" t="s">
        <v>6</v>
      </c>
      <c r="N682" s="37"/>
      <c r="O682" s="36">
        <f>COUNTIF(Table487[[#This Row],[CMMI Comprehensive Primary Care Plus (CPC+)
Version Date: CY 2021]:[CMS Medicare Hospital Compare
Version Date: January 2021]],"*yes*")</f>
        <v>0</v>
      </c>
      <c r="P682" s="150"/>
      <c r="Q682" s="150"/>
      <c r="R682" s="150"/>
      <c r="S682" s="150"/>
      <c r="T682" s="37"/>
      <c r="U682" s="37"/>
      <c r="V682" s="37"/>
      <c r="W682" s="37"/>
      <c r="X682" s="150"/>
      <c r="Y682" s="37"/>
      <c r="Z682" s="37"/>
      <c r="AA682" s="150"/>
      <c r="AB682" s="37"/>
      <c r="AC682" s="37"/>
      <c r="AD682" s="37"/>
      <c r="AE682" s="37"/>
      <c r="AF682" s="150"/>
      <c r="AG682" s="37"/>
      <c r="AH682" s="37"/>
      <c r="AI682" s="150" t="s">
        <v>1</v>
      </c>
      <c r="AJ682" s="150"/>
      <c r="AK682" s="150"/>
    </row>
    <row r="683" spans="1:37" s="26" customFormat="1" ht="76.5" hidden="1" customHeight="1">
      <c r="A683" s="111" t="s">
        <v>3644</v>
      </c>
      <c r="B683" s="45" t="s">
        <v>3645</v>
      </c>
      <c r="C683" s="45" t="s">
        <v>97</v>
      </c>
      <c r="D683" s="45" t="s">
        <v>97</v>
      </c>
      <c r="E683" s="137" t="s">
        <v>1639</v>
      </c>
      <c r="F683" s="48"/>
      <c r="G683" s="48"/>
      <c r="H683" s="132" t="s">
        <v>3646</v>
      </c>
      <c r="I683" s="37" t="s">
        <v>1929</v>
      </c>
      <c r="J683" s="37" t="s">
        <v>97</v>
      </c>
      <c r="K683" s="37" t="s">
        <v>1892</v>
      </c>
      <c r="L683" s="37" t="s">
        <v>97</v>
      </c>
      <c r="M683" s="37" t="s">
        <v>314</v>
      </c>
      <c r="N683" s="37"/>
      <c r="O683" s="36">
        <f>COUNTIF(Table487[[#This Row],[CMMI Comprehensive Primary Care Plus (CPC+)
Version Date: CY 2021]:[CMS Medicare Hospital Compare
Version Date: January 2021]],"*yes*")</f>
        <v>0</v>
      </c>
      <c r="P683" s="150"/>
      <c r="Q683" s="150"/>
      <c r="R683" s="150"/>
      <c r="S683" s="150"/>
      <c r="T683" s="150"/>
      <c r="U683" s="150"/>
      <c r="V683" s="150"/>
      <c r="W683" s="150"/>
      <c r="X683" s="150"/>
      <c r="Y683" s="150"/>
      <c r="Z683" s="150"/>
      <c r="AA683" s="150"/>
      <c r="AB683" s="150"/>
      <c r="AC683" s="150"/>
      <c r="AD683" s="150"/>
      <c r="AE683" s="150" t="s">
        <v>1</v>
      </c>
      <c r="AF683" s="150"/>
      <c r="AG683" s="150"/>
      <c r="AH683" s="150"/>
      <c r="AI683" s="150"/>
      <c r="AJ683" s="150"/>
      <c r="AK683" s="150"/>
    </row>
    <row r="684" spans="1:37" s="26" customFormat="1" ht="76.5" hidden="1" customHeight="1">
      <c r="A684" s="111" t="s">
        <v>3647</v>
      </c>
      <c r="B684" s="45" t="s">
        <v>3648</v>
      </c>
      <c r="C684" s="45" t="s">
        <v>97</v>
      </c>
      <c r="D684" s="45" t="s">
        <v>97</v>
      </c>
      <c r="E684" s="137" t="s">
        <v>1639</v>
      </c>
      <c r="F684" s="52"/>
      <c r="G684" s="52"/>
      <c r="H684" s="132" t="s">
        <v>3649</v>
      </c>
      <c r="I684" s="37" t="s">
        <v>1929</v>
      </c>
      <c r="J684" s="37" t="s">
        <v>97</v>
      </c>
      <c r="K684" s="37" t="s">
        <v>1892</v>
      </c>
      <c r="L684" s="37" t="s">
        <v>97</v>
      </c>
      <c r="M684" s="37" t="s">
        <v>314</v>
      </c>
      <c r="N684" s="37"/>
      <c r="O684" s="36">
        <f>COUNTIF(Table487[[#This Row],[CMMI Comprehensive Primary Care Plus (CPC+)
Version Date: CY 2021]:[CMS Medicare Hospital Compare
Version Date: January 2021]],"*yes*")</f>
        <v>0</v>
      </c>
      <c r="P684" s="150"/>
      <c r="Q684" s="150"/>
      <c r="R684" s="150"/>
      <c r="S684" s="150"/>
      <c r="T684" s="150"/>
      <c r="U684" s="150"/>
      <c r="V684" s="150"/>
      <c r="W684" s="150"/>
      <c r="X684" s="150"/>
      <c r="Y684" s="150"/>
      <c r="Z684" s="150"/>
      <c r="AA684" s="150"/>
      <c r="AB684" s="150"/>
      <c r="AC684" s="150"/>
      <c r="AD684" s="150"/>
      <c r="AE684" s="150" t="s">
        <v>1</v>
      </c>
      <c r="AF684" s="150"/>
      <c r="AG684" s="150"/>
      <c r="AH684" s="150"/>
      <c r="AI684" s="150" t="s">
        <v>1</v>
      </c>
      <c r="AJ684" s="150"/>
      <c r="AK684" s="150" t="s">
        <v>1</v>
      </c>
    </row>
    <row r="685" spans="1:37" s="26" customFormat="1" ht="76.5" hidden="1" customHeight="1">
      <c r="A685" s="111" t="s">
        <v>3650</v>
      </c>
      <c r="B685" s="45" t="s">
        <v>301</v>
      </c>
      <c r="C685" s="45" t="s">
        <v>97</v>
      </c>
      <c r="D685" s="45" t="s">
        <v>97</v>
      </c>
      <c r="E685" s="137" t="s">
        <v>1960</v>
      </c>
      <c r="F685" s="52"/>
      <c r="G685" s="52"/>
      <c r="H685" s="132" t="s">
        <v>2107</v>
      </c>
      <c r="I685" s="37" t="s">
        <v>1928</v>
      </c>
      <c r="J685" s="37" t="s">
        <v>1884</v>
      </c>
      <c r="K685" s="37" t="s">
        <v>1873</v>
      </c>
      <c r="L685" s="37" t="s">
        <v>2250</v>
      </c>
      <c r="M685" s="37" t="s">
        <v>5</v>
      </c>
      <c r="N685" s="37"/>
      <c r="O685" s="36">
        <f>COUNTIF(Table487[[#This Row],[CMMI Comprehensive Primary Care Plus (CPC+)
Version Date: CY 2021]:[CMS Medicare Hospital Compare
Version Date: January 2021]],"*yes*")</f>
        <v>0</v>
      </c>
      <c r="P685" s="150"/>
      <c r="Q685" s="150"/>
      <c r="R685" s="150"/>
      <c r="S685" s="150"/>
      <c r="T685" s="150"/>
      <c r="U685" s="150"/>
      <c r="V685" s="150"/>
      <c r="W685" s="150"/>
      <c r="X685" s="150"/>
      <c r="Y685" s="150"/>
      <c r="Z685" s="150"/>
      <c r="AA685" s="150"/>
      <c r="AB685" s="150"/>
      <c r="AC685" s="150"/>
      <c r="AD685" s="150"/>
      <c r="AE685" s="150"/>
      <c r="AF685" s="150"/>
      <c r="AG685" s="150"/>
      <c r="AH685" s="150"/>
      <c r="AI685" s="150" t="s">
        <v>1</v>
      </c>
      <c r="AJ685" s="150"/>
      <c r="AK685" s="150"/>
    </row>
    <row r="686" spans="1:37" s="26" customFormat="1" ht="76.5" hidden="1" customHeight="1">
      <c r="A686" s="111" t="s">
        <v>3651</v>
      </c>
      <c r="B686" s="45" t="s">
        <v>1326</v>
      </c>
      <c r="C686" s="45" t="s">
        <v>97</v>
      </c>
      <c r="D686" s="45" t="s">
        <v>97</v>
      </c>
      <c r="E686" s="137" t="s">
        <v>1639</v>
      </c>
      <c r="F686" s="52"/>
      <c r="G686" s="52"/>
      <c r="H686" s="132" t="s">
        <v>2046</v>
      </c>
      <c r="I686" s="37" t="s">
        <v>1928</v>
      </c>
      <c r="J686" s="37" t="s">
        <v>1890</v>
      </c>
      <c r="K686" s="37" t="s">
        <v>1873</v>
      </c>
      <c r="L686" s="37" t="s">
        <v>1885</v>
      </c>
      <c r="M686" s="37" t="s">
        <v>314</v>
      </c>
      <c r="N686" s="37"/>
      <c r="O686" s="36">
        <f>COUNTIF(Table487[[#This Row],[CMMI Comprehensive Primary Care Plus (CPC+)
Version Date: CY 2021]:[CMS Medicare Hospital Compare
Version Date: January 2021]],"*yes*")</f>
        <v>1</v>
      </c>
      <c r="P686" s="150"/>
      <c r="Q686" s="150"/>
      <c r="R686" s="150"/>
      <c r="S686" s="150"/>
      <c r="T686" s="150"/>
      <c r="U686" s="150" t="s">
        <v>3987</v>
      </c>
      <c r="V686" s="150"/>
      <c r="W686" s="150"/>
      <c r="X686" s="150"/>
      <c r="Y686" s="150"/>
      <c r="Z686" s="150"/>
      <c r="AA686" s="150"/>
      <c r="AB686" s="150"/>
      <c r="AC686" s="150"/>
      <c r="AD686" s="150"/>
      <c r="AE686" s="150"/>
      <c r="AF686" s="150"/>
      <c r="AG686" s="150"/>
      <c r="AH686" s="150"/>
      <c r="AI686" s="150"/>
      <c r="AJ686" s="150"/>
      <c r="AK686" s="150"/>
    </row>
    <row r="687" spans="1:37" s="26" customFormat="1" ht="76.5" hidden="1" customHeight="1">
      <c r="A687" s="111" t="s">
        <v>387</v>
      </c>
      <c r="B687" s="45" t="s">
        <v>1277</v>
      </c>
      <c r="C687" s="45" t="s">
        <v>97</v>
      </c>
      <c r="D687" s="47" t="s">
        <v>97</v>
      </c>
      <c r="E687" s="137" t="s">
        <v>1789</v>
      </c>
      <c r="F687" s="52"/>
      <c r="G687" s="52"/>
      <c r="H687" s="132" t="s">
        <v>1769</v>
      </c>
      <c r="I687" s="37" t="s">
        <v>1928</v>
      </c>
      <c r="J687" s="37" t="s">
        <v>97</v>
      </c>
      <c r="K687" s="37" t="s">
        <v>1873</v>
      </c>
      <c r="L687" s="37" t="s">
        <v>1916</v>
      </c>
      <c r="M687" s="37" t="s">
        <v>5</v>
      </c>
      <c r="N687" s="37"/>
      <c r="O687" s="36">
        <f>COUNTIF(Table487[[#This Row],[CMMI Comprehensive Primary Care Plus (CPC+)
Version Date: CY 2021]:[CMS Medicare Hospital Compare
Version Date: January 2021]],"*yes*")</f>
        <v>0</v>
      </c>
      <c r="P687" s="150"/>
      <c r="Q687" s="150"/>
      <c r="R687" s="150"/>
      <c r="S687" s="150"/>
      <c r="T687" s="150"/>
      <c r="U687" s="150"/>
      <c r="V687" s="150"/>
      <c r="W687" s="150"/>
      <c r="X687" s="150"/>
      <c r="Y687" s="150"/>
      <c r="Z687" s="150"/>
      <c r="AA687" s="150"/>
      <c r="AB687" s="150"/>
      <c r="AC687" s="150"/>
      <c r="AD687" s="150"/>
      <c r="AE687" s="150"/>
      <c r="AF687" s="150"/>
      <c r="AG687" s="150"/>
      <c r="AH687" s="150" t="s">
        <v>1</v>
      </c>
      <c r="AI687" s="150"/>
      <c r="AJ687" s="150"/>
      <c r="AK687" s="150"/>
    </row>
    <row r="688" spans="1:37" s="26" customFormat="1" ht="76.5" hidden="1" customHeight="1">
      <c r="A688" s="111" t="s">
        <v>3652</v>
      </c>
      <c r="B688" s="45" t="s">
        <v>281</v>
      </c>
      <c r="C688" s="45" t="s">
        <v>97</v>
      </c>
      <c r="D688" s="45" t="s">
        <v>97</v>
      </c>
      <c r="E688" s="137" t="s">
        <v>1967</v>
      </c>
      <c r="F688" s="52"/>
      <c r="G688" s="52"/>
      <c r="H688" s="132" t="s">
        <v>3653</v>
      </c>
      <c r="I688" s="37" t="s">
        <v>1889</v>
      </c>
      <c r="J688" s="37" t="s">
        <v>1878</v>
      </c>
      <c r="K688" s="37" t="s">
        <v>1879</v>
      </c>
      <c r="L688" s="37" t="s">
        <v>1880</v>
      </c>
      <c r="M688" s="37" t="s">
        <v>6</v>
      </c>
      <c r="N688" s="37"/>
      <c r="O688" s="36">
        <f>COUNTIF(Table487[[#This Row],[CMMI Comprehensive Primary Care Plus (CPC+)
Version Date: CY 2021]:[CMS Medicare Hospital Compare
Version Date: January 2021]],"*yes*")</f>
        <v>0</v>
      </c>
      <c r="P688" s="150"/>
      <c r="Q688" s="150"/>
      <c r="R688" s="150"/>
      <c r="S688" s="150"/>
      <c r="T688" s="150"/>
      <c r="U688" s="150"/>
      <c r="V688" s="150"/>
      <c r="W688" s="150"/>
      <c r="X688" s="150"/>
      <c r="Y688" s="150"/>
      <c r="Z688" s="150"/>
      <c r="AA688" s="150"/>
      <c r="AB688" s="150"/>
      <c r="AC688" s="150"/>
      <c r="AD688" s="150"/>
      <c r="AE688" s="150"/>
      <c r="AF688" s="150"/>
      <c r="AG688" s="150"/>
      <c r="AH688" s="150"/>
      <c r="AI688" s="150" t="s">
        <v>1</v>
      </c>
      <c r="AJ688" s="150"/>
      <c r="AK688" s="150"/>
    </row>
    <row r="689" spans="1:37" s="26" customFormat="1" ht="76.5" hidden="1" customHeight="1">
      <c r="A689" s="184" t="s">
        <v>3654</v>
      </c>
      <c r="B689" s="45" t="s">
        <v>991</v>
      </c>
      <c r="C689" s="45" t="s">
        <v>97</v>
      </c>
      <c r="D689" s="45" t="s">
        <v>97</v>
      </c>
      <c r="E689" s="137" t="s">
        <v>1949</v>
      </c>
      <c r="F689" s="171" t="s">
        <v>2635</v>
      </c>
      <c r="G689" s="52"/>
      <c r="H689" s="132" t="s">
        <v>992</v>
      </c>
      <c r="I689" s="37" t="s">
        <v>1875</v>
      </c>
      <c r="J689" s="37" t="s">
        <v>1883</v>
      </c>
      <c r="K689" s="37" t="s">
        <v>1873</v>
      </c>
      <c r="L689" s="37" t="s">
        <v>1880</v>
      </c>
      <c r="M689" s="150" t="s">
        <v>1746</v>
      </c>
      <c r="N689" s="37"/>
      <c r="O689" s="36">
        <f>COUNTIF(Table487[[#This Row],[CMMI Comprehensive Primary Care Plus (CPC+)
Version Date: CY 2021]:[CMS Medicare Hospital Compare
Version Date: January 2021]],"*yes*")</f>
        <v>1</v>
      </c>
      <c r="P689" s="150"/>
      <c r="Q689" s="150"/>
      <c r="R689" s="150"/>
      <c r="S689" s="150"/>
      <c r="T689" s="150"/>
      <c r="U689" s="150"/>
      <c r="V689" s="150"/>
      <c r="W689" s="150" t="s">
        <v>1</v>
      </c>
      <c r="X689" s="150"/>
      <c r="Y689" s="150"/>
      <c r="Z689" s="150"/>
      <c r="AA689" s="150"/>
      <c r="AB689" s="150"/>
      <c r="AC689" s="150"/>
      <c r="AD689" s="150"/>
      <c r="AE689" s="37"/>
      <c r="AF689" s="150"/>
      <c r="AG689" s="150"/>
      <c r="AH689" s="150"/>
      <c r="AI689" s="150"/>
      <c r="AJ689" s="150"/>
      <c r="AK689" s="150"/>
    </row>
    <row r="690" spans="1:37" s="26" customFormat="1" ht="76.5" hidden="1" customHeight="1">
      <c r="A690" s="184" t="s">
        <v>3655</v>
      </c>
      <c r="B690" s="45" t="s">
        <v>687</v>
      </c>
      <c r="C690" s="45" t="s">
        <v>97</v>
      </c>
      <c r="D690" s="45" t="s">
        <v>97</v>
      </c>
      <c r="E690" s="185" t="s">
        <v>1639</v>
      </c>
      <c r="F690" s="156"/>
      <c r="G690" s="48"/>
      <c r="H690" s="132" t="s">
        <v>2015</v>
      </c>
      <c r="I690" s="37" t="s">
        <v>1908</v>
      </c>
      <c r="J690" s="37" t="s">
        <v>97</v>
      </c>
      <c r="K690" s="37" t="s">
        <v>1879</v>
      </c>
      <c r="L690" s="37" t="s">
        <v>1885</v>
      </c>
      <c r="M690" s="150" t="s">
        <v>2009</v>
      </c>
      <c r="N690" s="37"/>
      <c r="O690" s="36">
        <f>COUNTIF(Table487[[#This Row],[CMMI Comprehensive Primary Care Plus (CPC+)
Version Date: CY 2021]:[CMS Medicare Hospital Compare
Version Date: January 2021]],"*yes*")</f>
        <v>1</v>
      </c>
      <c r="P690" s="150"/>
      <c r="Q690" s="150"/>
      <c r="R690" s="150"/>
      <c r="S690" s="150"/>
      <c r="T690" s="150"/>
      <c r="U690" s="150" t="s">
        <v>3988</v>
      </c>
      <c r="V690" s="150"/>
      <c r="W690" s="150"/>
      <c r="X690" s="150"/>
      <c r="Y690" s="150"/>
      <c r="Z690" s="150"/>
      <c r="AA690" s="150"/>
      <c r="AB690" s="150"/>
      <c r="AC690" s="150"/>
      <c r="AD690" s="150"/>
      <c r="AE690" s="37"/>
      <c r="AF690" s="150"/>
      <c r="AG690" s="150"/>
      <c r="AH690" s="150"/>
      <c r="AI690" s="150"/>
      <c r="AJ690" s="150"/>
      <c r="AK690" s="150"/>
    </row>
    <row r="691" spans="1:37" s="159" customFormat="1" ht="76.5" customHeight="1">
      <c r="A691" s="184" t="s">
        <v>3656</v>
      </c>
      <c r="B691" s="45" t="s">
        <v>3657</v>
      </c>
      <c r="C691" s="45" t="s">
        <v>97</v>
      </c>
      <c r="D691" s="45" t="s">
        <v>97</v>
      </c>
      <c r="E691" s="185" t="s">
        <v>3536</v>
      </c>
      <c r="F691" s="156"/>
      <c r="G691" s="48"/>
      <c r="H691" s="132" t="s">
        <v>3658</v>
      </c>
      <c r="I691" s="37" t="s">
        <v>2297</v>
      </c>
      <c r="J691" s="37" t="s">
        <v>2237</v>
      </c>
      <c r="K691" s="37" t="s">
        <v>1873</v>
      </c>
      <c r="L691" s="37" t="s">
        <v>1874</v>
      </c>
      <c r="M691" s="150" t="s">
        <v>314</v>
      </c>
      <c r="N691" s="37"/>
      <c r="O691" s="158">
        <f>COUNTIF(Table487[[#This Row],[CMMI Comprehensive Primary Care Plus (CPC+)
Version Date: CY 2021]:[CMS Medicare Hospital Compare
Version Date: January 2021]],"*yes*")</f>
        <v>0</v>
      </c>
      <c r="P691" s="150"/>
      <c r="Q691" s="150"/>
      <c r="R691" s="150"/>
      <c r="S691" s="150"/>
      <c r="T691" s="150"/>
      <c r="U691" s="150"/>
      <c r="V691" s="150"/>
      <c r="W691" s="150"/>
      <c r="X691" s="150"/>
      <c r="Y691" s="150"/>
      <c r="Z691" s="150"/>
      <c r="AA691" s="150"/>
      <c r="AB691" s="150"/>
      <c r="AC691" s="150"/>
      <c r="AD691" s="150"/>
      <c r="AE691" s="37"/>
      <c r="AF691" s="150"/>
      <c r="AG691" s="150"/>
      <c r="AH691" s="150"/>
      <c r="AI691" s="150" t="s">
        <v>1</v>
      </c>
      <c r="AJ691" s="150"/>
      <c r="AK691" s="150" t="s">
        <v>1</v>
      </c>
    </row>
    <row r="692" spans="1:37" s="26" customFormat="1" ht="76.5" customHeight="1">
      <c r="A692" s="184" t="s">
        <v>3659</v>
      </c>
      <c r="B692" s="45" t="s">
        <v>3660</v>
      </c>
      <c r="C692" s="45" t="s">
        <v>97</v>
      </c>
      <c r="D692" s="45" t="s">
        <v>97</v>
      </c>
      <c r="E692" s="137" t="s">
        <v>1913</v>
      </c>
      <c r="F692" s="156"/>
      <c r="G692" s="48"/>
      <c r="H692" s="132" t="s">
        <v>3661</v>
      </c>
      <c r="I692" s="37" t="s">
        <v>2297</v>
      </c>
      <c r="J692" s="37" t="s">
        <v>2237</v>
      </c>
      <c r="K692" s="37" t="s">
        <v>1873</v>
      </c>
      <c r="L692" s="37" t="s">
        <v>1874</v>
      </c>
      <c r="M692" s="150" t="s">
        <v>314</v>
      </c>
      <c r="N692" s="37"/>
      <c r="O692" s="36">
        <f>COUNTIF(Table487[[#This Row],[CMMI Comprehensive Primary Care Plus (CPC+)
Version Date: CY 2021]:[CMS Medicare Hospital Compare
Version Date: January 2021]],"*yes*")</f>
        <v>0</v>
      </c>
      <c r="P692" s="150"/>
      <c r="Q692" s="150"/>
      <c r="R692" s="150"/>
      <c r="S692" s="150"/>
      <c r="T692" s="150"/>
      <c r="U692" s="150"/>
      <c r="V692" s="150"/>
      <c r="W692" s="150"/>
      <c r="X692" s="150"/>
      <c r="Y692" s="150"/>
      <c r="Z692" s="150"/>
      <c r="AA692" s="150"/>
      <c r="AB692" s="150"/>
      <c r="AC692" s="150"/>
      <c r="AD692" s="150"/>
      <c r="AE692" s="37"/>
      <c r="AF692" s="150"/>
      <c r="AG692" s="150"/>
      <c r="AH692" s="150"/>
      <c r="AI692" s="150"/>
      <c r="AJ692" s="150"/>
      <c r="AK692" s="37"/>
    </row>
    <row r="693" spans="1:37" s="26" customFormat="1" ht="76.5" customHeight="1">
      <c r="A693" s="184" t="s">
        <v>3662</v>
      </c>
      <c r="B693" s="45" t="s">
        <v>3660</v>
      </c>
      <c r="C693" s="45" t="s">
        <v>97</v>
      </c>
      <c r="D693" s="47" t="s">
        <v>97</v>
      </c>
      <c r="E693" s="185" t="s">
        <v>1913</v>
      </c>
      <c r="F693" s="156"/>
      <c r="G693" s="48"/>
      <c r="H693" s="132" t="s">
        <v>3663</v>
      </c>
      <c r="I693" s="37" t="s">
        <v>2297</v>
      </c>
      <c r="J693" s="37" t="s">
        <v>2237</v>
      </c>
      <c r="K693" s="37" t="s">
        <v>1873</v>
      </c>
      <c r="L693" s="37" t="s">
        <v>1874</v>
      </c>
      <c r="M693" s="37" t="s">
        <v>5</v>
      </c>
      <c r="N693" s="37"/>
      <c r="O693" s="36">
        <f>COUNTIF(Table487[[#This Row],[CMMI Comprehensive Primary Care Plus (CPC+)
Version Date: CY 2021]:[CMS Medicare Hospital Compare
Version Date: January 2021]],"*yes*")</f>
        <v>0</v>
      </c>
      <c r="P693" s="150"/>
      <c r="Q693" s="150"/>
      <c r="R693" s="150"/>
      <c r="S693" s="150"/>
      <c r="T693" s="150"/>
      <c r="U693" s="150"/>
      <c r="V693" s="150"/>
      <c r="W693" s="150"/>
      <c r="X693" s="150"/>
      <c r="Y693" s="150"/>
      <c r="Z693" s="150"/>
      <c r="AA693" s="150"/>
      <c r="AB693" s="150"/>
      <c r="AC693" s="150"/>
      <c r="AD693" s="150"/>
      <c r="AE693" s="37"/>
      <c r="AF693" s="150" t="s">
        <v>1</v>
      </c>
      <c r="AG693" s="150"/>
      <c r="AH693" s="150"/>
      <c r="AI693" s="150"/>
      <c r="AJ693" s="150"/>
      <c r="AK693" s="37"/>
    </row>
    <row r="694" spans="1:37" s="26" customFormat="1" ht="76.5" hidden="1" customHeight="1">
      <c r="A694" s="184" t="s">
        <v>3664</v>
      </c>
      <c r="B694" s="45" t="s">
        <v>1700</v>
      </c>
      <c r="C694" s="45" t="s">
        <v>97</v>
      </c>
      <c r="D694" s="47" t="s">
        <v>97</v>
      </c>
      <c r="E694" s="137" t="s">
        <v>1788</v>
      </c>
      <c r="F694" s="171"/>
      <c r="G694" s="52"/>
      <c r="H694" s="132" t="s">
        <v>1782</v>
      </c>
      <c r="I694" s="37" t="s">
        <v>1906</v>
      </c>
      <c r="J694" s="37" t="s">
        <v>1888</v>
      </c>
      <c r="K694" s="37" t="s">
        <v>1873</v>
      </c>
      <c r="L694" s="37" t="s">
        <v>1916</v>
      </c>
      <c r="M694" s="150" t="s">
        <v>5</v>
      </c>
      <c r="N694" s="37"/>
      <c r="O694" s="36">
        <f>COUNTIF(Table487[[#This Row],[CMMI Comprehensive Primary Care Plus (CPC+)
Version Date: CY 2021]:[CMS Medicare Hospital Compare
Version Date: January 2021]],"*yes*")</f>
        <v>0</v>
      </c>
      <c r="P694" s="150"/>
      <c r="Q694" s="150"/>
      <c r="R694" s="150"/>
      <c r="S694" s="150"/>
      <c r="T694" s="150"/>
      <c r="U694" s="150"/>
      <c r="V694" s="150"/>
      <c r="W694" s="150"/>
      <c r="X694" s="150"/>
      <c r="Y694" s="150"/>
      <c r="Z694" s="150"/>
      <c r="AA694" s="150"/>
      <c r="AB694" s="150"/>
      <c r="AC694" s="150"/>
      <c r="AD694" s="150"/>
      <c r="AE694" s="37"/>
      <c r="AF694" s="150"/>
      <c r="AG694" s="150"/>
      <c r="AH694" s="150" t="s">
        <v>1</v>
      </c>
      <c r="AI694" s="150"/>
      <c r="AJ694" s="150"/>
      <c r="AK694" s="37"/>
    </row>
    <row r="695" spans="1:37" s="26" customFormat="1" ht="76.5" hidden="1" customHeight="1">
      <c r="A695" s="184" t="s">
        <v>3665</v>
      </c>
      <c r="B695" s="45" t="s">
        <v>2766</v>
      </c>
      <c r="C695" s="45" t="s">
        <v>97</v>
      </c>
      <c r="D695" s="47" t="s">
        <v>97</v>
      </c>
      <c r="E695" s="137" t="s">
        <v>1960</v>
      </c>
      <c r="F695" s="171"/>
      <c r="G695" s="52"/>
      <c r="H695" s="132" t="s">
        <v>2767</v>
      </c>
      <c r="I695" s="37" t="s">
        <v>2212</v>
      </c>
      <c r="J695" s="37" t="s">
        <v>1888</v>
      </c>
      <c r="K695" s="37" t="s">
        <v>1873</v>
      </c>
      <c r="L695" s="37" t="s">
        <v>1916</v>
      </c>
      <c r="M695" s="150" t="s">
        <v>5</v>
      </c>
      <c r="N695" s="37"/>
      <c r="O695" s="36">
        <f>COUNTIF(Table487[[#This Row],[CMMI Comprehensive Primary Care Plus (CPC+)
Version Date: CY 2021]:[CMS Medicare Hospital Compare
Version Date: January 2021]],"*yes*")</f>
        <v>0</v>
      </c>
      <c r="P695" s="150"/>
      <c r="Q695" s="150"/>
      <c r="R695" s="150"/>
      <c r="S695" s="150"/>
      <c r="T695" s="150"/>
      <c r="U695" s="150"/>
      <c r="V695" s="150"/>
      <c r="W695" s="150"/>
      <c r="X695" s="150"/>
      <c r="Y695" s="150"/>
      <c r="Z695" s="150"/>
      <c r="AA695" s="150"/>
      <c r="AB695" s="150"/>
      <c r="AC695" s="150"/>
      <c r="AD695" s="150"/>
      <c r="AE695" s="37"/>
      <c r="AF695" s="150"/>
      <c r="AG695" s="150"/>
      <c r="AH695" s="150"/>
      <c r="AI695" s="150"/>
      <c r="AJ695" s="150"/>
      <c r="AK695" s="37"/>
    </row>
    <row r="696" spans="1:37" s="26" customFormat="1" ht="76.5" hidden="1" customHeight="1">
      <c r="A696" s="184" t="s">
        <v>3666</v>
      </c>
      <c r="B696" s="45" t="s">
        <v>1299</v>
      </c>
      <c r="C696" s="45" t="s">
        <v>97</v>
      </c>
      <c r="D696" s="47" t="s">
        <v>97</v>
      </c>
      <c r="E696" s="137" t="s">
        <v>1953</v>
      </c>
      <c r="F696" s="171"/>
      <c r="G696" s="52"/>
      <c r="H696" s="132" t="s">
        <v>1922</v>
      </c>
      <c r="I696" s="37" t="s">
        <v>1889</v>
      </c>
      <c r="J696" s="37" t="s">
        <v>1890</v>
      </c>
      <c r="K696" s="37" t="s">
        <v>1873</v>
      </c>
      <c r="L696" s="37" t="s">
        <v>97</v>
      </c>
      <c r="M696" s="37" t="s">
        <v>6</v>
      </c>
      <c r="N696" s="37"/>
      <c r="O696" s="36">
        <f>COUNTIF(Table487[[#This Row],[CMMI Comprehensive Primary Care Plus (CPC+)
Version Date: CY 2021]:[CMS Medicare Hospital Compare
Version Date: January 2021]],"*yes*")</f>
        <v>0</v>
      </c>
      <c r="P696" s="150"/>
      <c r="Q696" s="150"/>
      <c r="R696" s="150"/>
      <c r="S696" s="150"/>
      <c r="T696" s="150"/>
      <c r="U696" s="150"/>
      <c r="V696" s="150"/>
      <c r="W696" s="150"/>
      <c r="X696" s="150"/>
      <c r="Y696" s="150"/>
      <c r="Z696" s="150"/>
      <c r="AA696" s="150"/>
      <c r="AB696" s="150"/>
      <c r="AC696" s="150"/>
      <c r="AD696" s="150"/>
      <c r="AE696" s="37"/>
      <c r="AF696" s="150"/>
      <c r="AG696" s="150"/>
      <c r="AH696" s="150"/>
      <c r="AI696" s="150"/>
      <c r="AJ696" s="150"/>
      <c r="AK696" s="37"/>
    </row>
    <row r="697" spans="1:37" s="26" customFormat="1" ht="76.5" hidden="1" customHeight="1">
      <c r="A697" s="111" t="s">
        <v>3667</v>
      </c>
      <c r="B697" s="45" t="s">
        <v>1585</v>
      </c>
      <c r="C697" s="45" t="s">
        <v>97</v>
      </c>
      <c r="D697" s="45" t="s">
        <v>97</v>
      </c>
      <c r="E697" s="137" t="s">
        <v>1639</v>
      </c>
      <c r="F697" s="52"/>
      <c r="G697" s="52"/>
      <c r="H697" s="132" t="s">
        <v>1493</v>
      </c>
      <c r="I697" s="37" t="s">
        <v>1908</v>
      </c>
      <c r="J697" s="37" t="s">
        <v>97</v>
      </c>
      <c r="K697" s="37" t="s">
        <v>1879</v>
      </c>
      <c r="L697" s="37" t="s">
        <v>1885</v>
      </c>
      <c r="M697" s="37" t="s">
        <v>2009</v>
      </c>
      <c r="N697" s="37"/>
      <c r="O697" s="36">
        <f>COUNTIF(Table487[[#This Row],[CMMI Comprehensive Primary Care Plus (CPC+)
Version Date: CY 2021]:[CMS Medicare Hospital Compare
Version Date: January 2021]],"*yes*")</f>
        <v>1</v>
      </c>
      <c r="P697" s="150"/>
      <c r="Q697" s="150"/>
      <c r="R697" s="150"/>
      <c r="S697" s="150"/>
      <c r="T697" s="150"/>
      <c r="U697" s="150" t="s">
        <v>2185</v>
      </c>
      <c r="V697" s="150"/>
      <c r="W697" s="150"/>
      <c r="X697" s="150"/>
      <c r="Y697" s="150"/>
      <c r="Z697" s="150"/>
      <c r="AA697" s="150"/>
      <c r="AB697" s="150"/>
      <c r="AC697" s="150"/>
      <c r="AD697" s="150"/>
      <c r="AE697" s="150"/>
      <c r="AF697" s="150"/>
      <c r="AG697" s="150"/>
      <c r="AH697" s="150"/>
      <c r="AI697" s="150"/>
      <c r="AJ697" s="150"/>
      <c r="AK697" s="37"/>
    </row>
    <row r="698" spans="1:37" s="26" customFormat="1" ht="76.5" hidden="1" customHeight="1">
      <c r="A698" s="111" t="s">
        <v>388</v>
      </c>
      <c r="B698" s="45" t="s">
        <v>3668</v>
      </c>
      <c r="C698" s="45" t="s">
        <v>97</v>
      </c>
      <c r="D698" s="47" t="s">
        <v>97</v>
      </c>
      <c r="E698" s="137" t="s">
        <v>1624</v>
      </c>
      <c r="F698" s="52" t="s">
        <v>3669</v>
      </c>
      <c r="G698" s="52"/>
      <c r="H698" s="132" t="s">
        <v>3670</v>
      </c>
      <c r="I698" s="37" t="s">
        <v>1889</v>
      </c>
      <c r="J698" s="37" t="s">
        <v>97</v>
      </c>
      <c r="K698" s="37" t="s">
        <v>1873</v>
      </c>
      <c r="L698" s="37" t="s">
        <v>1880</v>
      </c>
      <c r="M698" s="37" t="s">
        <v>1746</v>
      </c>
      <c r="N698" s="37"/>
      <c r="O698" s="36">
        <f>COUNTIF(Table487[[#This Row],[CMMI Comprehensive Primary Care Plus (CPC+)
Version Date: CY 2021]:[CMS Medicare Hospital Compare
Version Date: January 2021]],"*yes*")</f>
        <v>1</v>
      </c>
      <c r="P698" s="150"/>
      <c r="Q698" s="150"/>
      <c r="R698" s="150"/>
      <c r="S698" s="150"/>
      <c r="T698" s="150"/>
      <c r="U698" s="150"/>
      <c r="V698" s="150"/>
      <c r="W698" s="150" t="s">
        <v>1</v>
      </c>
      <c r="X698" s="150"/>
      <c r="Y698" s="150"/>
      <c r="Z698" s="150"/>
      <c r="AA698" s="150"/>
      <c r="AB698" s="150"/>
      <c r="AC698" s="150"/>
      <c r="AD698" s="150"/>
      <c r="AE698" s="150"/>
      <c r="AF698" s="150"/>
      <c r="AG698" s="150"/>
      <c r="AH698" s="150"/>
      <c r="AI698" s="150"/>
      <c r="AJ698" s="150" t="s">
        <v>1827</v>
      </c>
      <c r="AK698" s="37"/>
    </row>
    <row r="699" spans="1:37" s="26" customFormat="1" ht="76.5" hidden="1" customHeight="1">
      <c r="A699" s="184" t="s">
        <v>3671</v>
      </c>
      <c r="B699" s="45" t="s">
        <v>2095</v>
      </c>
      <c r="C699" s="45" t="s">
        <v>97</v>
      </c>
      <c r="D699" s="45" t="s">
        <v>97</v>
      </c>
      <c r="E699" s="137" t="s">
        <v>1639</v>
      </c>
      <c r="F699" s="48"/>
      <c r="G699" s="48"/>
      <c r="H699" s="132" t="s">
        <v>1368</v>
      </c>
      <c r="I699" s="37" t="s">
        <v>1906</v>
      </c>
      <c r="J699" s="37" t="s">
        <v>97</v>
      </c>
      <c r="K699" s="37" t="s">
        <v>1892</v>
      </c>
      <c r="L699" s="37" t="s">
        <v>1880</v>
      </c>
      <c r="M699" s="37" t="s">
        <v>5</v>
      </c>
      <c r="N699" s="37"/>
      <c r="O699" s="36">
        <f>COUNTIF(Table487[[#This Row],[CMMI Comprehensive Primary Care Plus (CPC+)
Version Date: CY 2021]:[CMS Medicare Hospital Compare
Version Date: January 2021]],"*yes*")</f>
        <v>0</v>
      </c>
      <c r="P699" s="150"/>
      <c r="Q699" s="150"/>
      <c r="R699" s="150"/>
      <c r="S699" s="150"/>
      <c r="T699" s="150"/>
      <c r="U699" s="150"/>
      <c r="V699" s="150"/>
      <c r="W699" s="150"/>
      <c r="X699" s="150"/>
      <c r="Y699" s="150"/>
      <c r="Z699" s="150"/>
      <c r="AA699" s="150"/>
      <c r="AB699" s="150"/>
      <c r="AC699" s="150"/>
      <c r="AD699" s="150"/>
      <c r="AE699" s="37"/>
      <c r="AF699" s="150"/>
      <c r="AG699" s="150"/>
      <c r="AH699" s="150"/>
      <c r="AI699" s="150"/>
      <c r="AJ699" s="150"/>
      <c r="AK699" s="37"/>
    </row>
    <row r="700" spans="1:37" s="26" customFormat="1" ht="76.5" hidden="1" customHeight="1">
      <c r="A700" s="184" t="s">
        <v>3672</v>
      </c>
      <c r="B700" s="45" t="s">
        <v>3673</v>
      </c>
      <c r="C700" s="45" t="s">
        <v>97</v>
      </c>
      <c r="D700" s="45" t="s">
        <v>97</v>
      </c>
      <c r="E700" s="137" t="s">
        <v>3674</v>
      </c>
      <c r="F700" s="156"/>
      <c r="G700" s="48"/>
      <c r="H700" s="132" t="s">
        <v>3675</v>
      </c>
      <c r="I700" s="37" t="s">
        <v>97</v>
      </c>
      <c r="J700" s="37" t="s">
        <v>97</v>
      </c>
      <c r="K700" s="37" t="s">
        <v>1917</v>
      </c>
      <c r="L700" s="37" t="s">
        <v>1880</v>
      </c>
      <c r="M700" s="150" t="s">
        <v>6</v>
      </c>
      <c r="N700" s="37"/>
      <c r="O700" s="36">
        <f>COUNTIF(Table487[[#This Row],[CMMI Comprehensive Primary Care Plus (CPC+)
Version Date: CY 2021]:[CMS Medicare Hospital Compare
Version Date: January 2021]],"*yes*")</f>
        <v>1</v>
      </c>
      <c r="P700" s="150"/>
      <c r="Q700" s="150"/>
      <c r="R700" s="150" t="s">
        <v>1</v>
      </c>
      <c r="S700" s="150"/>
      <c r="T700" s="150"/>
      <c r="U700" s="150"/>
      <c r="V700" s="150"/>
      <c r="W700" s="150"/>
      <c r="X700" s="150"/>
      <c r="Y700" s="150"/>
      <c r="Z700" s="150"/>
      <c r="AA700" s="150"/>
      <c r="AB700" s="150"/>
      <c r="AC700" s="150"/>
      <c r="AD700" s="150"/>
      <c r="AE700" s="37"/>
      <c r="AF700" s="150"/>
      <c r="AG700" s="150"/>
      <c r="AH700" s="150"/>
      <c r="AI700" s="150"/>
      <c r="AJ700" s="150"/>
      <c r="AK700" s="37"/>
    </row>
    <row r="701" spans="1:37" s="26" customFormat="1" ht="76.5" hidden="1" customHeight="1">
      <c r="A701" s="184" t="s">
        <v>3676</v>
      </c>
      <c r="B701" s="45" t="s">
        <v>3047</v>
      </c>
      <c r="C701" s="45" t="s">
        <v>97</v>
      </c>
      <c r="D701" s="45" t="s">
        <v>97</v>
      </c>
      <c r="E701" s="137" t="s">
        <v>3048</v>
      </c>
      <c r="F701" s="156"/>
      <c r="G701" s="48"/>
      <c r="H701" s="132" t="s">
        <v>3049</v>
      </c>
      <c r="I701" s="37" t="s">
        <v>1906</v>
      </c>
      <c r="J701" s="37" t="s">
        <v>1890</v>
      </c>
      <c r="K701" s="37" t="s">
        <v>1873</v>
      </c>
      <c r="L701" s="37" t="s">
        <v>1916</v>
      </c>
      <c r="M701" s="150" t="s">
        <v>5</v>
      </c>
      <c r="N701" s="37"/>
      <c r="O701" s="36">
        <f>COUNTIF(Table487[[#This Row],[CMMI Comprehensive Primary Care Plus (CPC+)
Version Date: CY 2021]:[CMS Medicare Hospital Compare
Version Date: January 2021]],"*yes*")</f>
        <v>0</v>
      </c>
      <c r="P701" s="150"/>
      <c r="Q701" s="150"/>
      <c r="R701" s="150"/>
      <c r="S701" s="150"/>
      <c r="T701" s="37"/>
      <c r="U701" s="150"/>
      <c r="V701" s="150"/>
      <c r="W701" s="150"/>
      <c r="X701" s="150"/>
      <c r="Y701" s="150"/>
      <c r="Z701" s="150"/>
      <c r="AA701" s="150"/>
      <c r="AB701" s="150"/>
      <c r="AC701" s="150"/>
      <c r="AD701" s="150"/>
      <c r="AE701" s="37"/>
      <c r="AF701" s="150"/>
      <c r="AG701" s="150"/>
      <c r="AH701" s="150" t="s">
        <v>1</v>
      </c>
      <c r="AI701" s="150"/>
      <c r="AJ701" s="150"/>
      <c r="AK701" s="37"/>
    </row>
    <row r="702" spans="1:37" ht="409.5" hidden="1">
      <c r="A702" s="184" t="s">
        <v>3677</v>
      </c>
      <c r="B702" s="45" t="s">
        <v>3051</v>
      </c>
      <c r="C702" s="45" t="s">
        <v>97</v>
      </c>
      <c r="D702" s="45" t="s">
        <v>97</v>
      </c>
      <c r="E702" s="137" t="s">
        <v>3048</v>
      </c>
      <c r="F702" s="171"/>
      <c r="G702" s="52"/>
      <c r="H702" s="132" t="s">
        <v>3052</v>
      </c>
      <c r="I702" s="37" t="s">
        <v>1906</v>
      </c>
      <c r="J702" s="37" t="s">
        <v>1890</v>
      </c>
      <c r="K702" s="37" t="s">
        <v>1873</v>
      </c>
      <c r="L702" s="37" t="s">
        <v>1916</v>
      </c>
      <c r="M702" s="150" t="s">
        <v>5</v>
      </c>
      <c r="N702" s="37"/>
      <c r="O702" s="172">
        <f>COUNTIF(Table487[[#This Row],[CMMI Comprehensive Primary Care Plus (CPC+)
Version Date: CY 2021]:[CMS Medicare Hospital Compare
Version Date: January 2021]],"*yes*")</f>
        <v>0</v>
      </c>
      <c r="P702" s="150"/>
      <c r="Q702" s="150"/>
      <c r="R702" s="150"/>
      <c r="S702" s="150"/>
      <c r="T702" s="37"/>
      <c r="U702" s="150"/>
      <c r="V702" s="150"/>
      <c r="W702" s="150"/>
      <c r="X702" s="150"/>
      <c r="Y702" s="150"/>
      <c r="Z702" s="150"/>
      <c r="AA702" s="150"/>
      <c r="AB702" s="150"/>
      <c r="AC702" s="150"/>
      <c r="AD702" s="150"/>
      <c r="AE702" s="37"/>
      <c r="AF702" s="150"/>
      <c r="AG702" s="150"/>
      <c r="AH702" s="150" t="s">
        <v>1</v>
      </c>
      <c r="AI702" s="150"/>
      <c r="AJ702" s="150"/>
      <c r="AK702" s="150"/>
    </row>
    <row r="703" spans="1:37" ht="234" hidden="1">
      <c r="A703" s="184" t="s">
        <v>3678</v>
      </c>
      <c r="B703" s="45" t="s">
        <v>1927</v>
      </c>
      <c r="C703" s="45" t="s">
        <v>97</v>
      </c>
      <c r="D703" s="45" t="s">
        <v>97</v>
      </c>
      <c r="E703" s="137" t="s">
        <v>1960</v>
      </c>
      <c r="F703" s="156" t="s">
        <v>2686</v>
      </c>
      <c r="G703" s="48"/>
      <c r="H703" s="157" t="s">
        <v>2687</v>
      </c>
      <c r="I703" s="37" t="s">
        <v>1871</v>
      </c>
      <c r="J703" s="37" t="s">
        <v>1883</v>
      </c>
      <c r="K703" s="37" t="s">
        <v>1873</v>
      </c>
      <c r="L703" s="37" t="s">
        <v>2251</v>
      </c>
      <c r="M703" s="37" t="s">
        <v>5</v>
      </c>
      <c r="N703" s="37" t="s">
        <v>1</v>
      </c>
      <c r="O703" s="172">
        <f>COUNTIF(Table487[[#This Row],[CMMI Comprehensive Primary Care Plus (CPC+)
Version Date: CY 2021]:[CMS Medicare Hospital Compare
Version Date: January 2021]],"*yes*")</f>
        <v>2</v>
      </c>
      <c r="P703" s="150"/>
      <c r="Q703" s="150"/>
      <c r="R703" s="150"/>
      <c r="S703" s="150"/>
      <c r="T703" s="150"/>
      <c r="U703" s="150"/>
      <c r="V703" s="150"/>
      <c r="W703" s="150" t="s">
        <v>1</v>
      </c>
      <c r="X703" s="150" t="s">
        <v>2345</v>
      </c>
      <c r="Y703" s="150"/>
      <c r="Z703" s="150"/>
      <c r="AA703" s="150"/>
      <c r="AB703" s="150"/>
      <c r="AC703" s="150"/>
      <c r="AD703" s="150"/>
      <c r="AE703" s="150"/>
      <c r="AF703" s="150"/>
      <c r="AG703" s="150"/>
      <c r="AH703" s="150"/>
      <c r="AI703" s="150"/>
      <c r="AJ703" s="150"/>
      <c r="AK703" s="150"/>
    </row>
    <row r="704" spans="1:37" ht="306" hidden="1">
      <c r="A704" s="184" t="s">
        <v>3679</v>
      </c>
      <c r="B704" s="45" t="s">
        <v>2769</v>
      </c>
      <c r="C704" s="45" t="s">
        <v>97</v>
      </c>
      <c r="D704" s="45" t="s">
        <v>97</v>
      </c>
      <c r="E704" s="137" t="s">
        <v>1960</v>
      </c>
      <c r="F704" s="156"/>
      <c r="G704" s="48"/>
      <c r="H704" s="157" t="s">
        <v>2770</v>
      </c>
      <c r="I704" s="37" t="s">
        <v>1871</v>
      </c>
      <c r="J704" s="37" t="s">
        <v>1883</v>
      </c>
      <c r="K704" s="37" t="s">
        <v>1873</v>
      </c>
      <c r="L704" s="37" t="s">
        <v>1885</v>
      </c>
      <c r="M704" s="37" t="s">
        <v>5</v>
      </c>
      <c r="N704" s="37"/>
      <c r="O704" s="172">
        <f>COUNTIF(Table487[[#This Row],[CMMI Comprehensive Primary Care Plus (CPC+)
Version Date: CY 2021]:[CMS Medicare Hospital Compare
Version Date: January 2021]],"*yes*")</f>
        <v>0</v>
      </c>
      <c r="P704" s="150"/>
      <c r="Q704" s="150"/>
      <c r="R704" s="150"/>
      <c r="S704" s="150"/>
      <c r="T704" s="150"/>
      <c r="U704" s="150"/>
      <c r="V704" s="150"/>
      <c r="W704" s="150"/>
      <c r="X704" s="150"/>
      <c r="Y704" s="150"/>
      <c r="Z704" s="150"/>
      <c r="AA704" s="150"/>
      <c r="AB704" s="150"/>
      <c r="AC704" s="150"/>
      <c r="AD704" s="150"/>
      <c r="AE704" s="150"/>
      <c r="AF704" s="150"/>
      <c r="AG704" s="150"/>
      <c r="AH704" s="150"/>
      <c r="AI704" s="150"/>
      <c r="AJ704" s="150"/>
      <c r="AK704" s="150"/>
    </row>
    <row r="705" spans="1:37" ht="409.5" hidden="1">
      <c r="A705" s="184" t="s">
        <v>3680</v>
      </c>
      <c r="B705" s="45" t="s">
        <v>858</v>
      </c>
      <c r="C705" s="45" t="s">
        <v>97</v>
      </c>
      <c r="D705" s="45" t="s">
        <v>97</v>
      </c>
      <c r="E705" s="185" t="s">
        <v>1963</v>
      </c>
      <c r="F705" s="156" t="s">
        <v>2486</v>
      </c>
      <c r="G705" s="48"/>
      <c r="H705" s="157" t="s">
        <v>859</v>
      </c>
      <c r="I705" s="37" t="s">
        <v>97</v>
      </c>
      <c r="J705" s="37" t="s">
        <v>97</v>
      </c>
      <c r="K705" s="37" t="s">
        <v>1873</v>
      </c>
      <c r="L705" s="37" t="s">
        <v>1916</v>
      </c>
      <c r="M705" s="150" t="s">
        <v>314</v>
      </c>
      <c r="N705" s="37"/>
      <c r="O705" s="172">
        <f>COUNTIF(Table487[[#This Row],[CMMI Comprehensive Primary Care Plus (CPC+)
Version Date: CY 2021]:[CMS Medicare Hospital Compare
Version Date: January 2021]],"*yes*")</f>
        <v>1</v>
      </c>
      <c r="P705" s="150"/>
      <c r="Q705" s="150"/>
      <c r="R705" s="150"/>
      <c r="S705" s="150"/>
      <c r="T705" s="150"/>
      <c r="U705" s="150"/>
      <c r="V705" s="150"/>
      <c r="W705" s="150" t="s">
        <v>1</v>
      </c>
      <c r="X705" s="150"/>
      <c r="Y705" s="150"/>
      <c r="Z705" s="150"/>
      <c r="AA705" s="150"/>
      <c r="AB705" s="150"/>
      <c r="AC705" s="150"/>
      <c r="AD705" s="150"/>
      <c r="AE705" s="150"/>
      <c r="AF705" s="150"/>
      <c r="AG705" s="150"/>
      <c r="AH705" s="150"/>
      <c r="AI705" s="150"/>
      <c r="AJ705" s="150"/>
      <c r="AK705" s="150"/>
    </row>
    <row r="706" spans="1:37" ht="409.5" hidden="1">
      <c r="A706" s="111" t="s">
        <v>3681</v>
      </c>
      <c r="B706" s="45" t="s">
        <v>3030</v>
      </c>
      <c r="C706" s="45" t="s">
        <v>97</v>
      </c>
      <c r="D706" s="45" t="s">
        <v>97</v>
      </c>
      <c r="E706" s="137" t="s">
        <v>1639</v>
      </c>
      <c r="F706" s="48"/>
      <c r="G706" s="48"/>
      <c r="H706" s="132" t="s">
        <v>3031</v>
      </c>
      <c r="I706" s="37" t="s">
        <v>1906</v>
      </c>
      <c r="J706" s="37" t="s">
        <v>97</v>
      </c>
      <c r="K706" s="37" t="s">
        <v>1900</v>
      </c>
      <c r="L706" s="37" t="s">
        <v>1880</v>
      </c>
      <c r="M706" s="37" t="s">
        <v>5</v>
      </c>
      <c r="N706" s="37"/>
      <c r="O706" s="172">
        <f>COUNTIF(Table487[[#This Row],[CMMI Comprehensive Primary Care Plus (CPC+)
Version Date: CY 2021]:[CMS Medicare Hospital Compare
Version Date: January 2021]],"*yes*")</f>
        <v>0</v>
      </c>
      <c r="P706" s="150"/>
      <c r="Q706" s="150"/>
      <c r="R706" s="150"/>
      <c r="S706" s="150"/>
      <c r="T706" s="37"/>
      <c r="U706" s="150"/>
      <c r="V706" s="150"/>
      <c r="W706" s="150"/>
      <c r="X706" s="150"/>
      <c r="Y706" s="150"/>
      <c r="Z706" s="150"/>
      <c r="AA706" s="150"/>
      <c r="AB706" s="37"/>
      <c r="AC706" s="150"/>
      <c r="AD706" s="150"/>
      <c r="AE706" s="37"/>
      <c r="AF706" s="150"/>
      <c r="AG706" s="150"/>
      <c r="AH706" s="37"/>
      <c r="AI706" s="150"/>
      <c r="AJ706" s="150"/>
      <c r="AK706" s="150"/>
    </row>
    <row r="707" spans="1:37" ht="409.5" hidden="1">
      <c r="A707" s="111" t="s">
        <v>3682</v>
      </c>
      <c r="B707" s="45" t="s">
        <v>3683</v>
      </c>
      <c r="C707" s="45" t="s">
        <v>97</v>
      </c>
      <c r="D707" s="45" t="s">
        <v>97</v>
      </c>
      <c r="E707" s="137" t="s">
        <v>1945</v>
      </c>
      <c r="F707" s="48"/>
      <c r="G707" s="48"/>
      <c r="H707" s="132" t="s">
        <v>2150</v>
      </c>
      <c r="I707" s="37" t="s">
        <v>2297</v>
      </c>
      <c r="J707" s="37" t="s">
        <v>1881</v>
      </c>
      <c r="K707" s="37" t="s">
        <v>1879</v>
      </c>
      <c r="L707" s="37" t="s">
        <v>1874</v>
      </c>
      <c r="M707" s="37" t="s">
        <v>6</v>
      </c>
      <c r="N707" s="37"/>
      <c r="O707" s="172">
        <f>COUNTIF(Table487[[#This Row],[CMMI Comprehensive Primary Care Plus (CPC+)
Version Date: CY 2021]:[CMS Medicare Hospital Compare
Version Date: January 2021]],"*yes*")</f>
        <v>0</v>
      </c>
      <c r="P707" s="150"/>
      <c r="Q707" s="150"/>
      <c r="R707" s="150"/>
      <c r="S707" s="150"/>
      <c r="T707" s="37"/>
      <c r="U707" s="150"/>
      <c r="V707" s="150"/>
      <c r="W707" s="150"/>
      <c r="X707" s="150"/>
      <c r="Y707" s="150"/>
      <c r="Z707" s="150"/>
      <c r="AA707" s="150"/>
      <c r="AB707" s="37"/>
      <c r="AC707" s="150"/>
      <c r="AD707" s="150"/>
      <c r="AE707" s="37"/>
      <c r="AF707" s="150"/>
      <c r="AG707" s="150"/>
      <c r="AH707" s="37"/>
      <c r="AI707" s="150"/>
      <c r="AJ707" s="150"/>
      <c r="AK707" s="150"/>
    </row>
    <row r="708" spans="1:37" ht="180" hidden="1">
      <c r="A708" s="111" t="s">
        <v>3684</v>
      </c>
      <c r="B708" s="45" t="s">
        <v>3685</v>
      </c>
      <c r="C708" s="45" t="s">
        <v>97</v>
      </c>
      <c r="D708" s="45" t="s">
        <v>97</v>
      </c>
      <c r="E708" s="137" t="s">
        <v>574</v>
      </c>
      <c r="F708" s="48"/>
      <c r="G708" s="48"/>
      <c r="H708" s="132" t="s">
        <v>3686</v>
      </c>
      <c r="I708" s="37" t="s">
        <v>1906</v>
      </c>
      <c r="J708" s="37" t="s">
        <v>1901</v>
      </c>
      <c r="K708" s="37" t="s">
        <v>1879</v>
      </c>
      <c r="L708" s="37" t="s">
        <v>2252</v>
      </c>
      <c r="M708" s="37" t="s">
        <v>1746</v>
      </c>
      <c r="N708" s="37"/>
      <c r="O708" s="172">
        <f>COUNTIF(Table487[[#This Row],[CMMI Comprehensive Primary Care Plus (CPC+)
Version Date: CY 2021]:[CMS Medicare Hospital Compare
Version Date: January 2021]],"*yes*")</f>
        <v>0</v>
      </c>
      <c r="P708" s="150"/>
      <c r="Q708" s="150"/>
      <c r="R708" s="150"/>
      <c r="S708" s="150"/>
      <c r="T708" s="37"/>
      <c r="U708" s="150"/>
      <c r="V708" s="150"/>
      <c r="W708" s="150"/>
      <c r="X708" s="150"/>
      <c r="Y708" s="150"/>
      <c r="Z708" s="150"/>
      <c r="AA708" s="150"/>
      <c r="AB708" s="37"/>
      <c r="AC708" s="150"/>
      <c r="AD708" s="150"/>
      <c r="AE708" s="37"/>
      <c r="AF708" s="150"/>
      <c r="AG708" s="150"/>
      <c r="AH708" s="37"/>
      <c r="AI708" s="150"/>
      <c r="AJ708" s="150"/>
      <c r="AK708" s="150"/>
    </row>
    <row r="709" spans="1:37" ht="180" hidden="1">
      <c r="A709" s="111" t="s">
        <v>389</v>
      </c>
      <c r="B709" s="45" t="s">
        <v>3687</v>
      </c>
      <c r="C709" s="45" t="s">
        <v>97</v>
      </c>
      <c r="D709" s="47" t="s">
        <v>97</v>
      </c>
      <c r="E709" s="137" t="s">
        <v>574</v>
      </c>
      <c r="F709" s="52"/>
      <c r="G709" s="52"/>
      <c r="H709" s="132" t="s">
        <v>3688</v>
      </c>
      <c r="I709" s="37" t="s">
        <v>1906</v>
      </c>
      <c r="J709" s="37" t="s">
        <v>1901</v>
      </c>
      <c r="K709" s="37" t="s">
        <v>1879</v>
      </c>
      <c r="L709" s="37" t="s">
        <v>2252</v>
      </c>
      <c r="M709" s="37" t="s">
        <v>1746</v>
      </c>
      <c r="N709" s="37"/>
      <c r="O709" s="172">
        <f>COUNTIF(Table487[[#This Row],[CMMI Comprehensive Primary Care Plus (CPC+)
Version Date: CY 2021]:[CMS Medicare Hospital Compare
Version Date: January 2021]],"*yes*")</f>
        <v>0</v>
      </c>
      <c r="P709" s="150"/>
      <c r="Q709" s="150"/>
      <c r="R709" s="150"/>
      <c r="S709" s="150"/>
      <c r="T709" s="150"/>
      <c r="U709" s="150"/>
      <c r="V709" s="150"/>
      <c r="W709" s="150"/>
      <c r="X709" s="150"/>
      <c r="Y709" s="150"/>
      <c r="Z709" s="150"/>
      <c r="AA709" s="150"/>
      <c r="AB709" s="150"/>
      <c r="AC709" s="150"/>
      <c r="AD709" s="150"/>
      <c r="AE709" s="150"/>
      <c r="AF709" s="150"/>
      <c r="AG709" s="150"/>
      <c r="AH709" s="150"/>
      <c r="AI709" s="150"/>
      <c r="AJ709" s="150"/>
      <c r="AK709" s="150"/>
    </row>
    <row r="710" spans="1:37" ht="324" hidden="1">
      <c r="A710" s="111" t="s">
        <v>3689</v>
      </c>
      <c r="B710" s="45" t="s">
        <v>3690</v>
      </c>
      <c r="C710" s="45" t="s">
        <v>97</v>
      </c>
      <c r="D710" s="45" t="s">
        <v>97</v>
      </c>
      <c r="E710" s="137" t="s">
        <v>1639</v>
      </c>
      <c r="F710" s="48"/>
      <c r="G710" s="48"/>
      <c r="H710" s="132" t="s">
        <v>3691</v>
      </c>
      <c r="I710" s="37" t="s">
        <v>1889</v>
      </c>
      <c r="J710" s="37" t="s">
        <v>1883</v>
      </c>
      <c r="K710" s="37" t="s">
        <v>1877</v>
      </c>
      <c r="L710" s="37" t="s">
        <v>1916</v>
      </c>
      <c r="M710" s="37" t="s">
        <v>6</v>
      </c>
      <c r="N710" s="37"/>
      <c r="O710" s="172">
        <f>COUNTIF(Table487[[#This Row],[CMMI Comprehensive Primary Care Plus (CPC+)
Version Date: CY 2021]:[CMS Medicare Hospital Compare
Version Date: January 2021]],"*yes*")</f>
        <v>1</v>
      </c>
      <c r="P710" s="150"/>
      <c r="Q710" s="150"/>
      <c r="R710" s="150"/>
      <c r="S710" s="150"/>
      <c r="T710" s="37"/>
      <c r="U710" s="150"/>
      <c r="V710" s="150"/>
      <c r="W710" s="150"/>
      <c r="X710" s="150" t="s">
        <v>2287</v>
      </c>
      <c r="Y710" s="150"/>
      <c r="Z710" s="150"/>
      <c r="AA710" s="150"/>
      <c r="AB710" s="37"/>
      <c r="AC710" s="150"/>
      <c r="AD710" s="150"/>
      <c r="AE710" s="37"/>
      <c r="AF710" s="150"/>
      <c r="AG710" s="150"/>
      <c r="AH710" s="37"/>
      <c r="AI710" s="150"/>
      <c r="AJ710" s="150"/>
      <c r="AK710" s="150"/>
    </row>
    <row r="711" spans="1:37" ht="396" hidden="1">
      <c r="A711" s="111" t="s">
        <v>3692</v>
      </c>
      <c r="B711" s="45" t="s">
        <v>1666</v>
      </c>
      <c r="C711" s="45" t="s">
        <v>97</v>
      </c>
      <c r="D711" s="45" t="s">
        <v>97</v>
      </c>
      <c r="E711" s="137" t="s">
        <v>1934</v>
      </c>
      <c r="F711" s="48" t="s">
        <v>2722</v>
      </c>
      <c r="G711" s="48"/>
      <c r="H711" s="132" t="s">
        <v>1667</v>
      </c>
      <c r="I711" s="37" t="s">
        <v>2297</v>
      </c>
      <c r="J711" s="37" t="s">
        <v>1876</v>
      </c>
      <c r="K711" s="37" t="s">
        <v>1873</v>
      </c>
      <c r="L711" s="37" t="s">
        <v>1880</v>
      </c>
      <c r="M711" s="37" t="s">
        <v>314</v>
      </c>
      <c r="N711" s="37"/>
      <c r="O711" s="172">
        <f>COUNTIF(Table487[[#This Row],[CMMI Comprehensive Primary Care Plus (CPC+)
Version Date: CY 2021]:[CMS Medicare Hospital Compare
Version Date: January 2021]],"*yes*")</f>
        <v>0</v>
      </c>
      <c r="P711" s="150"/>
      <c r="Q711" s="150"/>
      <c r="R711" s="150"/>
      <c r="S711" s="150"/>
      <c r="T711" s="37"/>
      <c r="U711" s="150"/>
      <c r="V711" s="150"/>
      <c r="W711" s="150"/>
      <c r="X711" s="150"/>
      <c r="Y711" s="150"/>
      <c r="Z711" s="150"/>
      <c r="AA711" s="150"/>
      <c r="AB711" s="37"/>
      <c r="AC711" s="150"/>
      <c r="AD711" s="150"/>
      <c r="AE711" s="37"/>
      <c r="AF711" s="150"/>
      <c r="AG711" s="150"/>
      <c r="AH711" s="37"/>
      <c r="AI711" s="150"/>
      <c r="AJ711" s="150"/>
      <c r="AK711" s="150"/>
    </row>
    <row r="712" spans="1:37" ht="409.5" hidden="1">
      <c r="A712" s="111" t="s">
        <v>3693</v>
      </c>
      <c r="B712" s="45" t="s">
        <v>2230</v>
      </c>
      <c r="C712" s="45" t="s">
        <v>97</v>
      </c>
      <c r="D712" s="45" t="s">
        <v>97</v>
      </c>
      <c r="E712" s="137" t="s">
        <v>1675</v>
      </c>
      <c r="F712" s="48" t="s">
        <v>2636</v>
      </c>
      <c r="G712" s="48"/>
      <c r="H712" s="132" t="s">
        <v>3694</v>
      </c>
      <c r="I712" s="37" t="s">
        <v>1875</v>
      </c>
      <c r="J712" s="37" t="s">
        <v>1884</v>
      </c>
      <c r="K712" s="37" t="s">
        <v>1879</v>
      </c>
      <c r="L712" s="37" t="s">
        <v>2250</v>
      </c>
      <c r="M712" s="37" t="s">
        <v>314</v>
      </c>
      <c r="N712" s="37"/>
      <c r="O712" s="172">
        <f>COUNTIF(Table487[[#This Row],[CMMI Comprehensive Primary Care Plus (CPC+)
Version Date: CY 2021]:[CMS Medicare Hospital Compare
Version Date: January 2021]],"*yes*")</f>
        <v>1</v>
      </c>
      <c r="P712" s="150"/>
      <c r="Q712" s="150"/>
      <c r="R712" s="150"/>
      <c r="S712" s="150"/>
      <c r="T712" s="37"/>
      <c r="U712" s="150"/>
      <c r="V712" s="150"/>
      <c r="W712" s="150" t="s">
        <v>1</v>
      </c>
      <c r="X712" s="150"/>
      <c r="Y712" s="150"/>
      <c r="Z712" s="150"/>
      <c r="AA712" s="150"/>
      <c r="AB712" s="37"/>
      <c r="AC712" s="150"/>
      <c r="AD712" s="150"/>
      <c r="AE712" s="37" t="s">
        <v>3941</v>
      </c>
      <c r="AF712" s="150"/>
      <c r="AG712" s="150"/>
      <c r="AH712" s="37"/>
      <c r="AI712" s="150"/>
      <c r="AJ712" s="150"/>
      <c r="AK712" s="150"/>
    </row>
    <row r="713" spans="1:37" ht="409.5" hidden="1">
      <c r="A713" s="111" t="s">
        <v>3695</v>
      </c>
      <c r="B713" s="45" t="s">
        <v>3696</v>
      </c>
      <c r="C713" s="45" t="s">
        <v>97</v>
      </c>
      <c r="D713" s="45" t="s">
        <v>97</v>
      </c>
      <c r="E713" s="137" t="s">
        <v>1675</v>
      </c>
      <c r="F713" s="48" t="s">
        <v>2636</v>
      </c>
      <c r="G713" s="48"/>
      <c r="H713" s="132" t="s">
        <v>3697</v>
      </c>
      <c r="I713" s="37" t="s">
        <v>1875</v>
      </c>
      <c r="J713" s="37" t="s">
        <v>1884</v>
      </c>
      <c r="K713" s="37" t="s">
        <v>1879</v>
      </c>
      <c r="L713" s="37" t="s">
        <v>1874</v>
      </c>
      <c r="M713" s="37" t="s">
        <v>314</v>
      </c>
      <c r="N713" s="37"/>
      <c r="O713" s="172">
        <f>COUNTIF(Table487[[#This Row],[CMMI Comprehensive Primary Care Plus (CPC+)
Version Date: CY 2021]:[CMS Medicare Hospital Compare
Version Date: January 2021]],"*yes*")</f>
        <v>1</v>
      </c>
      <c r="P713" s="150"/>
      <c r="Q713" s="150"/>
      <c r="R713" s="150"/>
      <c r="S713" s="150"/>
      <c r="T713" s="37"/>
      <c r="U713" s="150"/>
      <c r="V713" s="150"/>
      <c r="W713" s="150"/>
      <c r="X713" s="150" t="s">
        <v>2637</v>
      </c>
      <c r="Y713" s="150"/>
      <c r="Z713" s="150"/>
      <c r="AA713" s="150"/>
      <c r="AB713" s="37"/>
      <c r="AC713" s="150"/>
      <c r="AD713" s="150"/>
      <c r="AE713" s="37"/>
      <c r="AF713" s="150"/>
      <c r="AG713" s="150"/>
      <c r="AH713" s="37"/>
      <c r="AI713" s="150"/>
      <c r="AJ713" s="150"/>
      <c r="AK713" s="150"/>
    </row>
    <row r="714" spans="1:37" ht="409.5" hidden="1">
      <c r="A714" s="111" t="s">
        <v>3698</v>
      </c>
      <c r="B714" s="45" t="s">
        <v>3699</v>
      </c>
      <c r="C714" s="45" t="s">
        <v>97</v>
      </c>
      <c r="D714" s="45" t="s">
        <v>97</v>
      </c>
      <c r="E714" s="137" t="s">
        <v>1675</v>
      </c>
      <c r="F714" s="48" t="s">
        <v>2636</v>
      </c>
      <c r="G714" s="48"/>
      <c r="H714" s="132" t="s">
        <v>3700</v>
      </c>
      <c r="I714" s="37" t="s">
        <v>1875</v>
      </c>
      <c r="J714" s="37" t="s">
        <v>1884</v>
      </c>
      <c r="K714" s="37" t="s">
        <v>1879</v>
      </c>
      <c r="L714" s="37" t="s">
        <v>1880</v>
      </c>
      <c r="M714" s="37" t="s">
        <v>314</v>
      </c>
      <c r="N714" s="37"/>
      <c r="O714" s="172">
        <f>COUNTIF(Table487[[#This Row],[CMMI Comprehensive Primary Care Plus (CPC+)
Version Date: CY 2021]:[CMS Medicare Hospital Compare
Version Date: January 2021]],"*yes*")</f>
        <v>1</v>
      </c>
      <c r="P714" s="150"/>
      <c r="Q714" s="150"/>
      <c r="R714" s="150"/>
      <c r="S714" s="150"/>
      <c r="T714" s="37"/>
      <c r="U714" s="150"/>
      <c r="V714" s="150"/>
      <c r="W714" s="150"/>
      <c r="X714" s="150" t="s">
        <v>2637</v>
      </c>
      <c r="Y714" s="150"/>
      <c r="Z714" s="150"/>
      <c r="AA714" s="150"/>
      <c r="AB714" s="37"/>
      <c r="AC714" s="150"/>
      <c r="AD714" s="150"/>
      <c r="AE714" s="37"/>
      <c r="AF714" s="150"/>
      <c r="AG714" s="150"/>
      <c r="AH714" s="37"/>
      <c r="AI714" s="150"/>
      <c r="AJ714" s="150"/>
      <c r="AK714" s="150"/>
    </row>
    <row r="715" spans="1:37" ht="409.5" hidden="1">
      <c r="A715" s="111" t="s">
        <v>3701</v>
      </c>
      <c r="B715" s="45" t="s">
        <v>3702</v>
      </c>
      <c r="C715" s="45" t="s">
        <v>97</v>
      </c>
      <c r="D715" s="45" t="s">
        <v>97</v>
      </c>
      <c r="E715" s="137" t="s">
        <v>3587</v>
      </c>
      <c r="F715" s="48"/>
      <c r="G715" s="48"/>
      <c r="H715" s="132" t="s">
        <v>3703</v>
      </c>
      <c r="I715" s="37" t="s">
        <v>1875</v>
      </c>
      <c r="J715" s="37" t="s">
        <v>1887</v>
      </c>
      <c r="K715" s="37" t="s">
        <v>1879</v>
      </c>
      <c r="L715" s="37" t="s">
        <v>1880</v>
      </c>
      <c r="M715" s="37" t="s">
        <v>1746</v>
      </c>
      <c r="N715" s="37" t="s">
        <v>1</v>
      </c>
      <c r="O715" s="172">
        <f>COUNTIF(Table487[[#This Row],[CMMI Comprehensive Primary Care Plus (CPC+)
Version Date: CY 2021]:[CMS Medicare Hospital Compare
Version Date: January 2021]],"*yes*")</f>
        <v>0</v>
      </c>
      <c r="P715" s="150"/>
      <c r="Q715" s="150"/>
      <c r="R715" s="150"/>
      <c r="S715" s="150"/>
      <c r="T715" s="37"/>
      <c r="U715" s="150"/>
      <c r="V715" s="150"/>
      <c r="W715" s="150"/>
      <c r="X715" s="150"/>
      <c r="Y715" s="150"/>
      <c r="Z715" s="150"/>
      <c r="AA715" s="150"/>
      <c r="AB715" s="37"/>
      <c r="AC715" s="150"/>
      <c r="AD715" s="150" t="s">
        <v>1</v>
      </c>
      <c r="AE715" s="37"/>
      <c r="AF715" s="150"/>
      <c r="AG715" s="150"/>
      <c r="AH715" s="37"/>
      <c r="AI715" s="150"/>
      <c r="AJ715" s="150"/>
      <c r="AK715" s="150"/>
    </row>
    <row r="716" spans="1:37" ht="409.5" hidden="1">
      <c r="A716" s="111" t="s">
        <v>3704</v>
      </c>
      <c r="B716" s="45" t="s">
        <v>978</v>
      </c>
      <c r="C716" s="45" t="s">
        <v>97</v>
      </c>
      <c r="D716" s="45" t="s">
        <v>97</v>
      </c>
      <c r="E716" s="137" t="s">
        <v>1638</v>
      </c>
      <c r="F716" s="48" t="s">
        <v>2614</v>
      </c>
      <c r="G716" s="48"/>
      <c r="H716" s="132" t="s">
        <v>979</v>
      </c>
      <c r="I716" s="37" t="s">
        <v>97</v>
      </c>
      <c r="J716" s="37" t="s">
        <v>1890</v>
      </c>
      <c r="K716" s="37" t="s">
        <v>1873</v>
      </c>
      <c r="L716" s="37" t="s">
        <v>1880</v>
      </c>
      <c r="M716" s="37" t="s">
        <v>1746</v>
      </c>
      <c r="N716" s="37"/>
      <c r="O716" s="172">
        <f>COUNTIF(Table487[[#This Row],[CMMI Comprehensive Primary Care Plus (CPC+)
Version Date: CY 2021]:[CMS Medicare Hospital Compare
Version Date: January 2021]],"*yes*")</f>
        <v>1</v>
      </c>
      <c r="P716" s="150"/>
      <c r="Q716" s="150"/>
      <c r="R716" s="150"/>
      <c r="S716" s="150"/>
      <c r="T716" s="37"/>
      <c r="U716" s="150"/>
      <c r="V716" s="150"/>
      <c r="W716" s="150" t="s">
        <v>1</v>
      </c>
      <c r="X716" s="150"/>
      <c r="Y716" s="150"/>
      <c r="Z716" s="150"/>
      <c r="AA716" s="150"/>
      <c r="AB716" s="37"/>
      <c r="AC716" s="150"/>
      <c r="AD716" s="150"/>
      <c r="AE716" s="37"/>
      <c r="AF716" s="150"/>
      <c r="AG716" s="150"/>
      <c r="AH716" s="37"/>
      <c r="AI716" s="150"/>
      <c r="AJ716" s="150"/>
      <c r="AK716" s="150"/>
    </row>
    <row r="717" spans="1:37" ht="409.5" hidden="1">
      <c r="A717" s="111" t="s">
        <v>3705</v>
      </c>
      <c r="B717" s="45" t="s">
        <v>974</v>
      </c>
      <c r="C717" s="45" t="s">
        <v>97</v>
      </c>
      <c r="D717" s="45" t="s">
        <v>97</v>
      </c>
      <c r="E717" s="137" t="s">
        <v>1638</v>
      </c>
      <c r="F717" s="48" t="s">
        <v>2611</v>
      </c>
      <c r="G717" s="48"/>
      <c r="H717" s="132" t="s">
        <v>975</v>
      </c>
      <c r="I717" s="37" t="s">
        <v>97</v>
      </c>
      <c r="J717" s="37" t="s">
        <v>1890</v>
      </c>
      <c r="K717" s="37" t="s">
        <v>1873</v>
      </c>
      <c r="L717" s="37" t="s">
        <v>1916</v>
      </c>
      <c r="M717" s="37" t="s">
        <v>1746</v>
      </c>
      <c r="N717" s="37"/>
      <c r="O717" s="172">
        <f>COUNTIF(Table487[[#This Row],[CMMI Comprehensive Primary Care Plus (CPC+)
Version Date: CY 2021]:[CMS Medicare Hospital Compare
Version Date: January 2021]],"*yes*")</f>
        <v>0</v>
      </c>
      <c r="P717" s="150"/>
      <c r="Q717" s="150"/>
      <c r="R717" s="150"/>
      <c r="S717" s="150"/>
      <c r="T717" s="37"/>
      <c r="U717" s="150"/>
      <c r="V717" s="150"/>
      <c r="W717" s="150"/>
      <c r="X717" s="150"/>
      <c r="Y717" s="150"/>
      <c r="Z717" s="150"/>
      <c r="AA717" s="150"/>
      <c r="AB717" s="37"/>
      <c r="AC717" s="150"/>
      <c r="AD717" s="150"/>
      <c r="AE717" s="37"/>
      <c r="AF717" s="150"/>
      <c r="AG717" s="150"/>
      <c r="AH717" s="37"/>
      <c r="AI717" s="150"/>
      <c r="AJ717" s="150"/>
      <c r="AK717" s="150"/>
    </row>
    <row r="718" spans="1:37" ht="409.5" hidden="1">
      <c r="A718" s="111" t="s">
        <v>3706</v>
      </c>
      <c r="B718" s="45" t="s">
        <v>970</v>
      </c>
      <c r="C718" s="45" t="s">
        <v>97</v>
      </c>
      <c r="D718" s="45" t="s">
        <v>97</v>
      </c>
      <c r="E718" s="137" t="s">
        <v>1638</v>
      </c>
      <c r="F718" s="48" t="s">
        <v>2609</v>
      </c>
      <c r="G718" s="48"/>
      <c r="H718" s="132" t="s">
        <v>971</v>
      </c>
      <c r="I718" s="37" t="s">
        <v>97</v>
      </c>
      <c r="J718" s="37" t="s">
        <v>1890</v>
      </c>
      <c r="K718" s="37" t="s">
        <v>1873</v>
      </c>
      <c r="L718" s="37" t="s">
        <v>1916</v>
      </c>
      <c r="M718" s="37" t="s">
        <v>1746</v>
      </c>
      <c r="N718" s="37"/>
      <c r="O718" s="172">
        <f>COUNTIF(Table487[[#This Row],[CMMI Comprehensive Primary Care Plus (CPC+)
Version Date: CY 2021]:[CMS Medicare Hospital Compare
Version Date: January 2021]],"*yes*")</f>
        <v>1</v>
      </c>
      <c r="P718" s="150"/>
      <c r="Q718" s="150"/>
      <c r="R718" s="150"/>
      <c r="S718" s="150"/>
      <c r="T718" s="37"/>
      <c r="U718" s="150"/>
      <c r="V718" s="150"/>
      <c r="W718" s="150" t="s">
        <v>1</v>
      </c>
      <c r="X718" s="150"/>
      <c r="Y718" s="150"/>
      <c r="Z718" s="150"/>
      <c r="AA718" s="150"/>
      <c r="AB718" s="37"/>
      <c r="AC718" s="150"/>
      <c r="AD718" s="150"/>
      <c r="AE718" s="37"/>
      <c r="AF718" s="150"/>
      <c r="AG718" s="150"/>
      <c r="AH718" s="37"/>
      <c r="AI718" s="150"/>
      <c r="AJ718" s="150"/>
      <c r="AK718" s="150"/>
    </row>
    <row r="719" spans="1:37" ht="396" hidden="1">
      <c r="A719" s="111" t="s">
        <v>3707</v>
      </c>
      <c r="B719" s="45" t="s">
        <v>972</v>
      </c>
      <c r="C719" s="45" t="s">
        <v>97</v>
      </c>
      <c r="D719" s="45" t="s">
        <v>97</v>
      </c>
      <c r="E719" s="137" t="s">
        <v>1638</v>
      </c>
      <c r="F719" s="48" t="s">
        <v>2610</v>
      </c>
      <c r="G719" s="48"/>
      <c r="H719" s="132" t="s">
        <v>973</v>
      </c>
      <c r="I719" s="37" t="s">
        <v>97</v>
      </c>
      <c r="J719" s="37" t="s">
        <v>1890</v>
      </c>
      <c r="K719" s="37" t="s">
        <v>1873</v>
      </c>
      <c r="L719" s="37" t="s">
        <v>1916</v>
      </c>
      <c r="M719" s="37" t="s">
        <v>1746</v>
      </c>
      <c r="N719" s="37"/>
      <c r="O719" s="172">
        <f>COUNTIF(Table487[[#This Row],[CMMI Comprehensive Primary Care Plus (CPC+)
Version Date: CY 2021]:[CMS Medicare Hospital Compare
Version Date: January 2021]],"*yes*")</f>
        <v>0</v>
      </c>
      <c r="P719" s="150"/>
      <c r="Q719" s="150"/>
      <c r="R719" s="150"/>
      <c r="S719" s="150"/>
      <c r="T719" s="37"/>
      <c r="U719" s="150"/>
      <c r="V719" s="150"/>
      <c r="W719" s="150"/>
      <c r="X719" s="150"/>
      <c r="Y719" s="150"/>
      <c r="Z719" s="150"/>
      <c r="AA719" s="150"/>
      <c r="AB719" s="37"/>
      <c r="AC719" s="150"/>
      <c r="AD719" s="150"/>
      <c r="AE719" s="37"/>
      <c r="AF719" s="150"/>
      <c r="AG719" s="150"/>
      <c r="AH719" s="37"/>
      <c r="AI719" s="150"/>
      <c r="AJ719" s="150"/>
      <c r="AK719" s="150"/>
    </row>
    <row r="720" spans="1:37" ht="409.5" hidden="1">
      <c r="A720" s="111" t="s">
        <v>390</v>
      </c>
      <c r="B720" s="45" t="s">
        <v>976</v>
      </c>
      <c r="C720" s="45" t="s">
        <v>97</v>
      </c>
      <c r="D720" s="47" t="s">
        <v>97</v>
      </c>
      <c r="E720" s="137" t="s">
        <v>1638</v>
      </c>
      <c r="F720" s="52" t="s">
        <v>2612</v>
      </c>
      <c r="G720" s="52"/>
      <c r="H720" s="132" t="s">
        <v>977</v>
      </c>
      <c r="I720" s="37" t="s">
        <v>97</v>
      </c>
      <c r="J720" s="37" t="s">
        <v>1890</v>
      </c>
      <c r="K720" s="37" t="s">
        <v>1873</v>
      </c>
      <c r="L720" s="37" t="s">
        <v>1916</v>
      </c>
      <c r="M720" s="37" t="s">
        <v>1746</v>
      </c>
      <c r="N720" s="37"/>
      <c r="O720" s="172">
        <f>COUNTIF(Table487[[#This Row],[CMMI Comprehensive Primary Care Plus (CPC+)
Version Date: CY 2021]:[CMS Medicare Hospital Compare
Version Date: January 2021]],"*yes*")</f>
        <v>0</v>
      </c>
      <c r="P720" s="150"/>
      <c r="Q720" s="150"/>
      <c r="R720" s="150"/>
      <c r="S720" s="150"/>
      <c r="T720" s="150"/>
      <c r="U720" s="150"/>
      <c r="V720" s="150"/>
      <c r="W720" s="150"/>
      <c r="X720" s="150"/>
      <c r="Y720" s="150"/>
      <c r="Z720" s="150"/>
      <c r="AA720" s="150"/>
      <c r="AB720" s="150"/>
      <c r="AC720" s="150"/>
      <c r="AD720" s="150"/>
      <c r="AE720" s="150"/>
      <c r="AF720" s="150"/>
      <c r="AG720" s="150"/>
      <c r="AH720" s="150"/>
      <c r="AI720" s="150"/>
      <c r="AJ720" s="150"/>
      <c r="AK720" s="150"/>
    </row>
    <row r="721" spans="1:37" ht="409.5" hidden="1">
      <c r="A721" s="111" t="s">
        <v>3708</v>
      </c>
      <c r="B721" s="45" t="s">
        <v>968</v>
      </c>
      <c r="C721" s="45" t="s">
        <v>97</v>
      </c>
      <c r="D721" s="45" t="s">
        <v>97</v>
      </c>
      <c r="E721" s="137" t="s">
        <v>1638</v>
      </c>
      <c r="F721" s="48" t="s">
        <v>2608</v>
      </c>
      <c r="G721" s="48"/>
      <c r="H721" s="132" t="s">
        <v>969</v>
      </c>
      <c r="I721" s="37" t="s">
        <v>97</v>
      </c>
      <c r="J721" s="37" t="s">
        <v>1890</v>
      </c>
      <c r="K721" s="37" t="s">
        <v>1873</v>
      </c>
      <c r="L721" s="37" t="s">
        <v>1916</v>
      </c>
      <c r="M721" s="37" t="s">
        <v>1746</v>
      </c>
      <c r="N721" s="37"/>
      <c r="O721" s="172">
        <f>COUNTIF(Table487[[#This Row],[CMMI Comprehensive Primary Care Plus (CPC+)
Version Date: CY 2021]:[CMS Medicare Hospital Compare
Version Date: January 2021]],"*yes*")</f>
        <v>0</v>
      </c>
      <c r="P721" s="150"/>
      <c r="Q721" s="150"/>
      <c r="R721" s="150"/>
      <c r="S721" s="150"/>
      <c r="T721" s="37"/>
      <c r="U721" s="150"/>
      <c r="V721" s="150"/>
      <c r="W721" s="150"/>
      <c r="X721" s="150"/>
      <c r="Y721" s="150"/>
      <c r="Z721" s="150"/>
      <c r="AA721" s="150"/>
      <c r="AB721" s="37"/>
      <c r="AC721" s="150"/>
      <c r="AD721" s="150"/>
      <c r="AE721" s="37"/>
      <c r="AF721" s="150"/>
      <c r="AG721" s="150"/>
      <c r="AH721" s="37"/>
      <c r="AI721" s="150"/>
      <c r="AJ721" s="150"/>
      <c r="AK721" s="150"/>
    </row>
    <row r="722" spans="1:37" ht="409.5">
      <c r="A722" s="111" t="s">
        <v>3709</v>
      </c>
      <c r="B722" s="45" t="s">
        <v>3710</v>
      </c>
      <c r="C722" s="45" t="s">
        <v>97</v>
      </c>
      <c r="D722" s="45" t="s">
        <v>97</v>
      </c>
      <c r="E722" s="137" t="s">
        <v>1913</v>
      </c>
      <c r="F722" s="48"/>
      <c r="G722" s="48"/>
      <c r="H722" s="132" t="s">
        <v>3711</v>
      </c>
      <c r="I722" s="37" t="s">
        <v>2297</v>
      </c>
      <c r="J722" s="37" t="s">
        <v>2237</v>
      </c>
      <c r="K722" s="37" t="s">
        <v>1873</v>
      </c>
      <c r="L722" s="37" t="s">
        <v>1880</v>
      </c>
      <c r="M722" s="37" t="s">
        <v>314</v>
      </c>
      <c r="N722" s="37"/>
      <c r="O722" s="172">
        <f>COUNTIF(Table487[[#This Row],[CMMI Comprehensive Primary Care Plus (CPC+)
Version Date: CY 2021]:[CMS Medicare Hospital Compare
Version Date: January 2021]],"*yes*")</f>
        <v>0</v>
      </c>
      <c r="P722" s="150"/>
      <c r="Q722" s="150"/>
      <c r="R722" s="150"/>
      <c r="S722" s="150"/>
      <c r="T722" s="37"/>
      <c r="U722" s="150"/>
      <c r="V722" s="150"/>
      <c r="W722" s="150"/>
      <c r="X722" s="150"/>
      <c r="Y722" s="150"/>
      <c r="Z722" s="150"/>
      <c r="AA722" s="150"/>
      <c r="AB722" s="37"/>
      <c r="AC722" s="150"/>
      <c r="AD722" s="150"/>
      <c r="AE722" s="37"/>
      <c r="AF722" s="150" t="s">
        <v>1</v>
      </c>
      <c r="AG722" s="150"/>
      <c r="AH722" s="37"/>
      <c r="AI722" s="150"/>
      <c r="AJ722" s="150"/>
      <c r="AK722" s="150"/>
    </row>
    <row r="723" spans="1:37" ht="198">
      <c r="A723" s="111" t="s">
        <v>3712</v>
      </c>
      <c r="B723" s="45" t="s">
        <v>3713</v>
      </c>
      <c r="C723" s="45" t="s">
        <v>97</v>
      </c>
      <c r="D723" s="45" t="s">
        <v>97</v>
      </c>
      <c r="E723" s="137" t="s">
        <v>1913</v>
      </c>
      <c r="F723" s="48"/>
      <c r="G723" s="48"/>
      <c r="H723" s="132" t="s">
        <v>3714</v>
      </c>
      <c r="I723" s="37" t="s">
        <v>2297</v>
      </c>
      <c r="J723" s="37" t="s">
        <v>2237</v>
      </c>
      <c r="K723" s="37" t="s">
        <v>1873</v>
      </c>
      <c r="L723" s="37" t="s">
        <v>1874</v>
      </c>
      <c r="M723" s="37" t="s">
        <v>314</v>
      </c>
      <c r="N723" s="37"/>
      <c r="O723" s="172">
        <f>COUNTIF(Table487[[#This Row],[CMMI Comprehensive Primary Care Plus (CPC+)
Version Date: CY 2021]:[CMS Medicare Hospital Compare
Version Date: January 2021]],"*yes*")</f>
        <v>0</v>
      </c>
      <c r="P723" s="150"/>
      <c r="Q723" s="150"/>
      <c r="R723" s="150"/>
      <c r="S723" s="150"/>
      <c r="T723" s="37"/>
      <c r="U723" s="150"/>
      <c r="V723" s="150"/>
      <c r="W723" s="150"/>
      <c r="X723" s="150"/>
      <c r="Y723" s="150"/>
      <c r="Z723" s="150"/>
      <c r="AA723" s="150"/>
      <c r="AB723" s="37"/>
      <c r="AC723" s="150"/>
      <c r="AD723" s="150"/>
      <c r="AE723" s="37"/>
      <c r="AF723" s="150"/>
      <c r="AG723" s="150"/>
      <c r="AH723" s="37"/>
      <c r="AI723" s="150"/>
      <c r="AJ723" s="150"/>
      <c r="AK723" s="150"/>
    </row>
    <row r="724" spans="1:37" ht="360">
      <c r="A724" s="111" t="s">
        <v>3715</v>
      </c>
      <c r="B724" s="45" t="s">
        <v>3716</v>
      </c>
      <c r="C724" s="45" t="s">
        <v>97</v>
      </c>
      <c r="D724" s="45" t="s">
        <v>97</v>
      </c>
      <c r="E724" s="137" t="s">
        <v>3536</v>
      </c>
      <c r="F724" s="48"/>
      <c r="G724" s="48"/>
      <c r="H724" s="132" t="s">
        <v>3717</v>
      </c>
      <c r="I724" s="37" t="s">
        <v>2297</v>
      </c>
      <c r="J724" s="37" t="s">
        <v>2237</v>
      </c>
      <c r="K724" s="37" t="s">
        <v>1873</v>
      </c>
      <c r="L724" s="37" t="s">
        <v>1880</v>
      </c>
      <c r="M724" s="37" t="s">
        <v>314</v>
      </c>
      <c r="N724" s="37"/>
      <c r="O724" s="172">
        <f>COUNTIF(Table487[[#This Row],[CMMI Comprehensive Primary Care Plus (CPC+)
Version Date: CY 2021]:[CMS Medicare Hospital Compare
Version Date: January 2021]],"*yes*")</f>
        <v>0</v>
      </c>
      <c r="P724" s="150"/>
      <c r="Q724" s="150"/>
      <c r="R724" s="150"/>
      <c r="S724" s="150"/>
      <c r="T724" s="37"/>
      <c r="U724" s="150"/>
      <c r="V724" s="150"/>
      <c r="W724" s="150"/>
      <c r="X724" s="150"/>
      <c r="Y724" s="150"/>
      <c r="Z724" s="150"/>
      <c r="AA724" s="150"/>
      <c r="AB724" s="37"/>
      <c r="AC724" s="150"/>
      <c r="AD724" s="150"/>
      <c r="AE724" s="37"/>
      <c r="AF724" s="150"/>
      <c r="AG724" s="150"/>
      <c r="AH724" s="37"/>
      <c r="AI724" s="150"/>
      <c r="AJ724" s="150"/>
      <c r="AK724" s="150"/>
    </row>
    <row r="725" spans="1:37" ht="396" hidden="1">
      <c r="A725" s="111" t="s">
        <v>3718</v>
      </c>
      <c r="B725" s="45" t="s">
        <v>1708</v>
      </c>
      <c r="C725" s="45" t="s">
        <v>97</v>
      </c>
      <c r="D725" s="45" t="s">
        <v>97</v>
      </c>
      <c r="E725" s="137" t="s">
        <v>1787</v>
      </c>
      <c r="F725" s="48"/>
      <c r="G725" s="48"/>
      <c r="H725" s="132" t="s">
        <v>2719</v>
      </c>
      <c r="I725" s="37" t="s">
        <v>2297</v>
      </c>
      <c r="J725" s="37" t="s">
        <v>2237</v>
      </c>
      <c r="K725" s="37" t="s">
        <v>1873</v>
      </c>
      <c r="L725" s="37" t="s">
        <v>1874</v>
      </c>
      <c r="M725" s="37" t="s">
        <v>5</v>
      </c>
      <c r="N725" s="37"/>
      <c r="O725" s="172">
        <f>COUNTIF(Table487[[#This Row],[CMMI Comprehensive Primary Care Plus (CPC+)
Version Date: CY 2021]:[CMS Medicare Hospital Compare
Version Date: January 2021]],"*yes*")</f>
        <v>0</v>
      </c>
      <c r="P725" s="150"/>
      <c r="Q725" s="150"/>
      <c r="R725" s="150"/>
      <c r="S725" s="150"/>
      <c r="T725" s="37"/>
      <c r="U725" s="150"/>
      <c r="V725" s="150"/>
      <c r="W725" s="150"/>
      <c r="X725" s="150"/>
      <c r="Y725" s="150"/>
      <c r="Z725" s="150"/>
      <c r="AA725" s="150"/>
      <c r="AB725" s="37"/>
      <c r="AC725" s="150"/>
      <c r="AD725" s="150"/>
      <c r="AE725" s="37"/>
      <c r="AF725" s="150"/>
      <c r="AG725" s="150"/>
      <c r="AH725" s="37" t="s">
        <v>1703</v>
      </c>
      <c r="AI725" s="150"/>
      <c r="AJ725" s="150"/>
      <c r="AK725" s="150"/>
    </row>
    <row r="726" spans="1:37" ht="162" hidden="1">
      <c r="A726" s="111" t="s">
        <v>3719</v>
      </c>
      <c r="B726" s="45" t="s">
        <v>3720</v>
      </c>
      <c r="C726" s="45" t="s">
        <v>97</v>
      </c>
      <c r="D726" s="45" t="s">
        <v>97</v>
      </c>
      <c r="E726" s="137" t="s">
        <v>1960</v>
      </c>
      <c r="F726" s="48"/>
      <c r="G726" s="48"/>
      <c r="H726" s="132" t="s">
        <v>3721</v>
      </c>
      <c r="I726" s="37" t="s">
        <v>1875</v>
      </c>
      <c r="J726" s="37" t="s">
        <v>1886</v>
      </c>
      <c r="K726" s="37" t="s">
        <v>1873</v>
      </c>
      <c r="L726" s="37" t="s">
        <v>1885</v>
      </c>
      <c r="M726" s="37" t="s">
        <v>5</v>
      </c>
      <c r="N726" s="37"/>
      <c r="O726" s="172">
        <f>COUNTIF(Table487[[#This Row],[CMMI Comprehensive Primary Care Plus (CPC+)
Version Date: CY 2021]:[CMS Medicare Hospital Compare
Version Date: January 2021]],"*yes*")</f>
        <v>0</v>
      </c>
      <c r="P726" s="150"/>
      <c r="Q726" s="150"/>
      <c r="R726" s="150"/>
      <c r="S726" s="150"/>
      <c r="T726" s="37"/>
      <c r="U726" s="150"/>
      <c r="V726" s="150"/>
      <c r="W726" s="150"/>
      <c r="X726" s="150"/>
      <c r="Y726" s="150"/>
      <c r="Z726" s="150"/>
      <c r="AA726" s="150"/>
      <c r="AB726" s="37"/>
      <c r="AC726" s="150"/>
      <c r="AD726" s="150"/>
      <c r="AE726" s="37"/>
      <c r="AF726" s="150"/>
      <c r="AG726" s="150"/>
      <c r="AH726" s="37"/>
      <c r="AI726" s="150"/>
      <c r="AJ726" s="150"/>
      <c r="AK726" s="150"/>
    </row>
    <row r="727" spans="1:37" ht="162" hidden="1">
      <c r="A727" s="111" t="s">
        <v>3722</v>
      </c>
      <c r="B727" s="45" t="s">
        <v>3723</v>
      </c>
      <c r="C727" s="45" t="s">
        <v>97</v>
      </c>
      <c r="D727" s="45" t="s">
        <v>97</v>
      </c>
      <c r="E727" s="137" t="s">
        <v>3587</v>
      </c>
      <c r="F727" s="48"/>
      <c r="G727" s="48"/>
      <c r="H727" s="132" t="s">
        <v>3724</v>
      </c>
      <c r="I727" s="37" t="s">
        <v>1909</v>
      </c>
      <c r="J727" s="37" t="s">
        <v>97</v>
      </c>
      <c r="K727" s="37" t="s">
        <v>1873</v>
      </c>
      <c r="L727" s="37" t="s">
        <v>1916</v>
      </c>
      <c r="M727" s="37" t="s">
        <v>5</v>
      </c>
      <c r="N727" s="37"/>
      <c r="O727" s="172">
        <f>COUNTIF(Table487[[#This Row],[CMMI Comprehensive Primary Care Plus (CPC+)
Version Date: CY 2021]:[CMS Medicare Hospital Compare
Version Date: January 2021]],"*yes*")</f>
        <v>0</v>
      </c>
      <c r="P727" s="150"/>
      <c r="Q727" s="150"/>
      <c r="R727" s="150"/>
      <c r="S727" s="150"/>
      <c r="T727" s="37"/>
      <c r="U727" s="150"/>
      <c r="V727" s="150"/>
      <c r="W727" s="150"/>
      <c r="X727" s="150"/>
      <c r="Y727" s="150"/>
      <c r="Z727" s="150"/>
      <c r="AA727" s="150"/>
      <c r="AB727" s="37"/>
      <c r="AC727" s="150"/>
      <c r="AD727" s="150" t="s">
        <v>1</v>
      </c>
      <c r="AE727" s="37"/>
      <c r="AF727" s="150"/>
      <c r="AG727" s="150"/>
      <c r="AH727" s="37"/>
      <c r="AI727" s="150"/>
      <c r="AJ727" s="150"/>
      <c r="AK727" s="150"/>
    </row>
    <row r="728" spans="1:37" ht="378" hidden="1">
      <c r="A728" s="111" t="s">
        <v>3725</v>
      </c>
      <c r="B728" s="45" t="s">
        <v>952</v>
      </c>
      <c r="C728" s="45" t="s">
        <v>97</v>
      </c>
      <c r="D728" s="45" t="s">
        <v>97</v>
      </c>
      <c r="E728" s="137" t="s">
        <v>1933</v>
      </c>
      <c r="F728" s="48" t="s">
        <v>2598</v>
      </c>
      <c r="G728" s="48"/>
      <c r="H728" s="132" t="s">
        <v>1249</v>
      </c>
      <c r="I728" s="37" t="s">
        <v>1889</v>
      </c>
      <c r="J728" s="37" t="s">
        <v>1886</v>
      </c>
      <c r="K728" s="37" t="s">
        <v>1873</v>
      </c>
      <c r="L728" s="37" t="s">
        <v>1916</v>
      </c>
      <c r="M728" s="37" t="s">
        <v>1746</v>
      </c>
      <c r="N728" s="37"/>
      <c r="O728" s="172">
        <f>COUNTIF(Table487[[#This Row],[CMMI Comprehensive Primary Care Plus (CPC+)
Version Date: CY 2021]:[CMS Medicare Hospital Compare
Version Date: January 2021]],"*yes*")</f>
        <v>1</v>
      </c>
      <c r="P728" s="150"/>
      <c r="Q728" s="150"/>
      <c r="R728" s="150"/>
      <c r="S728" s="150"/>
      <c r="T728" s="37"/>
      <c r="U728" s="150"/>
      <c r="V728" s="150"/>
      <c r="W728" s="150" t="s">
        <v>1</v>
      </c>
      <c r="X728" s="150"/>
      <c r="Y728" s="150"/>
      <c r="Z728" s="150"/>
      <c r="AA728" s="150"/>
      <c r="AB728" s="37"/>
      <c r="AC728" s="150"/>
      <c r="AD728" s="150"/>
      <c r="AE728" s="37"/>
      <c r="AF728" s="150"/>
      <c r="AG728" s="150"/>
      <c r="AH728" s="37"/>
      <c r="AI728" s="150"/>
      <c r="AJ728" s="150"/>
      <c r="AK728" s="150"/>
    </row>
    <row r="729" spans="1:37" ht="288" hidden="1">
      <c r="A729" s="111" t="s">
        <v>3726</v>
      </c>
      <c r="B729" s="45" t="s">
        <v>3727</v>
      </c>
      <c r="C729" s="45" t="s">
        <v>97</v>
      </c>
      <c r="D729" s="45" t="s">
        <v>97</v>
      </c>
      <c r="E729" s="137" t="s">
        <v>1934</v>
      </c>
      <c r="F729" s="48" t="s">
        <v>2733</v>
      </c>
      <c r="G729" s="48"/>
      <c r="H729" s="132" t="s">
        <v>3728</v>
      </c>
      <c r="I729" s="37" t="s">
        <v>1875</v>
      </c>
      <c r="J729" s="37" t="s">
        <v>1904</v>
      </c>
      <c r="K729" s="37" t="s">
        <v>1873</v>
      </c>
      <c r="L729" s="37" t="s">
        <v>1880</v>
      </c>
      <c r="M729" s="37" t="s">
        <v>1746</v>
      </c>
      <c r="N729" s="37"/>
      <c r="O729" s="172">
        <f>COUNTIF(Table487[[#This Row],[CMMI Comprehensive Primary Care Plus (CPC+)
Version Date: CY 2021]:[CMS Medicare Hospital Compare
Version Date: January 2021]],"*yes*")</f>
        <v>1</v>
      </c>
      <c r="P729" s="150"/>
      <c r="Q729" s="150"/>
      <c r="R729" s="150"/>
      <c r="S729" s="150"/>
      <c r="T729" s="37"/>
      <c r="U729" s="150"/>
      <c r="V729" s="150"/>
      <c r="W729" s="150" t="s">
        <v>1</v>
      </c>
      <c r="X729" s="150"/>
      <c r="Y729" s="150"/>
      <c r="Z729" s="150"/>
      <c r="AA729" s="150"/>
      <c r="AB729" s="37"/>
      <c r="AC729" s="150"/>
      <c r="AD729" s="150"/>
      <c r="AE729" s="37"/>
      <c r="AF729" s="150"/>
      <c r="AG729" s="150"/>
      <c r="AH729" s="37"/>
      <c r="AI729" s="150"/>
      <c r="AJ729" s="150"/>
      <c r="AK729" s="150"/>
    </row>
    <row r="730" spans="1:37" ht="409.5" hidden="1">
      <c r="A730" s="111" t="s">
        <v>3729</v>
      </c>
      <c r="B730" s="45" t="s">
        <v>953</v>
      </c>
      <c r="C730" s="45" t="s">
        <v>97</v>
      </c>
      <c r="D730" s="45" t="s">
        <v>97</v>
      </c>
      <c r="E730" s="137" t="s">
        <v>1933</v>
      </c>
      <c r="F730" s="48" t="s">
        <v>2599</v>
      </c>
      <c r="G730" s="48"/>
      <c r="H730" s="132" t="s">
        <v>954</v>
      </c>
      <c r="I730" s="37" t="s">
        <v>1889</v>
      </c>
      <c r="J730" s="37" t="s">
        <v>1886</v>
      </c>
      <c r="K730" s="37" t="s">
        <v>1873</v>
      </c>
      <c r="L730" s="37" t="s">
        <v>1916</v>
      </c>
      <c r="M730" s="37" t="s">
        <v>1746</v>
      </c>
      <c r="N730" s="37"/>
      <c r="O730" s="172">
        <f>COUNTIF(Table487[[#This Row],[CMMI Comprehensive Primary Care Plus (CPC+)
Version Date: CY 2021]:[CMS Medicare Hospital Compare
Version Date: January 2021]],"*yes*")</f>
        <v>1</v>
      </c>
      <c r="P730" s="150"/>
      <c r="Q730" s="150"/>
      <c r="R730" s="150"/>
      <c r="S730" s="150"/>
      <c r="T730" s="37"/>
      <c r="U730" s="150"/>
      <c r="V730" s="150"/>
      <c r="W730" s="150" t="s">
        <v>1</v>
      </c>
      <c r="X730" s="150"/>
      <c r="Y730" s="150"/>
      <c r="Z730" s="150"/>
      <c r="AA730" s="150"/>
      <c r="AB730" s="37"/>
      <c r="AC730" s="150"/>
      <c r="AD730" s="150"/>
      <c r="AE730" s="37"/>
      <c r="AF730" s="150"/>
      <c r="AG730" s="150"/>
      <c r="AH730" s="37"/>
      <c r="AI730" s="150"/>
      <c r="AJ730" s="150"/>
      <c r="AK730" s="150"/>
    </row>
    <row r="731" spans="1:37" ht="409.5" hidden="1">
      <c r="A731" s="111" t="s">
        <v>391</v>
      </c>
      <c r="B731" s="45" t="s">
        <v>922</v>
      </c>
      <c r="C731" s="45" t="s">
        <v>97</v>
      </c>
      <c r="D731" s="47" t="s">
        <v>97</v>
      </c>
      <c r="E731" s="137" t="s">
        <v>1934</v>
      </c>
      <c r="F731" s="52"/>
      <c r="G731" s="52"/>
      <c r="H731" s="132" t="s">
        <v>923</v>
      </c>
      <c r="I731" s="37" t="s">
        <v>1875</v>
      </c>
      <c r="J731" s="37" t="s">
        <v>1904</v>
      </c>
      <c r="K731" s="37" t="s">
        <v>1873</v>
      </c>
      <c r="L731" s="37" t="s">
        <v>1880</v>
      </c>
      <c r="M731" s="37" t="s">
        <v>1746</v>
      </c>
      <c r="N731" s="37"/>
      <c r="O731" s="172">
        <f>COUNTIF(Table487[[#This Row],[CMMI Comprehensive Primary Care Plus (CPC+)
Version Date: CY 2021]:[CMS Medicare Hospital Compare
Version Date: January 2021]],"*yes*")</f>
        <v>0</v>
      </c>
      <c r="P731" s="150"/>
      <c r="Q731" s="150"/>
      <c r="R731" s="150"/>
      <c r="S731" s="150"/>
      <c r="T731" s="150"/>
      <c r="U731" s="150"/>
      <c r="V731" s="150"/>
      <c r="W731" s="150"/>
      <c r="X731" s="150"/>
      <c r="Y731" s="150"/>
      <c r="Z731" s="150"/>
      <c r="AA731" s="150"/>
      <c r="AB731" s="150"/>
      <c r="AC731" s="150"/>
      <c r="AD731" s="150"/>
      <c r="AE731" s="150"/>
      <c r="AF731" s="150"/>
      <c r="AG731" s="150"/>
      <c r="AH731" s="150"/>
      <c r="AI731" s="150"/>
      <c r="AJ731" s="150"/>
      <c r="AK731" s="150"/>
    </row>
    <row r="732" spans="1:37" ht="270" hidden="1">
      <c r="A732" s="111" t="s">
        <v>3730</v>
      </c>
      <c r="B732" s="45" t="s">
        <v>924</v>
      </c>
      <c r="C732" s="45" t="s">
        <v>97</v>
      </c>
      <c r="D732" s="45" t="s">
        <v>97</v>
      </c>
      <c r="E732" s="137" t="s">
        <v>1934</v>
      </c>
      <c r="F732" s="48" t="s">
        <v>2558</v>
      </c>
      <c r="G732" s="48"/>
      <c r="H732" s="132" t="s">
        <v>925</v>
      </c>
      <c r="I732" s="37" t="s">
        <v>1875</v>
      </c>
      <c r="J732" s="37" t="s">
        <v>1904</v>
      </c>
      <c r="K732" s="37" t="s">
        <v>1873</v>
      </c>
      <c r="L732" s="37" t="s">
        <v>1880</v>
      </c>
      <c r="M732" s="37" t="s">
        <v>1746</v>
      </c>
      <c r="N732" s="37"/>
      <c r="O732" s="172">
        <f>COUNTIF(Table487[[#This Row],[CMMI Comprehensive Primary Care Plus (CPC+)
Version Date: CY 2021]:[CMS Medicare Hospital Compare
Version Date: January 2021]],"*yes*")</f>
        <v>1</v>
      </c>
      <c r="P732" s="150"/>
      <c r="Q732" s="150"/>
      <c r="R732" s="150"/>
      <c r="S732" s="150"/>
      <c r="T732" s="37"/>
      <c r="U732" s="150"/>
      <c r="V732" s="150"/>
      <c r="W732" s="150" t="s">
        <v>1</v>
      </c>
      <c r="X732" s="150"/>
      <c r="Y732" s="150"/>
      <c r="Z732" s="150"/>
      <c r="AA732" s="150"/>
      <c r="AB732" s="37"/>
      <c r="AC732" s="150"/>
      <c r="AD732" s="150"/>
      <c r="AE732" s="37"/>
      <c r="AF732" s="150"/>
      <c r="AG732" s="150"/>
      <c r="AH732" s="37"/>
      <c r="AI732" s="150"/>
      <c r="AJ732" s="150"/>
      <c r="AK732" s="150"/>
    </row>
    <row r="733" spans="1:37" ht="409.5" hidden="1">
      <c r="A733" s="111" t="s">
        <v>3731</v>
      </c>
      <c r="B733" s="45" t="s">
        <v>929</v>
      </c>
      <c r="C733" s="45" t="s">
        <v>97</v>
      </c>
      <c r="D733" s="45" t="s">
        <v>97</v>
      </c>
      <c r="E733" s="137" t="s">
        <v>1934</v>
      </c>
      <c r="F733" s="48" t="s">
        <v>2560</v>
      </c>
      <c r="G733" s="48"/>
      <c r="H733" s="132" t="s">
        <v>930</v>
      </c>
      <c r="I733" s="37" t="s">
        <v>1875</v>
      </c>
      <c r="J733" s="37" t="s">
        <v>1904</v>
      </c>
      <c r="K733" s="37" t="s">
        <v>1873</v>
      </c>
      <c r="L733" s="37" t="s">
        <v>1880</v>
      </c>
      <c r="M733" s="37" t="s">
        <v>1746</v>
      </c>
      <c r="N733" s="37"/>
      <c r="O733" s="172">
        <f>COUNTIF(Table487[[#This Row],[CMMI Comprehensive Primary Care Plus (CPC+)
Version Date: CY 2021]:[CMS Medicare Hospital Compare
Version Date: January 2021]],"*yes*")</f>
        <v>0</v>
      </c>
      <c r="P733" s="150"/>
      <c r="Q733" s="150"/>
      <c r="R733" s="150"/>
      <c r="S733" s="150"/>
      <c r="T733" s="37"/>
      <c r="U733" s="150"/>
      <c r="V733" s="150"/>
      <c r="W733" s="150"/>
      <c r="X733" s="150"/>
      <c r="Y733" s="150"/>
      <c r="Z733" s="150"/>
      <c r="AA733" s="150"/>
      <c r="AB733" s="37"/>
      <c r="AC733" s="150"/>
      <c r="AD733" s="150"/>
      <c r="AE733" s="37"/>
      <c r="AF733" s="150"/>
      <c r="AG733" s="150"/>
      <c r="AH733" s="37"/>
      <c r="AI733" s="150"/>
      <c r="AJ733" s="150"/>
      <c r="AK733" s="150"/>
    </row>
    <row r="734" spans="1:37" ht="270" hidden="1">
      <c r="A734" s="111" t="s">
        <v>3732</v>
      </c>
      <c r="B734" s="45" t="s">
        <v>926</v>
      </c>
      <c r="C734" s="45" t="s">
        <v>97</v>
      </c>
      <c r="D734" s="45" t="s">
        <v>97</v>
      </c>
      <c r="E734" s="137" t="s">
        <v>1934</v>
      </c>
      <c r="F734" s="48"/>
      <c r="G734" s="48"/>
      <c r="H734" s="132" t="s">
        <v>927</v>
      </c>
      <c r="I734" s="37" t="s">
        <v>1875</v>
      </c>
      <c r="J734" s="37" t="s">
        <v>1904</v>
      </c>
      <c r="K734" s="37" t="s">
        <v>1873</v>
      </c>
      <c r="L734" s="37" t="s">
        <v>1880</v>
      </c>
      <c r="M734" s="37" t="s">
        <v>1746</v>
      </c>
      <c r="N734" s="37"/>
      <c r="O734" s="172">
        <f>COUNTIF(Table487[[#This Row],[CMMI Comprehensive Primary Care Plus (CPC+)
Version Date: CY 2021]:[CMS Medicare Hospital Compare
Version Date: January 2021]],"*yes*")</f>
        <v>0</v>
      </c>
      <c r="P734" s="150"/>
      <c r="Q734" s="150"/>
      <c r="R734" s="150"/>
      <c r="S734" s="150"/>
      <c r="T734" s="37"/>
      <c r="U734" s="150"/>
      <c r="V734" s="150"/>
      <c r="W734" s="150"/>
      <c r="X734" s="150"/>
      <c r="Y734" s="150"/>
      <c r="Z734" s="150"/>
      <c r="AA734" s="150"/>
      <c r="AB734" s="37"/>
      <c r="AC734" s="150"/>
      <c r="AD734" s="150"/>
      <c r="AE734" s="37"/>
      <c r="AF734" s="150"/>
      <c r="AG734" s="150"/>
      <c r="AH734" s="37"/>
      <c r="AI734" s="150"/>
      <c r="AJ734" s="150"/>
      <c r="AK734" s="150"/>
    </row>
    <row r="735" spans="1:37" ht="396" hidden="1">
      <c r="A735" s="111" t="s">
        <v>3733</v>
      </c>
      <c r="B735" s="45" t="s">
        <v>928</v>
      </c>
      <c r="C735" s="45" t="s">
        <v>97</v>
      </c>
      <c r="D735" s="45" t="s">
        <v>97</v>
      </c>
      <c r="E735" s="137" t="s">
        <v>1934</v>
      </c>
      <c r="F735" s="48" t="s">
        <v>2559</v>
      </c>
      <c r="G735" s="48"/>
      <c r="H735" s="132" t="s">
        <v>1247</v>
      </c>
      <c r="I735" s="37" t="s">
        <v>1875</v>
      </c>
      <c r="J735" s="37" t="s">
        <v>1904</v>
      </c>
      <c r="K735" s="37" t="s">
        <v>1873</v>
      </c>
      <c r="L735" s="37" t="s">
        <v>1880</v>
      </c>
      <c r="M735" s="37" t="s">
        <v>1746</v>
      </c>
      <c r="N735" s="37"/>
      <c r="O735" s="172">
        <f>COUNTIF(Table487[[#This Row],[CMMI Comprehensive Primary Care Plus (CPC+)
Version Date: CY 2021]:[CMS Medicare Hospital Compare
Version Date: January 2021]],"*yes*")</f>
        <v>1</v>
      </c>
      <c r="P735" s="150"/>
      <c r="Q735" s="150"/>
      <c r="R735" s="150"/>
      <c r="S735" s="150"/>
      <c r="T735" s="37"/>
      <c r="U735" s="150"/>
      <c r="V735" s="150"/>
      <c r="W735" s="150" t="s">
        <v>1</v>
      </c>
      <c r="X735" s="150"/>
      <c r="Y735" s="150"/>
      <c r="Z735" s="150"/>
      <c r="AA735" s="150"/>
      <c r="AB735" s="37"/>
      <c r="AC735" s="150"/>
      <c r="AD735" s="150"/>
      <c r="AE735" s="37"/>
      <c r="AF735" s="150"/>
      <c r="AG735" s="150"/>
      <c r="AH735" s="37"/>
      <c r="AI735" s="150"/>
      <c r="AJ735" s="150"/>
      <c r="AK735" s="150"/>
    </row>
    <row r="736" spans="1:37" ht="396" hidden="1">
      <c r="A736" s="111" t="s">
        <v>3734</v>
      </c>
      <c r="B736" s="45" t="s">
        <v>2555</v>
      </c>
      <c r="C736" s="45" t="s">
        <v>97</v>
      </c>
      <c r="D736" s="45" t="s">
        <v>97</v>
      </c>
      <c r="E736" s="137" t="s">
        <v>1934</v>
      </c>
      <c r="F736" s="48" t="s">
        <v>2556</v>
      </c>
      <c r="G736" s="48"/>
      <c r="H736" s="132" t="s">
        <v>2557</v>
      </c>
      <c r="I736" s="37" t="s">
        <v>1875</v>
      </c>
      <c r="J736" s="37" t="s">
        <v>1904</v>
      </c>
      <c r="K736" s="37" t="s">
        <v>1873</v>
      </c>
      <c r="L736" s="37" t="s">
        <v>1880</v>
      </c>
      <c r="M736" s="37" t="s">
        <v>1746</v>
      </c>
      <c r="N736" s="37"/>
      <c r="O736" s="172">
        <f>COUNTIF(Table487[[#This Row],[CMMI Comprehensive Primary Care Plus (CPC+)
Version Date: CY 2021]:[CMS Medicare Hospital Compare
Version Date: January 2021]],"*yes*")</f>
        <v>1</v>
      </c>
      <c r="P736" s="150"/>
      <c r="Q736" s="150"/>
      <c r="R736" s="150"/>
      <c r="S736" s="150"/>
      <c r="T736" s="37"/>
      <c r="U736" s="150"/>
      <c r="V736" s="150"/>
      <c r="W736" s="150" t="s">
        <v>1</v>
      </c>
      <c r="X736" s="150"/>
      <c r="Y736" s="150"/>
      <c r="Z736" s="150"/>
      <c r="AA736" s="150"/>
      <c r="AB736" s="37"/>
      <c r="AC736" s="150"/>
      <c r="AD736" s="150"/>
      <c r="AE736" s="37"/>
      <c r="AF736" s="150"/>
      <c r="AG736" s="150"/>
      <c r="AH736" s="37"/>
      <c r="AI736" s="150"/>
      <c r="AJ736" s="150"/>
      <c r="AK736" s="150"/>
    </row>
    <row r="737" spans="1:37" ht="409.5" hidden="1">
      <c r="A737" s="111" t="s">
        <v>3735</v>
      </c>
      <c r="B737" s="45" t="s">
        <v>2075</v>
      </c>
      <c r="C737" s="45" t="s">
        <v>97</v>
      </c>
      <c r="D737" s="45" t="s">
        <v>97</v>
      </c>
      <c r="E737" s="137" t="s">
        <v>1945</v>
      </c>
      <c r="F737" s="48"/>
      <c r="G737" s="48"/>
      <c r="H737" s="132" t="s">
        <v>2151</v>
      </c>
      <c r="I737" s="37" t="s">
        <v>2297</v>
      </c>
      <c r="J737" s="37" t="s">
        <v>1881</v>
      </c>
      <c r="K737" s="37" t="s">
        <v>1879</v>
      </c>
      <c r="L737" s="37" t="s">
        <v>1880</v>
      </c>
      <c r="M737" s="37" t="s">
        <v>6</v>
      </c>
      <c r="N737" s="37"/>
      <c r="O737" s="172">
        <f>COUNTIF(Table487[[#This Row],[CMMI Comprehensive Primary Care Plus (CPC+)
Version Date: CY 2021]:[CMS Medicare Hospital Compare
Version Date: January 2021]],"*yes*")</f>
        <v>0</v>
      </c>
      <c r="P737" s="150"/>
      <c r="Q737" s="150"/>
      <c r="R737" s="150"/>
      <c r="S737" s="150"/>
      <c r="T737" s="37"/>
      <c r="U737" s="150"/>
      <c r="V737" s="150"/>
      <c r="W737" s="150"/>
      <c r="X737" s="150"/>
      <c r="Y737" s="150"/>
      <c r="Z737" s="150"/>
      <c r="AA737" s="150"/>
      <c r="AB737" s="37"/>
      <c r="AC737" s="150"/>
      <c r="AD737" s="150"/>
      <c r="AE737" s="37"/>
      <c r="AF737" s="150"/>
      <c r="AG737" s="150"/>
      <c r="AH737" s="37"/>
      <c r="AI737" s="150"/>
      <c r="AJ737" s="150"/>
      <c r="AK737" s="150"/>
    </row>
    <row r="738" spans="1:37" ht="90" hidden="1">
      <c r="A738" s="111" t="s">
        <v>3736</v>
      </c>
      <c r="B738" s="45" t="s">
        <v>2386</v>
      </c>
      <c r="C738" s="45" t="s">
        <v>97</v>
      </c>
      <c r="D738" s="45" t="s">
        <v>97</v>
      </c>
      <c r="E738" s="137" t="s">
        <v>1931</v>
      </c>
      <c r="F738" s="48"/>
      <c r="G738" s="48"/>
      <c r="H738" s="132" t="s">
        <v>1974</v>
      </c>
      <c r="I738" s="37" t="s">
        <v>1929</v>
      </c>
      <c r="J738" s="37" t="s">
        <v>97</v>
      </c>
      <c r="K738" s="37" t="s">
        <v>1892</v>
      </c>
      <c r="L738" s="37" t="s">
        <v>97</v>
      </c>
      <c r="M738" s="37" t="s">
        <v>314</v>
      </c>
      <c r="N738" s="37"/>
      <c r="O738" s="172">
        <f>COUNTIF(Table487[[#This Row],[CMMI Comprehensive Primary Care Plus (CPC+)
Version Date: CY 2021]:[CMS Medicare Hospital Compare
Version Date: January 2021]],"*yes*")</f>
        <v>0</v>
      </c>
      <c r="P738" s="150"/>
      <c r="Q738" s="150"/>
      <c r="R738" s="150"/>
      <c r="S738" s="150"/>
      <c r="T738" s="37"/>
      <c r="U738" s="150"/>
      <c r="V738" s="150"/>
      <c r="W738" s="150"/>
      <c r="X738" s="150"/>
      <c r="Y738" s="150"/>
      <c r="Z738" s="150"/>
      <c r="AA738" s="150"/>
      <c r="AB738" s="37"/>
      <c r="AC738" s="150"/>
      <c r="AD738" s="150"/>
      <c r="AE738" s="37"/>
      <c r="AF738" s="150"/>
      <c r="AG738" s="150"/>
      <c r="AH738" s="37"/>
      <c r="AI738" s="150"/>
      <c r="AJ738" s="150"/>
      <c r="AK738" s="150"/>
    </row>
    <row r="739" spans="1:37" ht="126" hidden="1">
      <c r="A739" s="111" t="s">
        <v>3737</v>
      </c>
      <c r="B739" s="45" t="s">
        <v>2389</v>
      </c>
      <c r="C739" s="45" t="s">
        <v>97</v>
      </c>
      <c r="D739" s="45" t="s">
        <v>97</v>
      </c>
      <c r="E739" s="137" t="s">
        <v>1639</v>
      </c>
      <c r="F739" s="48"/>
      <c r="G739" s="48"/>
      <c r="H739" s="132" t="s">
        <v>1755</v>
      </c>
      <c r="I739" s="37" t="s">
        <v>1929</v>
      </c>
      <c r="J739" s="37" t="s">
        <v>97</v>
      </c>
      <c r="K739" s="37" t="s">
        <v>1892</v>
      </c>
      <c r="L739" s="37" t="s">
        <v>97</v>
      </c>
      <c r="M739" s="37" t="s">
        <v>5</v>
      </c>
      <c r="N739" s="37"/>
      <c r="O739" s="172">
        <f>COUNTIF(Table487[[#This Row],[CMMI Comprehensive Primary Care Plus (CPC+)
Version Date: CY 2021]:[CMS Medicare Hospital Compare
Version Date: January 2021]],"*yes*")</f>
        <v>0</v>
      </c>
      <c r="P739" s="150"/>
      <c r="Q739" s="150"/>
      <c r="R739" s="150"/>
      <c r="S739" s="150"/>
      <c r="T739" s="37"/>
      <c r="U739" s="150"/>
      <c r="V739" s="150"/>
      <c r="W739" s="150"/>
      <c r="X739" s="150"/>
      <c r="Y739" s="150"/>
      <c r="Z739" s="150"/>
      <c r="AA739" s="150"/>
      <c r="AB739" s="37"/>
      <c r="AC739" s="150"/>
      <c r="AD739" s="150"/>
      <c r="AE739" s="37"/>
      <c r="AF739" s="150"/>
      <c r="AG739" s="150"/>
      <c r="AH739" s="37"/>
      <c r="AI739" s="150"/>
      <c r="AJ739" s="150"/>
      <c r="AK739" s="150"/>
    </row>
    <row r="740" spans="1:37" ht="234" hidden="1">
      <c r="A740" s="111" t="s">
        <v>3738</v>
      </c>
      <c r="B740" s="45" t="s">
        <v>2398</v>
      </c>
      <c r="C740" s="45" t="s">
        <v>97</v>
      </c>
      <c r="D740" s="45" t="s">
        <v>97</v>
      </c>
      <c r="E740" s="137" t="s">
        <v>1639</v>
      </c>
      <c r="F740" s="48"/>
      <c r="G740" s="48"/>
      <c r="H740" s="132" t="s">
        <v>1760</v>
      </c>
      <c r="I740" s="37" t="s">
        <v>1929</v>
      </c>
      <c r="J740" s="37" t="s">
        <v>1904</v>
      </c>
      <c r="K740" s="37" t="s">
        <v>1892</v>
      </c>
      <c r="L740" s="37" t="s">
        <v>1880</v>
      </c>
      <c r="M740" s="37" t="s">
        <v>314</v>
      </c>
      <c r="N740" s="37"/>
      <c r="O740" s="172">
        <f>COUNTIF(Table487[[#This Row],[CMMI Comprehensive Primary Care Plus (CPC+)
Version Date: CY 2021]:[CMS Medicare Hospital Compare
Version Date: January 2021]],"*yes*")</f>
        <v>0</v>
      </c>
      <c r="P740" s="150"/>
      <c r="Q740" s="150"/>
      <c r="R740" s="150"/>
      <c r="S740" s="150"/>
      <c r="T740" s="37"/>
      <c r="U740" s="150"/>
      <c r="V740" s="150"/>
      <c r="W740" s="150"/>
      <c r="X740" s="150"/>
      <c r="Y740" s="150"/>
      <c r="Z740" s="150"/>
      <c r="AA740" s="150"/>
      <c r="AB740" s="37"/>
      <c r="AC740" s="150"/>
      <c r="AD740" s="150"/>
      <c r="AE740" s="37"/>
      <c r="AF740" s="150"/>
      <c r="AG740" s="150"/>
      <c r="AH740" s="37"/>
      <c r="AI740" s="150"/>
      <c r="AJ740" s="150"/>
      <c r="AK740" s="150"/>
    </row>
    <row r="741" spans="1:37" ht="396" hidden="1">
      <c r="A741" s="111" t="s">
        <v>3739</v>
      </c>
      <c r="B741" s="45" t="s">
        <v>3740</v>
      </c>
      <c r="C741" s="45" t="s">
        <v>97</v>
      </c>
      <c r="D741" s="45" t="s">
        <v>97</v>
      </c>
      <c r="E741" s="137" t="s">
        <v>3741</v>
      </c>
      <c r="F741" s="48"/>
      <c r="G741" s="48"/>
      <c r="H741" s="132" t="s">
        <v>3742</v>
      </c>
      <c r="I741" s="37" t="s">
        <v>1929</v>
      </c>
      <c r="J741" s="37" t="s">
        <v>97</v>
      </c>
      <c r="K741" s="37" t="s">
        <v>1892</v>
      </c>
      <c r="L741" s="37" t="s">
        <v>97</v>
      </c>
      <c r="M741" s="37" t="s">
        <v>314</v>
      </c>
      <c r="N741" s="37"/>
      <c r="O741" s="172">
        <f>COUNTIF(Table487[[#This Row],[CMMI Comprehensive Primary Care Plus (CPC+)
Version Date: CY 2021]:[CMS Medicare Hospital Compare
Version Date: January 2021]],"*yes*")</f>
        <v>0</v>
      </c>
      <c r="P741" s="150"/>
      <c r="Q741" s="150"/>
      <c r="R741" s="150"/>
      <c r="S741" s="150"/>
      <c r="T741" s="37"/>
      <c r="U741" s="150"/>
      <c r="V741" s="150"/>
      <c r="W741" s="150"/>
      <c r="X741" s="150"/>
      <c r="Y741" s="150"/>
      <c r="Z741" s="150"/>
      <c r="AA741" s="150"/>
      <c r="AB741" s="37"/>
      <c r="AC741" s="150"/>
      <c r="AD741" s="150"/>
      <c r="AE741" s="37" t="s">
        <v>1</v>
      </c>
      <c r="AF741" s="150"/>
      <c r="AG741" s="150"/>
      <c r="AH741" s="37"/>
      <c r="AI741" s="150"/>
      <c r="AJ741" s="150"/>
      <c r="AK741" s="150"/>
    </row>
    <row r="742" spans="1:37" ht="409.5" hidden="1">
      <c r="A742" s="111" t="s">
        <v>392</v>
      </c>
      <c r="B742" s="45" t="s">
        <v>3743</v>
      </c>
      <c r="C742" s="45" t="s">
        <v>97</v>
      </c>
      <c r="D742" s="45" t="s">
        <v>97</v>
      </c>
      <c r="E742" s="137" t="s">
        <v>1945</v>
      </c>
      <c r="F742" s="48"/>
      <c r="G742" s="48"/>
      <c r="H742" s="132" t="s">
        <v>2144</v>
      </c>
      <c r="I742" s="37" t="s">
        <v>2297</v>
      </c>
      <c r="J742" s="37" t="s">
        <v>1884</v>
      </c>
      <c r="K742" s="37" t="s">
        <v>1873</v>
      </c>
      <c r="L742" s="37" t="s">
        <v>1880</v>
      </c>
      <c r="M742" s="37" t="s">
        <v>6</v>
      </c>
      <c r="N742" s="37"/>
      <c r="O742" s="172">
        <f>COUNTIF(Table487[[#This Row],[CMMI Comprehensive Primary Care Plus (CPC+)
Version Date: CY 2021]:[CMS Medicare Hospital Compare
Version Date: January 2021]],"*yes*")</f>
        <v>0</v>
      </c>
      <c r="P742" s="150"/>
      <c r="Q742" s="150"/>
      <c r="R742" s="150"/>
      <c r="S742" s="150"/>
      <c r="T742" s="37"/>
      <c r="U742" s="150"/>
      <c r="V742" s="150"/>
      <c r="W742" s="150"/>
      <c r="X742" s="150"/>
      <c r="Y742" s="150"/>
      <c r="Z742" s="150"/>
      <c r="AA742" s="150"/>
      <c r="AB742" s="37"/>
      <c r="AC742" s="150"/>
      <c r="AD742" s="150"/>
      <c r="AE742" s="37"/>
      <c r="AF742" s="150"/>
      <c r="AG742" s="150"/>
      <c r="AH742" s="37"/>
      <c r="AI742" s="150"/>
      <c r="AJ742" s="150"/>
      <c r="AK742" s="150"/>
    </row>
    <row r="743" spans="1:37" ht="409.5" hidden="1">
      <c r="A743" s="111" t="s">
        <v>3744</v>
      </c>
      <c r="B743" s="45" t="s">
        <v>2395</v>
      </c>
      <c r="C743" s="45" t="s">
        <v>97</v>
      </c>
      <c r="D743" s="45" t="s">
        <v>97</v>
      </c>
      <c r="E743" s="137" t="s">
        <v>229</v>
      </c>
      <c r="F743" s="48"/>
      <c r="G743" s="48"/>
      <c r="H743" s="132" t="s">
        <v>1691</v>
      </c>
      <c r="I743" s="37" t="s">
        <v>1889</v>
      </c>
      <c r="J743" s="37" t="s">
        <v>1884</v>
      </c>
      <c r="K743" s="37" t="s">
        <v>1873</v>
      </c>
      <c r="L743" s="37" t="s">
        <v>1880</v>
      </c>
      <c r="M743" s="37" t="s">
        <v>1746</v>
      </c>
      <c r="N743" s="37"/>
      <c r="O743" s="172">
        <f>COUNTIF(Table487[[#This Row],[CMMI Comprehensive Primary Care Plus (CPC+)
Version Date: CY 2021]:[CMS Medicare Hospital Compare
Version Date: January 2021]],"*yes*")</f>
        <v>0</v>
      </c>
      <c r="P743" s="150"/>
      <c r="Q743" s="150"/>
      <c r="R743" s="150"/>
      <c r="S743" s="150"/>
      <c r="T743" s="37"/>
      <c r="U743" s="150"/>
      <c r="V743" s="150"/>
      <c r="W743" s="150"/>
      <c r="X743" s="150"/>
      <c r="Y743" s="150"/>
      <c r="Z743" s="150"/>
      <c r="AA743" s="150"/>
      <c r="AB743" s="37"/>
      <c r="AC743" s="150"/>
      <c r="AD743" s="150"/>
      <c r="AE743" s="37"/>
      <c r="AF743" s="150"/>
      <c r="AG743" s="150"/>
      <c r="AH743" s="37"/>
      <c r="AI743" s="150"/>
      <c r="AJ743" s="150"/>
      <c r="AK743" s="150"/>
    </row>
    <row r="744" spans="1:37" ht="409.5" hidden="1">
      <c r="A744" s="111" t="s">
        <v>3745</v>
      </c>
      <c r="B744" s="45" t="s">
        <v>3746</v>
      </c>
      <c r="C744" s="45" t="s">
        <v>97</v>
      </c>
      <c r="D744" s="45" t="s">
        <v>97</v>
      </c>
      <c r="E744" s="137" t="s">
        <v>1639</v>
      </c>
      <c r="F744" s="48"/>
      <c r="G744" s="48"/>
      <c r="H744" s="132" t="s">
        <v>3747</v>
      </c>
      <c r="I744" s="37" t="s">
        <v>1929</v>
      </c>
      <c r="J744" s="37" t="s">
        <v>97</v>
      </c>
      <c r="K744" s="37" t="s">
        <v>1892</v>
      </c>
      <c r="L744" s="37" t="s">
        <v>1916</v>
      </c>
      <c r="M744" s="37" t="s">
        <v>314</v>
      </c>
      <c r="N744" s="37"/>
      <c r="O744" s="172">
        <f>COUNTIF(Table487[[#This Row],[CMMI Comprehensive Primary Care Plus (CPC+)
Version Date: CY 2021]:[CMS Medicare Hospital Compare
Version Date: January 2021]],"*yes*")</f>
        <v>0</v>
      </c>
      <c r="P744" s="150"/>
      <c r="Q744" s="150"/>
      <c r="R744" s="150"/>
      <c r="S744" s="150"/>
      <c r="T744" s="37"/>
      <c r="U744" s="150"/>
      <c r="V744" s="150"/>
      <c r="W744" s="150"/>
      <c r="X744" s="150"/>
      <c r="Y744" s="150"/>
      <c r="Z744" s="150"/>
      <c r="AA744" s="150"/>
      <c r="AB744" s="37"/>
      <c r="AC744" s="150"/>
      <c r="AD744" s="150"/>
      <c r="AE744" s="37"/>
      <c r="AF744" s="150"/>
      <c r="AG744" s="150"/>
      <c r="AH744" s="37"/>
      <c r="AI744" s="150"/>
      <c r="AJ744" s="150"/>
      <c r="AK744" s="150"/>
    </row>
    <row r="745" spans="1:37" ht="409.5" hidden="1">
      <c r="A745" s="111" t="s">
        <v>3748</v>
      </c>
      <c r="B745" s="45" t="s">
        <v>3749</v>
      </c>
      <c r="C745" s="45" t="s">
        <v>97</v>
      </c>
      <c r="D745" s="45" t="s">
        <v>97</v>
      </c>
      <c r="E745" s="137" t="s">
        <v>3750</v>
      </c>
      <c r="F745" s="48"/>
      <c r="G745" s="48"/>
      <c r="H745" s="132" t="s">
        <v>3751</v>
      </c>
      <c r="I745" s="37" t="s">
        <v>1917</v>
      </c>
      <c r="J745" s="37" t="s">
        <v>97</v>
      </c>
      <c r="K745" s="37" t="s">
        <v>1877</v>
      </c>
      <c r="L745" s="37" t="s">
        <v>1916</v>
      </c>
      <c r="M745" s="37" t="s">
        <v>6</v>
      </c>
      <c r="N745" s="37"/>
      <c r="O745" s="172">
        <f>COUNTIF(Table487[[#This Row],[CMMI Comprehensive Primary Care Plus (CPC+)
Version Date: CY 2021]:[CMS Medicare Hospital Compare
Version Date: January 2021]],"*yes*")</f>
        <v>0</v>
      </c>
      <c r="P745" s="150"/>
      <c r="Q745" s="150"/>
      <c r="R745" s="150"/>
      <c r="S745" s="150"/>
      <c r="T745" s="37"/>
      <c r="U745" s="150"/>
      <c r="V745" s="150"/>
      <c r="W745" s="150"/>
      <c r="X745" s="150"/>
      <c r="Y745" s="150"/>
      <c r="Z745" s="150"/>
      <c r="AA745" s="150"/>
      <c r="AB745" s="37"/>
      <c r="AC745" s="150"/>
      <c r="AD745" s="150"/>
      <c r="AE745" s="37"/>
      <c r="AF745" s="150"/>
      <c r="AG745" s="150"/>
      <c r="AH745" s="37"/>
      <c r="AI745" s="150"/>
      <c r="AJ745" s="150"/>
      <c r="AK745" s="150"/>
    </row>
    <row r="746" spans="1:37" ht="409.5" hidden="1">
      <c r="A746" s="111" t="s">
        <v>3752</v>
      </c>
      <c r="B746" s="45" t="s">
        <v>282</v>
      </c>
      <c r="C746" s="45" t="s">
        <v>97</v>
      </c>
      <c r="D746" s="45" t="s">
        <v>97</v>
      </c>
      <c r="E746" s="137" t="s">
        <v>1967</v>
      </c>
      <c r="F746" s="48"/>
      <c r="G746" s="48"/>
      <c r="H746" s="132" t="s">
        <v>3753</v>
      </c>
      <c r="I746" s="37" t="s">
        <v>1889</v>
      </c>
      <c r="J746" s="37" t="s">
        <v>1890</v>
      </c>
      <c r="K746" s="37" t="s">
        <v>1892</v>
      </c>
      <c r="L746" s="37" t="s">
        <v>1916</v>
      </c>
      <c r="M746" s="37" t="s">
        <v>6</v>
      </c>
      <c r="N746" s="37"/>
      <c r="O746" s="172">
        <f>COUNTIF(Table487[[#This Row],[CMMI Comprehensive Primary Care Plus (CPC+)
Version Date: CY 2021]:[CMS Medicare Hospital Compare
Version Date: January 2021]],"*yes*")</f>
        <v>0</v>
      </c>
      <c r="P746" s="150"/>
      <c r="Q746" s="150"/>
      <c r="R746" s="150"/>
      <c r="S746" s="150"/>
      <c r="T746" s="37"/>
      <c r="U746" s="150"/>
      <c r="V746" s="150"/>
      <c r="W746" s="150"/>
      <c r="X746" s="150"/>
      <c r="Y746" s="150"/>
      <c r="Z746" s="150"/>
      <c r="AA746" s="150"/>
      <c r="AB746" s="37"/>
      <c r="AC746" s="150"/>
      <c r="AD746" s="150"/>
      <c r="AE746" s="37"/>
      <c r="AF746" s="150"/>
      <c r="AG746" s="150"/>
      <c r="AH746" s="37"/>
      <c r="AI746" s="150"/>
      <c r="AJ746" s="150"/>
      <c r="AK746" s="150"/>
    </row>
    <row r="747" spans="1:37" ht="409.5" hidden="1">
      <c r="A747" s="111" t="s">
        <v>3754</v>
      </c>
      <c r="B747" s="45" t="s">
        <v>283</v>
      </c>
      <c r="C747" s="45" t="s">
        <v>97</v>
      </c>
      <c r="D747" s="45" t="s">
        <v>97</v>
      </c>
      <c r="E747" s="137" t="s">
        <v>1967</v>
      </c>
      <c r="F747" s="48"/>
      <c r="G747" s="48"/>
      <c r="H747" s="132" t="s">
        <v>3755</v>
      </c>
      <c r="I747" s="37" t="s">
        <v>1889</v>
      </c>
      <c r="J747" s="37" t="s">
        <v>1890</v>
      </c>
      <c r="K747" s="37" t="s">
        <v>1879</v>
      </c>
      <c r="L747" s="37" t="s">
        <v>1916</v>
      </c>
      <c r="M747" s="37" t="s">
        <v>6</v>
      </c>
      <c r="N747" s="37"/>
      <c r="O747" s="172">
        <f>COUNTIF(Table487[[#This Row],[CMMI Comprehensive Primary Care Plus (CPC+)
Version Date: CY 2021]:[CMS Medicare Hospital Compare
Version Date: January 2021]],"*yes*")</f>
        <v>0</v>
      </c>
      <c r="P747" s="150"/>
      <c r="Q747" s="150"/>
      <c r="R747" s="150"/>
      <c r="S747" s="150"/>
      <c r="T747" s="37"/>
      <c r="U747" s="150"/>
      <c r="V747" s="150"/>
      <c r="W747" s="150"/>
      <c r="X747" s="150"/>
      <c r="Y747" s="150"/>
      <c r="Z747" s="150"/>
      <c r="AA747" s="150"/>
      <c r="AB747" s="37"/>
      <c r="AC747" s="150"/>
      <c r="AD747" s="150"/>
      <c r="AE747" s="37"/>
      <c r="AF747" s="150"/>
      <c r="AG747" s="150"/>
      <c r="AH747" s="37"/>
      <c r="AI747" s="150"/>
      <c r="AJ747" s="150"/>
      <c r="AK747" s="150"/>
    </row>
    <row r="748" spans="1:37" ht="409.5" hidden="1">
      <c r="A748" s="111" t="s">
        <v>3756</v>
      </c>
      <c r="B748" s="45" t="s">
        <v>284</v>
      </c>
      <c r="C748" s="45" t="s">
        <v>97</v>
      </c>
      <c r="D748" s="45" t="s">
        <v>97</v>
      </c>
      <c r="E748" s="137" t="s">
        <v>1967</v>
      </c>
      <c r="F748" s="48"/>
      <c r="G748" s="48"/>
      <c r="H748" s="132" t="s">
        <v>3757</v>
      </c>
      <c r="I748" s="37" t="s">
        <v>1889</v>
      </c>
      <c r="J748" s="37" t="s">
        <v>1890</v>
      </c>
      <c r="K748" s="37" t="s">
        <v>1873</v>
      </c>
      <c r="L748" s="37" t="s">
        <v>1916</v>
      </c>
      <c r="M748" s="37" t="s">
        <v>6</v>
      </c>
      <c r="N748" s="37"/>
      <c r="O748" s="172">
        <f>COUNTIF(Table487[[#This Row],[CMMI Comprehensive Primary Care Plus (CPC+)
Version Date: CY 2021]:[CMS Medicare Hospital Compare
Version Date: January 2021]],"*yes*")</f>
        <v>0</v>
      </c>
      <c r="P748" s="150"/>
      <c r="Q748" s="150"/>
      <c r="R748" s="150"/>
      <c r="S748" s="150"/>
      <c r="T748" s="37"/>
      <c r="U748" s="150"/>
      <c r="V748" s="150"/>
      <c r="W748" s="150"/>
      <c r="X748" s="150"/>
      <c r="Y748" s="150"/>
      <c r="Z748" s="150"/>
      <c r="AA748" s="150"/>
      <c r="AB748" s="37"/>
      <c r="AC748" s="150"/>
      <c r="AD748" s="150"/>
      <c r="AE748" s="37"/>
      <c r="AF748" s="150"/>
      <c r="AG748" s="150"/>
      <c r="AH748" s="37"/>
      <c r="AI748" s="150"/>
      <c r="AJ748" s="150"/>
      <c r="AK748" s="150"/>
    </row>
    <row r="749" spans="1:37" ht="409.5" hidden="1">
      <c r="A749" s="111" t="s">
        <v>3758</v>
      </c>
      <c r="B749" s="45" t="s">
        <v>3014</v>
      </c>
      <c r="C749" s="45" t="s">
        <v>97</v>
      </c>
      <c r="D749" s="45" t="s">
        <v>97</v>
      </c>
      <c r="E749" s="137" t="s">
        <v>574</v>
      </c>
      <c r="F749" s="48"/>
      <c r="G749" s="48"/>
      <c r="H749" s="132" t="s">
        <v>3015</v>
      </c>
      <c r="I749" s="37" t="s">
        <v>1889</v>
      </c>
      <c r="J749" s="37" t="s">
        <v>1890</v>
      </c>
      <c r="K749" s="37" t="s">
        <v>1879</v>
      </c>
      <c r="L749" s="37" t="s">
        <v>1916</v>
      </c>
      <c r="M749" s="37" t="s">
        <v>6</v>
      </c>
      <c r="N749" s="37"/>
      <c r="O749" s="172">
        <f>COUNTIF(Table487[[#This Row],[CMMI Comprehensive Primary Care Plus (CPC+)
Version Date: CY 2021]:[CMS Medicare Hospital Compare
Version Date: January 2021]],"*yes*")</f>
        <v>1</v>
      </c>
      <c r="P749" s="150"/>
      <c r="Q749" s="150"/>
      <c r="R749" s="150"/>
      <c r="S749" s="150"/>
      <c r="T749" s="37"/>
      <c r="U749" s="150"/>
      <c r="V749" s="150"/>
      <c r="W749" s="150"/>
      <c r="X749" s="150"/>
      <c r="Y749" s="150"/>
      <c r="Z749" s="150" t="s">
        <v>1</v>
      </c>
      <c r="AA749" s="150"/>
      <c r="AB749" s="37"/>
      <c r="AC749" s="150"/>
      <c r="AD749" s="150"/>
      <c r="AE749" s="37"/>
      <c r="AF749" s="150"/>
      <c r="AG749" s="150"/>
      <c r="AH749" s="37"/>
      <c r="AI749" s="150"/>
      <c r="AJ749" s="150"/>
      <c r="AK749" s="150"/>
    </row>
    <row r="750" spans="1:37" ht="409.5">
      <c r="A750" s="111" t="s">
        <v>3759</v>
      </c>
      <c r="B750" s="45" t="s">
        <v>2429</v>
      </c>
      <c r="C750" s="45" t="s">
        <v>97</v>
      </c>
      <c r="D750" s="45" t="s">
        <v>97</v>
      </c>
      <c r="E750" s="137" t="s">
        <v>1913</v>
      </c>
      <c r="F750" s="48"/>
      <c r="G750" s="48"/>
      <c r="H750" s="132" t="s">
        <v>2430</v>
      </c>
      <c r="I750" s="37" t="s">
        <v>1906</v>
      </c>
      <c r="J750" s="37" t="s">
        <v>97</v>
      </c>
      <c r="K750" s="37" t="s">
        <v>1892</v>
      </c>
      <c r="L750" s="37" t="s">
        <v>1916</v>
      </c>
      <c r="M750" s="37" t="s">
        <v>2010</v>
      </c>
      <c r="N750" s="37"/>
      <c r="O750" s="172">
        <f>COUNTIF(Table487[[#This Row],[CMMI Comprehensive Primary Care Plus (CPC+)
Version Date: CY 2021]:[CMS Medicare Hospital Compare
Version Date: January 2021]],"*yes*")</f>
        <v>0</v>
      </c>
      <c r="P750" s="150"/>
      <c r="Q750" s="150"/>
      <c r="R750" s="150"/>
      <c r="S750" s="150"/>
      <c r="T750" s="37"/>
      <c r="U750" s="150"/>
      <c r="V750" s="150"/>
      <c r="W750" s="150"/>
      <c r="X750" s="150"/>
      <c r="Y750" s="150"/>
      <c r="Z750" s="150"/>
      <c r="AA750" s="150"/>
      <c r="AB750" s="37"/>
      <c r="AC750" s="150"/>
      <c r="AD750" s="150"/>
      <c r="AE750" s="37"/>
      <c r="AF750" s="150"/>
      <c r="AG750" s="150"/>
      <c r="AH750" s="37"/>
      <c r="AI750" s="150"/>
      <c r="AJ750" s="150"/>
      <c r="AK750" s="150"/>
    </row>
    <row r="751" spans="1:37" ht="409.5" hidden="1">
      <c r="A751" s="111" t="s">
        <v>3760</v>
      </c>
      <c r="B751" s="45" t="s">
        <v>966</v>
      </c>
      <c r="C751" s="45" t="s">
        <v>97</v>
      </c>
      <c r="D751" s="45" t="s">
        <v>97</v>
      </c>
      <c r="E751" s="137" t="s">
        <v>1931</v>
      </c>
      <c r="F751" s="48" t="s">
        <v>2607</v>
      </c>
      <c r="G751" s="48"/>
      <c r="H751" s="132" t="s">
        <v>967</v>
      </c>
      <c r="I751" s="37" t="s">
        <v>1889</v>
      </c>
      <c r="J751" s="37" t="s">
        <v>1890</v>
      </c>
      <c r="K751" s="37" t="s">
        <v>1873</v>
      </c>
      <c r="L751" s="37" t="s">
        <v>1880</v>
      </c>
      <c r="M751" s="37" t="s">
        <v>1746</v>
      </c>
      <c r="N751" s="37"/>
      <c r="O751" s="172">
        <f>COUNTIF(Table487[[#This Row],[CMMI Comprehensive Primary Care Plus (CPC+)
Version Date: CY 2021]:[CMS Medicare Hospital Compare
Version Date: January 2021]],"*yes*")</f>
        <v>1</v>
      </c>
      <c r="P751" s="150"/>
      <c r="Q751" s="150"/>
      <c r="R751" s="150"/>
      <c r="S751" s="150"/>
      <c r="T751" s="37"/>
      <c r="U751" s="150"/>
      <c r="V751" s="150"/>
      <c r="W751" s="150" t="s">
        <v>1</v>
      </c>
      <c r="X751" s="150"/>
      <c r="Y751" s="150"/>
      <c r="Z751" s="150"/>
      <c r="AA751" s="150"/>
      <c r="AB751" s="37"/>
      <c r="AC751" s="150"/>
      <c r="AD751" s="150"/>
      <c r="AE751" s="37"/>
      <c r="AF751" s="150"/>
      <c r="AG751" s="150"/>
      <c r="AH751" s="37"/>
      <c r="AI751" s="150"/>
      <c r="AJ751" s="150"/>
      <c r="AK751" s="150"/>
    </row>
    <row r="752" spans="1:37" ht="409.5" hidden="1">
      <c r="A752" s="111" t="s">
        <v>3761</v>
      </c>
      <c r="B752" s="45" t="s">
        <v>1997</v>
      </c>
      <c r="C752" s="45" t="s">
        <v>97</v>
      </c>
      <c r="D752" s="45" t="s">
        <v>97</v>
      </c>
      <c r="E752" s="137" t="s">
        <v>2001</v>
      </c>
      <c r="F752" s="48"/>
      <c r="G752" s="48"/>
      <c r="H752" s="132" t="s">
        <v>3762</v>
      </c>
      <c r="I752" s="37" t="s">
        <v>97</v>
      </c>
      <c r="J752" s="37" t="s">
        <v>1888</v>
      </c>
      <c r="K752" s="37" t="s">
        <v>1879</v>
      </c>
      <c r="L752" s="37" t="s">
        <v>1916</v>
      </c>
      <c r="M752" s="37" t="s">
        <v>6</v>
      </c>
      <c r="N752" s="37"/>
      <c r="O752" s="172">
        <f>COUNTIF(Table487[[#This Row],[CMMI Comprehensive Primary Care Plus (CPC+)
Version Date: CY 2021]:[CMS Medicare Hospital Compare
Version Date: January 2021]],"*yes*")</f>
        <v>0</v>
      </c>
      <c r="P752" s="150"/>
      <c r="Q752" s="150"/>
      <c r="R752" s="150"/>
      <c r="S752" s="150"/>
      <c r="T752" s="37"/>
      <c r="U752" s="150"/>
      <c r="V752" s="150"/>
      <c r="W752" s="150"/>
      <c r="X752" s="150"/>
      <c r="Y752" s="150"/>
      <c r="Z752" s="150"/>
      <c r="AA752" s="150"/>
      <c r="AB752" s="37"/>
      <c r="AC752" s="150"/>
      <c r="AD752" s="150"/>
      <c r="AE752" s="37"/>
      <c r="AF752" s="150"/>
      <c r="AG752" s="150"/>
      <c r="AH752" s="37"/>
      <c r="AI752" s="150"/>
      <c r="AJ752" s="150"/>
      <c r="AK752" s="150"/>
    </row>
    <row r="753" spans="1:37" ht="409.5" hidden="1">
      <c r="A753" s="111" t="s">
        <v>393</v>
      </c>
      <c r="B753" s="45" t="s">
        <v>3054</v>
      </c>
      <c r="C753" s="45" t="s">
        <v>97</v>
      </c>
      <c r="D753" s="47" t="s">
        <v>97</v>
      </c>
      <c r="E753" s="137" t="s">
        <v>3048</v>
      </c>
      <c r="F753" s="52"/>
      <c r="G753" s="52"/>
      <c r="H753" s="132" t="s">
        <v>3055</v>
      </c>
      <c r="I753" s="37" t="s">
        <v>1906</v>
      </c>
      <c r="J753" s="37" t="s">
        <v>1890</v>
      </c>
      <c r="K753" s="37" t="s">
        <v>1873</v>
      </c>
      <c r="L753" s="37" t="s">
        <v>1916</v>
      </c>
      <c r="M753" s="37" t="s">
        <v>5</v>
      </c>
      <c r="N753" s="37"/>
      <c r="O753" s="172">
        <f>COUNTIF(Table487[[#This Row],[CMMI Comprehensive Primary Care Plus (CPC+)
Version Date: CY 2021]:[CMS Medicare Hospital Compare
Version Date: January 2021]],"*yes*")</f>
        <v>0</v>
      </c>
      <c r="P753" s="150"/>
      <c r="Q753" s="150"/>
      <c r="R753" s="150"/>
      <c r="S753" s="150"/>
      <c r="T753" s="150"/>
      <c r="U753" s="150"/>
      <c r="V753" s="150"/>
      <c r="W753" s="150"/>
      <c r="X753" s="150"/>
      <c r="Y753" s="150"/>
      <c r="Z753" s="150"/>
      <c r="AA753" s="150"/>
      <c r="AB753" s="150"/>
      <c r="AC753" s="150"/>
      <c r="AD753" s="150"/>
      <c r="AE753" s="150"/>
      <c r="AF753" s="150"/>
      <c r="AG753" s="150"/>
      <c r="AH753" s="150" t="s">
        <v>1</v>
      </c>
      <c r="AI753" s="150"/>
      <c r="AJ753" s="150"/>
      <c r="AK753" s="150"/>
    </row>
    <row r="754" spans="1:37" ht="409.5" hidden="1">
      <c r="A754" s="111" t="s">
        <v>3763</v>
      </c>
      <c r="B754" s="45" t="s">
        <v>2248</v>
      </c>
      <c r="C754" s="45" t="s">
        <v>97</v>
      </c>
      <c r="D754" s="45" t="s">
        <v>97</v>
      </c>
      <c r="E754" s="137" t="s">
        <v>1960</v>
      </c>
      <c r="F754" s="48"/>
      <c r="G754" s="48"/>
      <c r="H754" s="132" t="s">
        <v>1786</v>
      </c>
      <c r="I754" s="37" t="s">
        <v>1917</v>
      </c>
      <c r="J754" s="37" t="s">
        <v>97</v>
      </c>
      <c r="K754" s="37" t="s">
        <v>1877</v>
      </c>
      <c r="L754" s="37" t="s">
        <v>2250</v>
      </c>
      <c r="M754" s="37" t="s">
        <v>6</v>
      </c>
      <c r="N754" s="37"/>
      <c r="O754" s="172">
        <f>COUNTIF(Table487[[#This Row],[CMMI Comprehensive Primary Care Plus (CPC+)
Version Date: CY 2021]:[CMS Medicare Hospital Compare
Version Date: January 2021]],"*yes*")</f>
        <v>0</v>
      </c>
      <c r="P754" s="150"/>
      <c r="Q754" s="150"/>
      <c r="R754" s="150"/>
      <c r="S754" s="150"/>
      <c r="T754" s="37"/>
      <c r="U754" s="150"/>
      <c r="V754" s="150"/>
      <c r="W754" s="150"/>
      <c r="X754" s="150"/>
      <c r="Y754" s="150"/>
      <c r="Z754" s="150"/>
      <c r="AA754" s="150"/>
      <c r="AB754" s="37"/>
      <c r="AC754" s="150"/>
      <c r="AD754" s="150"/>
      <c r="AE754" s="37"/>
      <c r="AF754" s="150"/>
      <c r="AG754" s="150"/>
      <c r="AH754" s="37"/>
      <c r="AI754" s="150"/>
      <c r="AJ754" s="150"/>
      <c r="AK754" s="150"/>
    </row>
    <row r="755" spans="1:37" ht="252" hidden="1">
      <c r="A755" s="111" t="s">
        <v>3764</v>
      </c>
      <c r="B755" s="45" t="s">
        <v>3765</v>
      </c>
      <c r="C755" s="45" t="s">
        <v>97</v>
      </c>
      <c r="D755" s="45" t="s">
        <v>97</v>
      </c>
      <c r="E755" s="137" t="s">
        <v>3766</v>
      </c>
      <c r="F755" s="48"/>
      <c r="G755" s="48"/>
      <c r="H755" s="132" t="s">
        <v>3767</v>
      </c>
      <c r="I755" s="37" t="s">
        <v>1917</v>
      </c>
      <c r="J755" s="37" t="s">
        <v>97</v>
      </c>
      <c r="K755" s="37" t="s">
        <v>1877</v>
      </c>
      <c r="L755" s="37" t="s">
        <v>1874</v>
      </c>
      <c r="M755" s="37" t="s">
        <v>6</v>
      </c>
      <c r="N755" s="37"/>
      <c r="O755" s="172">
        <f>COUNTIF(Table487[[#This Row],[CMMI Comprehensive Primary Care Plus (CPC+)
Version Date: CY 2021]:[CMS Medicare Hospital Compare
Version Date: January 2021]],"*yes*")</f>
        <v>0</v>
      </c>
      <c r="P755" s="150"/>
      <c r="Q755" s="150"/>
      <c r="R755" s="150"/>
      <c r="S755" s="150"/>
      <c r="T755" s="37"/>
      <c r="U755" s="150"/>
      <c r="V755" s="150"/>
      <c r="W755" s="150"/>
      <c r="X755" s="150"/>
      <c r="Y755" s="150"/>
      <c r="Z755" s="150"/>
      <c r="AA755" s="150"/>
      <c r="AB755" s="37"/>
      <c r="AC755" s="150"/>
      <c r="AD755" s="150"/>
      <c r="AE755" s="37"/>
      <c r="AF755" s="150"/>
      <c r="AG755" s="150"/>
      <c r="AH755" s="37"/>
      <c r="AI755" s="150"/>
      <c r="AJ755" s="150"/>
      <c r="AK755" s="150"/>
    </row>
    <row r="756" spans="1:37" ht="409.5" hidden="1">
      <c r="A756" s="111" t="s">
        <v>3768</v>
      </c>
      <c r="B756" s="45" t="s">
        <v>3769</v>
      </c>
      <c r="C756" s="45" t="s">
        <v>97</v>
      </c>
      <c r="D756" s="45" t="s">
        <v>97</v>
      </c>
      <c r="E756" s="137" t="s">
        <v>1657</v>
      </c>
      <c r="F756" s="48" t="s">
        <v>2573</v>
      </c>
      <c r="G756" s="48"/>
      <c r="H756" s="132" t="s">
        <v>3770</v>
      </c>
      <c r="I756" s="37" t="s">
        <v>1875</v>
      </c>
      <c r="J756" s="37" t="s">
        <v>1894</v>
      </c>
      <c r="K756" s="37" t="s">
        <v>1873</v>
      </c>
      <c r="L756" s="37" t="s">
        <v>1874</v>
      </c>
      <c r="M756" s="37" t="s">
        <v>1746</v>
      </c>
      <c r="N756" s="37" t="s">
        <v>1</v>
      </c>
      <c r="O756" s="172">
        <f>COUNTIF(Table487[[#This Row],[CMMI Comprehensive Primary Care Plus (CPC+)
Version Date: CY 2021]:[CMS Medicare Hospital Compare
Version Date: January 2021]],"*yes*")</f>
        <v>0</v>
      </c>
      <c r="P756" s="150"/>
      <c r="Q756" s="150"/>
      <c r="R756" s="150"/>
      <c r="S756" s="150"/>
      <c r="T756" s="37"/>
      <c r="U756" s="150"/>
      <c r="V756" s="150"/>
      <c r="W756" s="150"/>
      <c r="X756" s="150"/>
      <c r="Y756" s="150"/>
      <c r="Z756" s="150"/>
      <c r="AA756" s="150"/>
      <c r="AB756" s="37"/>
      <c r="AC756" s="150"/>
      <c r="AD756" s="150"/>
      <c r="AE756" s="37"/>
      <c r="AF756" s="150"/>
      <c r="AG756" s="150"/>
      <c r="AH756" s="37"/>
      <c r="AI756" s="150"/>
      <c r="AJ756" s="150"/>
      <c r="AK756" s="150"/>
    </row>
    <row r="757" spans="1:37" ht="409.5" hidden="1">
      <c r="A757" s="111" t="s">
        <v>3771</v>
      </c>
      <c r="B757" s="45" t="s">
        <v>2992</v>
      </c>
      <c r="C757" s="45" t="s">
        <v>97</v>
      </c>
      <c r="D757" s="45" t="s">
        <v>97</v>
      </c>
      <c r="E757" s="137" t="s">
        <v>1675</v>
      </c>
      <c r="F757" s="48"/>
      <c r="G757" s="48"/>
      <c r="H757" s="132" t="s">
        <v>3772</v>
      </c>
      <c r="I757" s="37" t="s">
        <v>2297</v>
      </c>
      <c r="J757" s="37" t="s">
        <v>1888</v>
      </c>
      <c r="K757" s="37" t="s">
        <v>1873</v>
      </c>
      <c r="L757" s="37" t="s">
        <v>2251</v>
      </c>
      <c r="M757" s="37" t="s">
        <v>314</v>
      </c>
      <c r="N757" s="37"/>
      <c r="O757" s="172">
        <f>COUNTIF(Table487[[#This Row],[CMMI Comprehensive Primary Care Plus (CPC+)
Version Date: CY 2021]:[CMS Medicare Hospital Compare
Version Date: January 2021]],"*yes*")</f>
        <v>0</v>
      </c>
      <c r="P757" s="150"/>
      <c r="Q757" s="150"/>
      <c r="R757" s="150"/>
      <c r="S757" s="150"/>
      <c r="T757" s="37"/>
      <c r="U757" s="150"/>
      <c r="V757" s="150"/>
      <c r="W757" s="150"/>
      <c r="X757" s="150"/>
      <c r="Y757" s="150"/>
      <c r="Z757" s="150"/>
      <c r="AA757" s="150"/>
      <c r="AB757" s="37"/>
      <c r="AC757" s="150"/>
      <c r="AD757" s="150"/>
      <c r="AE757" s="37"/>
      <c r="AF757" s="150"/>
      <c r="AG757" s="150"/>
      <c r="AH757" s="37"/>
      <c r="AI757" s="150"/>
      <c r="AJ757" s="150"/>
      <c r="AK757" s="150"/>
    </row>
    <row r="758" spans="1:37" ht="409.5" hidden="1">
      <c r="A758" s="111" t="s">
        <v>3773</v>
      </c>
      <c r="B758" s="45" t="s">
        <v>3774</v>
      </c>
      <c r="C758" s="45" t="s">
        <v>97</v>
      </c>
      <c r="D758" s="45" t="s">
        <v>97</v>
      </c>
      <c r="E758" s="137" t="s">
        <v>1675</v>
      </c>
      <c r="F758" s="48"/>
      <c r="G758" s="48"/>
      <c r="H758" s="132" t="s">
        <v>3775</v>
      </c>
      <c r="I758" s="37" t="s">
        <v>2297</v>
      </c>
      <c r="J758" s="37" t="s">
        <v>1881</v>
      </c>
      <c r="K758" s="37" t="s">
        <v>1873</v>
      </c>
      <c r="L758" s="37" t="s">
        <v>1874</v>
      </c>
      <c r="M758" s="37" t="s">
        <v>1746</v>
      </c>
      <c r="N758" s="37"/>
      <c r="O758" s="172">
        <f>COUNTIF(Table487[[#This Row],[CMMI Comprehensive Primary Care Plus (CPC+)
Version Date: CY 2021]:[CMS Medicare Hospital Compare
Version Date: January 2021]],"*yes*")</f>
        <v>0</v>
      </c>
      <c r="P758" s="150"/>
      <c r="Q758" s="150"/>
      <c r="R758" s="150"/>
      <c r="S758" s="150"/>
      <c r="T758" s="37"/>
      <c r="U758" s="150"/>
      <c r="V758" s="150"/>
      <c r="W758" s="150"/>
      <c r="X758" s="150"/>
      <c r="Y758" s="150"/>
      <c r="Z758" s="150"/>
      <c r="AA758" s="150"/>
      <c r="AB758" s="37"/>
      <c r="AC758" s="150"/>
      <c r="AD758" s="150"/>
      <c r="AE758" s="37"/>
      <c r="AF758" s="150"/>
      <c r="AG758" s="150"/>
      <c r="AH758" s="37"/>
      <c r="AI758" s="150"/>
      <c r="AJ758" s="150"/>
      <c r="AK758" s="150"/>
    </row>
    <row r="759" spans="1:37" ht="270" hidden="1">
      <c r="A759" s="111" t="s">
        <v>3776</v>
      </c>
      <c r="B759" s="45" t="s">
        <v>3777</v>
      </c>
      <c r="C759" s="45" t="s">
        <v>97</v>
      </c>
      <c r="D759" s="45" t="s">
        <v>97</v>
      </c>
      <c r="E759" s="137" t="s">
        <v>1624</v>
      </c>
      <c r="F759" s="48" t="s">
        <v>2700</v>
      </c>
      <c r="G759" s="48"/>
      <c r="H759" s="132" t="s">
        <v>1773</v>
      </c>
      <c r="I759" s="37" t="s">
        <v>1875</v>
      </c>
      <c r="J759" s="37" t="s">
        <v>1919</v>
      </c>
      <c r="K759" s="37" t="s">
        <v>1873</v>
      </c>
      <c r="L759" s="37" t="s">
        <v>1880</v>
      </c>
      <c r="M759" s="37" t="s">
        <v>314</v>
      </c>
      <c r="N759" s="37"/>
      <c r="O759" s="172">
        <f>COUNTIF(Table487[[#This Row],[CMMI Comprehensive Primary Care Plus (CPC+)
Version Date: CY 2021]:[CMS Medicare Hospital Compare
Version Date: January 2021]],"*yes*")</f>
        <v>0</v>
      </c>
      <c r="P759" s="150"/>
      <c r="Q759" s="150"/>
      <c r="R759" s="150"/>
      <c r="S759" s="150"/>
      <c r="T759" s="37"/>
      <c r="U759" s="150"/>
      <c r="V759" s="150"/>
      <c r="W759" s="150"/>
      <c r="X759" s="150"/>
      <c r="Y759" s="150"/>
      <c r="Z759" s="150"/>
      <c r="AA759" s="150"/>
      <c r="AB759" s="37"/>
      <c r="AC759" s="150"/>
      <c r="AD759" s="150"/>
      <c r="AE759" s="37"/>
      <c r="AF759" s="150"/>
      <c r="AG759" s="150"/>
      <c r="AH759" s="37"/>
      <c r="AI759" s="150"/>
      <c r="AJ759" s="150"/>
      <c r="AK759" s="150"/>
    </row>
    <row r="760" spans="1:37" ht="198" hidden="1">
      <c r="A760" s="111" t="s">
        <v>3778</v>
      </c>
      <c r="B760" s="45" t="s">
        <v>3779</v>
      </c>
      <c r="C760" s="45" t="s">
        <v>97</v>
      </c>
      <c r="D760" s="45" t="s">
        <v>97</v>
      </c>
      <c r="E760" s="137" t="s">
        <v>1624</v>
      </c>
      <c r="F760" s="48" t="s">
        <v>2701</v>
      </c>
      <c r="G760" s="48"/>
      <c r="H760" s="132" t="s">
        <v>1774</v>
      </c>
      <c r="I760" s="37" t="s">
        <v>1875</v>
      </c>
      <c r="J760" s="37" t="s">
        <v>1919</v>
      </c>
      <c r="K760" s="37" t="s">
        <v>1873</v>
      </c>
      <c r="L760" s="37" t="s">
        <v>1880</v>
      </c>
      <c r="M760" s="37" t="s">
        <v>1746</v>
      </c>
      <c r="N760" s="37"/>
      <c r="O760" s="172">
        <f>COUNTIF(Table487[[#This Row],[CMMI Comprehensive Primary Care Plus (CPC+)
Version Date: CY 2021]:[CMS Medicare Hospital Compare
Version Date: January 2021]],"*yes*")</f>
        <v>1</v>
      </c>
      <c r="P760" s="150"/>
      <c r="Q760" s="150"/>
      <c r="R760" s="150"/>
      <c r="S760" s="150"/>
      <c r="T760" s="37"/>
      <c r="U760" s="150"/>
      <c r="V760" s="150"/>
      <c r="W760" s="150" t="s">
        <v>1</v>
      </c>
      <c r="X760" s="150"/>
      <c r="Y760" s="150"/>
      <c r="Z760" s="150"/>
      <c r="AA760" s="150"/>
      <c r="AB760" s="37"/>
      <c r="AC760" s="150"/>
      <c r="AD760" s="150"/>
      <c r="AE760" s="37"/>
      <c r="AF760" s="150"/>
      <c r="AG760" s="150"/>
      <c r="AH760" s="37"/>
      <c r="AI760" s="150"/>
      <c r="AJ760" s="150"/>
      <c r="AK760" s="150"/>
    </row>
    <row r="761" spans="1:37" ht="216" hidden="1">
      <c r="A761" s="111" t="s">
        <v>3780</v>
      </c>
      <c r="B761" s="45" t="s">
        <v>961</v>
      </c>
      <c r="C761" s="45" t="s">
        <v>97</v>
      </c>
      <c r="D761" s="45" t="s">
        <v>97</v>
      </c>
      <c r="E761" s="137" t="s">
        <v>1931</v>
      </c>
      <c r="F761" s="48" t="s">
        <v>2604</v>
      </c>
      <c r="G761" s="48"/>
      <c r="H761" s="132" t="s">
        <v>962</v>
      </c>
      <c r="I761" s="37" t="s">
        <v>1889</v>
      </c>
      <c r="J761" s="37" t="s">
        <v>1890</v>
      </c>
      <c r="K761" s="37" t="s">
        <v>1879</v>
      </c>
      <c r="L761" s="37" t="s">
        <v>1880</v>
      </c>
      <c r="M761" s="37" t="s">
        <v>5</v>
      </c>
      <c r="N761" s="37"/>
      <c r="O761" s="172">
        <f>COUNTIF(Table487[[#This Row],[CMMI Comprehensive Primary Care Plus (CPC+)
Version Date: CY 2021]:[CMS Medicare Hospital Compare
Version Date: January 2021]],"*yes*")</f>
        <v>2</v>
      </c>
      <c r="P761" s="150"/>
      <c r="Q761" s="150"/>
      <c r="R761" s="150"/>
      <c r="S761" s="150"/>
      <c r="T761" s="37"/>
      <c r="U761" s="150"/>
      <c r="V761" s="150"/>
      <c r="W761" s="150" t="s">
        <v>1</v>
      </c>
      <c r="X761" s="150" t="s">
        <v>2370</v>
      </c>
      <c r="Y761" s="150"/>
      <c r="Z761" s="150"/>
      <c r="AA761" s="150"/>
      <c r="AB761" s="37"/>
      <c r="AC761" s="150"/>
      <c r="AD761" s="150"/>
      <c r="AE761" s="37"/>
      <c r="AF761" s="150"/>
      <c r="AG761" s="150"/>
      <c r="AH761" s="37"/>
      <c r="AI761" s="150"/>
      <c r="AJ761" s="150"/>
      <c r="AK761" s="150"/>
    </row>
    <row r="762" spans="1:37" ht="396" hidden="1">
      <c r="A762" s="111" t="s">
        <v>3781</v>
      </c>
      <c r="B762" s="45" t="s">
        <v>1832</v>
      </c>
      <c r="C762" s="45" t="s">
        <v>97</v>
      </c>
      <c r="D762" s="45" t="s">
        <v>97</v>
      </c>
      <c r="E762" s="137" t="s">
        <v>1835</v>
      </c>
      <c r="F762" s="48"/>
      <c r="G762" s="48"/>
      <c r="H762" s="132" t="s">
        <v>1834</v>
      </c>
      <c r="I762" s="37" t="s">
        <v>1928</v>
      </c>
      <c r="J762" s="37" t="s">
        <v>97</v>
      </c>
      <c r="K762" s="37" t="s">
        <v>1900</v>
      </c>
      <c r="L762" s="37" t="s">
        <v>1916</v>
      </c>
      <c r="M762" s="37" t="s">
        <v>5</v>
      </c>
      <c r="N762" s="37"/>
      <c r="O762" s="172">
        <f>COUNTIF(Table487[[#This Row],[CMMI Comprehensive Primary Care Plus (CPC+)
Version Date: CY 2021]:[CMS Medicare Hospital Compare
Version Date: January 2021]],"*yes*")</f>
        <v>0</v>
      </c>
      <c r="P762" s="150"/>
      <c r="Q762" s="150"/>
      <c r="R762" s="150"/>
      <c r="S762" s="150"/>
      <c r="T762" s="37"/>
      <c r="U762" s="150"/>
      <c r="V762" s="150"/>
      <c r="W762" s="150"/>
      <c r="X762" s="150"/>
      <c r="Y762" s="150"/>
      <c r="Z762" s="150"/>
      <c r="AA762" s="150"/>
      <c r="AB762" s="37"/>
      <c r="AC762" s="150"/>
      <c r="AD762" s="150"/>
      <c r="AE762" s="37"/>
      <c r="AF762" s="150"/>
      <c r="AG762" s="150"/>
      <c r="AH762" s="37"/>
      <c r="AI762" s="150"/>
      <c r="AJ762" s="150"/>
      <c r="AK762" s="150"/>
    </row>
    <row r="763" spans="1:37" ht="409.5" hidden="1">
      <c r="A763" s="111" t="s">
        <v>3782</v>
      </c>
      <c r="B763" s="45" t="s">
        <v>2093</v>
      </c>
      <c r="C763" s="45" t="s">
        <v>97</v>
      </c>
      <c r="D763" s="45" t="s">
        <v>97</v>
      </c>
      <c r="E763" s="137" t="s">
        <v>1945</v>
      </c>
      <c r="F763" s="48"/>
      <c r="G763" s="48"/>
      <c r="H763" s="132" t="s">
        <v>2145</v>
      </c>
      <c r="I763" s="37" t="s">
        <v>1906</v>
      </c>
      <c r="J763" s="37" t="s">
        <v>1888</v>
      </c>
      <c r="K763" s="37" t="s">
        <v>1879</v>
      </c>
      <c r="L763" s="37" t="s">
        <v>1880</v>
      </c>
      <c r="M763" s="37" t="s">
        <v>6</v>
      </c>
      <c r="N763" s="37"/>
      <c r="O763" s="172">
        <f>COUNTIF(Table487[[#This Row],[CMMI Comprehensive Primary Care Plus (CPC+)
Version Date: CY 2021]:[CMS Medicare Hospital Compare
Version Date: January 2021]],"*yes*")</f>
        <v>0</v>
      </c>
      <c r="P763" s="150"/>
      <c r="Q763" s="150"/>
      <c r="R763" s="150"/>
      <c r="S763" s="150"/>
      <c r="T763" s="37"/>
      <c r="U763" s="150"/>
      <c r="V763" s="150"/>
      <c r="W763" s="150"/>
      <c r="X763" s="150"/>
      <c r="Y763" s="150"/>
      <c r="Z763" s="150"/>
      <c r="AA763" s="150"/>
      <c r="AB763" s="37"/>
      <c r="AC763" s="150"/>
      <c r="AD763" s="150"/>
      <c r="AE763" s="37"/>
      <c r="AF763" s="150"/>
      <c r="AG763" s="150"/>
      <c r="AH763" s="37" t="s">
        <v>1</v>
      </c>
      <c r="AI763" s="150"/>
      <c r="AJ763" s="150"/>
      <c r="AK763" s="150"/>
    </row>
    <row r="764" spans="1:37" ht="409.5" hidden="1">
      <c r="A764" s="111" t="s">
        <v>394</v>
      </c>
      <c r="B764" s="45" t="s">
        <v>2092</v>
      </c>
      <c r="C764" s="45" t="s">
        <v>97</v>
      </c>
      <c r="D764" s="47" t="s">
        <v>97</v>
      </c>
      <c r="E764" s="137" t="s">
        <v>1945</v>
      </c>
      <c r="F764" s="52"/>
      <c r="G764" s="52"/>
      <c r="H764" s="132" t="s">
        <v>2144</v>
      </c>
      <c r="I764" s="37" t="s">
        <v>1906</v>
      </c>
      <c r="J764" s="37" t="s">
        <v>1884</v>
      </c>
      <c r="K764" s="37" t="s">
        <v>1879</v>
      </c>
      <c r="L764" s="37" t="s">
        <v>1880</v>
      </c>
      <c r="M764" s="37" t="s">
        <v>6</v>
      </c>
      <c r="N764" s="37"/>
      <c r="O764" s="172">
        <f>COUNTIF(Table487[[#This Row],[CMMI Comprehensive Primary Care Plus (CPC+)
Version Date: CY 2021]:[CMS Medicare Hospital Compare
Version Date: January 2021]],"*yes*")</f>
        <v>0</v>
      </c>
      <c r="P764" s="150"/>
      <c r="Q764" s="150"/>
      <c r="R764" s="150"/>
      <c r="S764" s="150"/>
      <c r="T764" s="150"/>
      <c r="U764" s="150"/>
      <c r="V764" s="150"/>
      <c r="W764" s="150"/>
      <c r="X764" s="150"/>
      <c r="Y764" s="150"/>
      <c r="Z764" s="150"/>
      <c r="AA764" s="150"/>
      <c r="AB764" s="150"/>
      <c r="AC764" s="150"/>
      <c r="AD764" s="150"/>
      <c r="AE764" s="150"/>
      <c r="AF764" s="150"/>
      <c r="AG764" s="150"/>
      <c r="AH764" s="150" t="s">
        <v>1</v>
      </c>
      <c r="AI764" s="150"/>
      <c r="AJ764" s="150"/>
      <c r="AK764" s="150"/>
    </row>
    <row r="765" spans="1:37" ht="409.5" hidden="1">
      <c r="A765" s="111" t="s">
        <v>3783</v>
      </c>
      <c r="B765" s="45" t="s">
        <v>903</v>
      </c>
      <c r="C765" s="45" t="s">
        <v>97</v>
      </c>
      <c r="D765" s="45" t="s">
        <v>97</v>
      </c>
      <c r="E765" s="137" t="s">
        <v>1938</v>
      </c>
      <c r="F765" s="48" t="s">
        <v>2544</v>
      </c>
      <c r="G765" s="48"/>
      <c r="H765" s="132" t="s">
        <v>904</v>
      </c>
      <c r="I765" s="37" t="s">
        <v>1875</v>
      </c>
      <c r="J765" s="37" t="s">
        <v>97</v>
      </c>
      <c r="K765" s="37" t="s">
        <v>1873</v>
      </c>
      <c r="L765" s="37" t="s">
        <v>1880</v>
      </c>
      <c r="M765" s="37" t="s">
        <v>1746</v>
      </c>
      <c r="N765" s="37"/>
      <c r="O765" s="172">
        <f>COUNTIF(Table487[[#This Row],[CMMI Comprehensive Primary Care Plus (CPC+)
Version Date: CY 2021]:[CMS Medicare Hospital Compare
Version Date: January 2021]],"*yes*")</f>
        <v>0</v>
      </c>
      <c r="P765" s="150"/>
      <c r="Q765" s="150"/>
      <c r="R765" s="150"/>
      <c r="S765" s="150"/>
      <c r="T765" s="37"/>
      <c r="U765" s="150"/>
      <c r="V765" s="150"/>
      <c r="W765" s="150"/>
      <c r="X765" s="150"/>
      <c r="Y765" s="150"/>
      <c r="Z765" s="150"/>
      <c r="AA765" s="150"/>
      <c r="AB765" s="37"/>
      <c r="AC765" s="150"/>
      <c r="AD765" s="150"/>
      <c r="AE765" s="37"/>
      <c r="AF765" s="150"/>
      <c r="AG765" s="150"/>
      <c r="AH765" s="37"/>
      <c r="AI765" s="150"/>
      <c r="AJ765" s="150"/>
      <c r="AK765" s="150"/>
    </row>
    <row r="766" spans="1:37" ht="409.5" hidden="1">
      <c r="A766" s="111" t="s">
        <v>3784</v>
      </c>
      <c r="B766" s="45" t="s">
        <v>2433</v>
      </c>
      <c r="C766" s="45" t="s">
        <v>97</v>
      </c>
      <c r="D766" s="45" t="s">
        <v>97</v>
      </c>
      <c r="E766" s="137" t="s">
        <v>1639</v>
      </c>
      <c r="F766" s="48"/>
      <c r="G766" s="48"/>
      <c r="H766" s="132" t="s">
        <v>1976</v>
      </c>
      <c r="I766" s="37" t="s">
        <v>2297</v>
      </c>
      <c r="J766" s="37" t="s">
        <v>2237</v>
      </c>
      <c r="K766" s="37" t="s">
        <v>1873</v>
      </c>
      <c r="L766" s="37" t="s">
        <v>1874</v>
      </c>
      <c r="M766" s="37" t="s">
        <v>5</v>
      </c>
      <c r="N766" s="37"/>
      <c r="O766" s="172">
        <f>COUNTIF(Table487[[#This Row],[CMMI Comprehensive Primary Care Plus (CPC+)
Version Date: CY 2021]:[CMS Medicare Hospital Compare
Version Date: January 2021]],"*yes*")</f>
        <v>1</v>
      </c>
      <c r="P766" s="150"/>
      <c r="Q766" s="150" t="s">
        <v>1</v>
      </c>
      <c r="R766" s="150"/>
      <c r="S766" s="150"/>
      <c r="T766" s="37"/>
      <c r="U766" s="150"/>
      <c r="V766" s="150"/>
      <c r="W766" s="150"/>
      <c r="X766" s="150"/>
      <c r="Y766" s="150"/>
      <c r="Z766" s="150"/>
      <c r="AA766" s="150"/>
      <c r="AB766" s="37"/>
      <c r="AC766" s="150"/>
      <c r="AD766" s="150"/>
      <c r="AE766" s="37"/>
      <c r="AF766" s="150"/>
      <c r="AG766" s="150"/>
      <c r="AH766" s="37"/>
      <c r="AI766" s="150"/>
      <c r="AJ766" s="150"/>
      <c r="AK766" s="150"/>
    </row>
    <row r="767" spans="1:37" ht="342" hidden="1">
      <c r="A767" s="111" t="s">
        <v>3785</v>
      </c>
      <c r="B767" s="45" t="s">
        <v>3786</v>
      </c>
      <c r="C767" s="45" t="s">
        <v>97</v>
      </c>
      <c r="D767" s="45" t="s">
        <v>97</v>
      </c>
      <c r="E767" s="137" t="s">
        <v>1960</v>
      </c>
      <c r="F767" s="48"/>
      <c r="G767" s="48"/>
      <c r="H767" s="132" t="s">
        <v>3787</v>
      </c>
      <c r="I767" s="37" t="s">
        <v>1875</v>
      </c>
      <c r="J767" s="37" t="s">
        <v>1876</v>
      </c>
      <c r="K767" s="37" t="s">
        <v>1873</v>
      </c>
      <c r="L767" s="37" t="s">
        <v>2252</v>
      </c>
      <c r="M767" s="37" t="s">
        <v>5</v>
      </c>
      <c r="N767" s="37"/>
      <c r="O767" s="172">
        <f>COUNTIF(Table487[[#This Row],[CMMI Comprehensive Primary Care Plus (CPC+)
Version Date: CY 2021]:[CMS Medicare Hospital Compare
Version Date: January 2021]],"*yes*")</f>
        <v>1</v>
      </c>
      <c r="P767" s="150"/>
      <c r="Q767" s="150"/>
      <c r="R767" s="150"/>
      <c r="S767" s="150"/>
      <c r="T767" s="37"/>
      <c r="U767" s="150"/>
      <c r="V767" s="150"/>
      <c r="W767" s="150"/>
      <c r="X767" s="150" t="s">
        <v>3890</v>
      </c>
      <c r="Y767" s="150"/>
      <c r="Z767" s="150"/>
      <c r="AA767" s="150"/>
      <c r="AB767" s="37"/>
      <c r="AC767" s="150"/>
      <c r="AD767" s="150"/>
      <c r="AE767" s="37"/>
      <c r="AF767" s="150"/>
      <c r="AG767" s="150"/>
      <c r="AH767" s="37"/>
      <c r="AI767" s="150"/>
      <c r="AJ767" s="150"/>
      <c r="AK767" s="150"/>
    </row>
    <row r="768" spans="1:37" ht="306" hidden="1">
      <c r="A768" s="111" t="s">
        <v>3788</v>
      </c>
      <c r="B768" s="45" t="s">
        <v>1622</v>
      </c>
      <c r="C768" s="45" t="s">
        <v>97</v>
      </c>
      <c r="D768" s="45" t="s">
        <v>97</v>
      </c>
      <c r="E768" s="137" t="s">
        <v>1623</v>
      </c>
      <c r="F768" s="48" t="s">
        <v>2697</v>
      </c>
      <c r="G768" s="48"/>
      <c r="H768" s="132" t="s">
        <v>1770</v>
      </c>
      <c r="I768" s="37" t="s">
        <v>2297</v>
      </c>
      <c r="J768" s="37" t="s">
        <v>1895</v>
      </c>
      <c r="K768" s="37" t="s">
        <v>1873</v>
      </c>
      <c r="L768" s="37" t="s">
        <v>1880</v>
      </c>
      <c r="M768" s="37" t="s">
        <v>1746</v>
      </c>
      <c r="N768" s="37"/>
      <c r="O768" s="172">
        <f>COUNTIF(Table487[[#This Row],[CMMI Comprehensive Primary Care Plus (CPC+)
Version Date: CY 2021]:[CMS Medicare Hospital Compare
Version Date: January 2021]],"*yes*")</f>
        <v>1</v>
      </c>
      <c r="P768" s="150"/>
      <c r="Q768" s="150"/>
      <c r="R768" s="150"/>
      <c r="S768" s="150"/>
      <c r="T768" s="37"/>
      <c r="U768" s="150"/>
      <c r="V768" s="150"/>
      <c r="W768" s="150" t="s">
        <v>1</v>
      </c>
      <c r="X768" s="150"/>
      <c r="Y768" s="150"/>
      <c r="Z768" s="150"/>
      <c r="AA768" s="150"/>
      <c r="AB768" s="37"/>
      <c r="AC768" s="150"/>
      <c r="AD768" s="150"/>
      <c r="AE768" s="37"/>
      <c r="AF768" s="150"/>
      <c r="AG768" s="150"/>
      <c r="AH768" s="37"/>
      <c r="AI768" s="150"/>
      <c r="AJ768" s="150"/>
      <c r="AK768" s="150"/>
    </row>
    <row r="769" spans="1:37" ht="409.5" hidden="1">
      <c r="A769" s="111" t="s">
        <v>3789</v>
      </c>
      <c r="B769" s="45" t="s">
        <v>1837</v>
      </c>
      <c r="C769" s="45" t="s">
        <v>97</v>
      </c>
      <c r="D769" s="45" t="s">
        <v>97</v>
      </c>
      <c r="E769" s="137" t="s">
        <v>1960</v>
      </c>
      <c r="F769" s="48"/>
      <c r="G769" s="48"/>
      <c r="H769" s="132" t="s">
        <v>1838</v>
      </c>
      <c r="I769" s="37" t="s">
        <v>1889</v>
      </c>
      <c r="J769" s="37" t="s">
        <v>1890</v>
      </c>
      <c r="K769" s="37" t="s">
        <v>1879</v>
      </c>
      <c r="L769" s="37" t="s">
        <v>1916</v>
      </c>
      <c r="M769" s="37" t="s">
        <v>1746</v>
      </c>
      <c r="N769" s="37"/>
      <c r="O769" s="172">
        <f>COUNTIF(Table487[[#This Row],[CMMI Comprehensive Primary Care Plus (CPC+)
Version Date: CY 2021]:[CMS Medicare Hospital Compare
Version Date: January 2021]],"*yes*")</f>
        <v>0</v>
      </c>
      <c r="P769" s="150"/>
      <c r="Q769" s="150"/>
      <c r="R769" s="150"/>
      <c r="S769" s="150"/>
      <c r="T769" s="37"/>
      <c r="U769" s="150"/>
      <c r="V769" s="150"/>
      <c r="W769" s="150"/>
      <c r="X769" s="150"/>
      <c r="Y769" s="150"/>
      <c r="Z769" s="150"/>
      <c r="AA769" s="150"/>
      <c r="AB769" s="37"/>
      <c r="AC769" s="150"/>
      <c r="AD769" s="150"/>
      <c r="AE769" s="37"/>
      <c r="AF769" s="150"/>
      <c r="AG769" s="150"/>
      <c r="AH769" s="37"/>
      <c r="AI769" s="150"/>
      <c r="AJ769" s="150"/>
      <c r="AK769" s="150"/>
    </row>
    <row r="770" spans="1:37" ht="288" hidden="1">
      <c r="A770" s="111" t="s">
        <v>3790</v>
      </c>
      <c r="B770" s="45" t="s">
        <v>688</v>
      </c>
      <c r="C770" s="45" t="s">
        <v>97</v>
      </c>
      <c r="D770" s="45" t="s">
        <v>97</v>
      </c>
      <c r="E770" s="137" t="s">
        <v>1639</v>
      </c>
      <c r="F770" s="48"/>
      <c r="G770" s="48"/>
      <c r="H770" s="132" t="s">
        <v>2016</v>
      </c>
      <c r="I770" s="37" t="s">
        <v>1908</v>
      </c>
      <c r="J770" s="37" t="s">
        <v>97</v>
      </c>
      <c r="K770" s="37" t="s">
        <v>1879</v>
      </c>
      <c r="L770" s="37" t="s">
        <v>1885</v>
      </c>
      <c r="M770" s="37" t="s">
        <v>2010</v>
      </c>
      <c r="N770" s="37"/>
      <c r="O770" s="172">
        <f>COUNTIF(Table487[[#This Row],[CMMI Comprehensive Primary Care Plus (CPC+)
Version Date: CY 2021]:[CMS Medicare Hospital Compare
Version Date: January 2021]],"*yes*")</f>
        <v>1</v>
      </c>
      <c r="P770" s="150"/>
      <c r="Q770" s="150"/>
      <c r="R770" s="150"/>
      <c r="S770" s="150"/>
      <c r="T770" s="37"/>
      <c r="U770" s="150" t="s">
        <v>3989</v>
      </c>
      <c r="V770" s="150"/>
      <c r="W770" s="150"/>
      <c r="X770" s="150"/>
      <c r="Y770" s="150"/>
      <c r="Z770" s="150"/>
      <c r="AA770" s="150"/>
      <c r="AB770" s="37"/>
      <c r="AC770" s="150"/>
      <c r="AD770" s="150"/>
      <c r="AE770" s="37"/>
      <c r="AF770" s="150"/>
      <c r="AG770" s="150"/>
      <c r="AH770" s="37"/>
      <c r="AI770" s="150"/>
      <c r="AJ770" s="150"/>
      <c r="AK770" s="150"/>
    </row>
    <row r="771" spans="1:37" ht="409.5" hidden="1">
      <c r="A771" s="111" t="s">
        <v>3791</v>
      </c>
      <c r="B771" s="45" t="s">
        <v>2772</v>
      </c>
      <c r="C771" s="45" t="s">
        <v>97</v>
      </c>
      <c r="D771" s="45" t="s">
        <v>97</v>
      </c>
      <c r="E771" s="137" t="s">
        <v>1960</v>
      </c>
      <c r="F771" s="48"/>
      <c r="G771" s="48"/>
      <c r="H771" s="132" t="s">
        <v>2773</v>
      </c>
      <c r="I771" s="37" t="s">
        <v>2297</v>
      </c>
      <c r="J771" s="37" t="s">
        <v>1872</v>
      </c>
      <c r="K771" s="37" t="s">
        <v>1873</v>
      </c>
      <c r="L771" s="37" t="s">
        <v>1885</v>
      </c>
      <c r="M771" s="37" t="s">
        <v>314</v>
      </c>
      <c r="N771" s="37"/>
      <c r="O771" s="172">
        <f>COUNTIF(Table487[[#This Row],[CMMI Comprehensive Primary Care Plus (CPC+)
Version Date: CY 2021]:[CMS Medicare Hospital Compare
Version Date: January 2021]],"*yes*")</f>
        <v>0</v>
      </c>
      <c r="P771" s="150"/>
      <c r="Q771" s="150"/>
      <c r="R771" s="150"/>
      <c r="S771" s="150"/>
      <c r="T771" s="37"/>
      <c r="U771" s="150"/>
      <c r="V771" s="150"/>
      <c r="W771" s="150"/>
      <c r="X771" s="150"/>
      <c r="Y771" s="150"/>
      <c r="Z771" s="150"/>
      <c r="AA771" s="150"/>
      <c r="AB771" s="37"/>
      <c r="AC771" s="150"/>
      <c r="AD771" s="150"/>
      <c r="AE771" s="37"/>
      <c r="AF771" s="150"/>
      <c r="AG771" s="150"/>
      <c r="AH771" s="37"/>
      <c r="AI771" s="150"/>
      <c r="AJ771" s="150"/>
      <c r="AK771" s="150"/>
    </row>
    <row r="772" spans="1:37" ht="180" hidden="1">
      <c r="A772" s="111" t="s">
        <v>3792</v>
      </c>
      <c r="B772" s="45" t="s">
        <v>295</v>
      </c>
      <c r="C772" s="45" t="s">
        <v>97</v>
      </c>
      <c r="D772" s="45" t="s">
        <v>97</v>
      </c>
      <c r="E772" s="137" t="s">
        <v>1959</v>
      </c>
      <c r="F772" s="48"/>
      <c r="G772" s="48"/>
      <c r="H772" s="132" t="s">
        <v>2154</v>
      </c>
      <c r="I772" s="37" t="s">
        <v>2297</v>
      </c>
      <c r="J772" s="37" t="s">
        <v>1884</v>
      </c>
      <c r="K772" s="37" t="s">
        <v>1873</v>
      </c>
      <c r="L772" s="37" t="s">
        <v>1885</v>
      </c>
      <c r="M772" s="37" t="s">
        <v>314</v>
      </c>
      <c r="N772" s="37"/>
      <c r="O772" s="172">
        <f>COUNTIF(Table487[[#This Row],[CMMI Comprehensive Primary Care Plus (CPC+)
Version Date: CY 2021]:[CMS Medicare Hospital Compare
Version Date: January 2021]],"*yes*")</f>
        <v>0</v>
      </c>
      <c r="P772" s="150"/>
      <c r="Q772" s="150"/>
      <c r="R772" s="150"/>
      <c r="S772" s="150"/>
      <c r="T772" s="37"/>
      <c r="U772" s="150"/>
      <c r="V772" s="150"/>
      <c r="W772" s="150"/>
      <c r="X772" s="150"/>
      <c r="Y772" s="150"/>
      <c r="Z772" s="150"/>
      <c r="AA772" s="150"/>
      <c r="AB772" s="37"/>
      <c r="AC772" s="150"/>
      <c r="AD772" s="150"/>
      <c r="AE772" s="37"/>
      <c r="AF772" s="150"/>
      <c r="AG772" s="150"/>
      <c r="AH772" s="37" t="s">
        <v>1</v>
      </c>
      <c r="AI772" s="150"/>
      <c r="AJ772" s="150"/>
      <c r="AK772" s="150"/>
    </row>
    <row r="773" spans="1:37" ht="409.5" hidden="1">
      <c r="A773" s="111" t="s">
        <v>3793</v>
      </c>
      <c r="B773" s="45" t="s">
        <v>2102</v>
      </c>
      <c r="C773" s="45" t="s">
        <v>97</v>
      </c>
      <c r="D773" s="45" t="s">
        <v>97</v>
      </c>
      <c r="E773" s="137" t="s">
        <v>1624</v>
      </c>
      <c r="F773" s="48" t="s">
        <v>2698</v>
      </c>
      <c r="G773" s="48"/>
      <c r="H773" s="132" t="s">
        <v>1771</v>
      </c>
      <c r="I773" s="37" t="s">
        <v>1889</v>
      </c>
      <c r="J773" s="37" t="s">
        <v>97</v>
      </c>
      <c r="K773" s="37" t="s">
        <v>1873</v>
      </c>
      <c r="L773" s="37" t="s">
        <v>1916</v>
      </c>
      <c r="M773" s="37" t="s">
        <v>314</v>
      </c>
      <c r="N773" s="37"/>
      <c r="O773" s="172">
        <f>COUNTIF(Table487[[#This Row],[CMMI Comprehensive Primary Care Plus (CPC+)
Version Date: CY 2021]:[CMS Medicare Hospital Compare
Version Date: January 2021]],"*yes*")</f>
        <v>0</v>
      </c>
      <c r="P773" s="150"/>
      <c r="Q773" s="150"/>
      <c r="R773" s="150"/>
      <c r="S773" s="150"/>
      <c r="T773" s="37"/>
      <c r="U773" s="150"/>
      <c r="V773" s="150"/>
      <c r="W773" s="150"/>
      <c r="X773" s="150"/>
      <c r="Y773" s="150"/>
      <c r="Z773" s="150"/>
      <c r="AA773" s="150"/>
      <c r="AB773" s="37"/>
      <c r="AC773" s="150"/>
      <c r="AD773" s="150"/>
      <c r="AE773" s="37"/>
      <c r="AF773" s="150"/>
      <c r="AG773" s="150"/>
      <c r="AH773" s="37"/>
      <c r="AI773" s="150"/>
      <c r="AJ773" s="150"/>
      <c r="AK773" s="150"/>
    </row>
    <row r="774" spans="1:37" ht="409.5" hidden="1">
      <c r="A774" s="111" t="s">
        <v>3794</v>
      </c>
      <c r="B774" s="45" t="s">
        <v>1628</v>
      </c>
      <c r="C774" s="45" t="s">
        <v>97</v>
      </c>
      <c r="D774" s="45" t="s">
        <v>97</v>
      </c>
      <c r="E774" s="137" t="s">
        <v>1624</v>
      </c>
      <c r="F774" s="48" t="s">
        <v>2725</v>
      </c>
      <c r="G774" s="48"/>
      <c r="H774" s="132" t="s">
        <v>1772</v>
      </c>
      <c r="I774" s="37" t="s">
        <v>1889</v>
      </c>
      <c r="J774" s="37" t="s">
        <v>1890</v>
      </c>
      <c r="K774" s="37" t="s">
        <v>1873</v>
      </c>
      <c r="L774" s="37" t="s">
        <v>1916</v>
      </c>
      <c r="M774" s="37" t="s">
        <v>314</v>
      </c>
      <c r="N774" s="37"/>
      <c r="O774" s="172">
        <f>COUNTIF(Table487[[#This Row],[CMMI Comprehensive Primary Care Plus (CPC+)
Version Date: CY 2021]:[CMS Medicare Hospital Compare
Version Date: January 2021]],"*yes*")</f>
        <v>0</v>
      </c>
      <c r="P774" s="150"/>
      <c r="Q774" s="150"/>
      <c r="R774" s="150"/>
      <c r="S774" s="150"/>
      <c r="T774" s="37"/>
      <c r="U774" s="150"/>
      <c r="V774" s="150"/>
      <c r="W774" s="150"/>
      <c r="X774" s="150"/>
      <c r="Y774" s="150"/>
      <c r="Z774" s="150"/>
      <c r="AA774" s="150"/>
      <c r="AB774" s="37"/>
      <c r="AC774" s="150"/>
      <c r="AD774" s="150"/>
      <c r="AE774" s="37"/>
      <c r="AF774" s="150"/>
      <c r="AG774" s="150"/>
      <c r="AH774" s="37"/>
      <c r="AI774" s="150"/>
      <c r="AJ774" s="150"/>
      <c r="AK774" s="150"/>
    </row>
    <row r="775" spans="1:37" ht="409.5" hidden="1">
      <c r="A775" s="111" t="s">
        <v>324</v>
      </c>
      <c r="B775" s="45" t="s">
        <v>2997</v>
      </c>
      <c r="C775" s="45" t="s">
        <v>97</v>
      </c>
      <c r="D775" s="45" t="s">
        <v>97</v>
      </c>
      <c r="E775" s="137" t="s">
        <v>574</v>
      </c>
      <c r="F775" s="52"/>
      <c r="G775" s="52"/>
      <c r="H775" s="132" t="s">
        <v>3795</v>
      </c>
      <c r="I775" s="37" t="s">
        <v>1906</v>
      </c>
      <c r="J775" s="37" t="s">
        <v>1890</v>
      </c>
      <c r="K775" s="37" t="s">
        <v>1879</v>
      </c>
      <c r="L775" s="37" t="s">
        <v>1880</v>
      </c>
      <c r="M775" s="37" t="s">
        <v>5</v>
      </c>
      <c r="N775" s="37"/>
      <c r="O775" s="172">
        <f>COUNTIF(Table487[[#This Row],[CMMI Comprehensive Primary Care Plus (CPC+)
Version Date: CY 2021]:[CMS Medicare Hospital Compare
Version Date: January 2021]],"*yes*")</f>
        <v>1</v>
      </c>
      <c r="P775" s="150"/>
      <c r="Q775" s="150"/>
      <c r="R775" s="150"/>
      <c r="S775" s="150"/>
      <c r="T775" s="150"/>
      <c r="U775" s="150"/>
      <c r="V775" s="150"/>
      <c r="W775" s="150"/>
      <c r="X775" s="150"/>
      <c r="Y775" s="150"/>
      <c r="Z775" s="150" t="s">
        <v>1</v>
      </c>
      <c r="AA775" s="150"/>
      <c r="AB775" s="150"/>
      <c r="AC775" s="150"/>
      <c r="AD775" s="150"/>
      <c r="AE775" s="150"/>
      <c r="AF775" s="150"/>
      <c r="AG775" s="150"/>
      <c r="AH775" s="150"/>
      <c r="AI775" s="150"/>
      <c r="AJ775" s="150"/>
      <c r="AK775" s="150"/>
    </row>
    <row r="776" spans="1:37" ht="409.5" hidden="1">
      <c r="A776" s="111" t="s">
        <v>395</v>
      </c>
      <c r="B776" s="45" t="s">
        <v>2740</v>
      </c>
      <c r="C776" s="45" t="s">
        <v>97</v>
      </c>
      <c r="D776" s="47" t="s">
        <v>97</v>
      </c>
      <c r="E776" s="137" t="s">
        <v>574</v>
      </c>
      <c r="F776" s="52"/>
      <c r="G776" s="52"/>
      <c r="H776" s="132" t="s">
        <v>2741</v>
      </c>
      <c r="I776" s="37" t="s">
        <v>1906</v>
      </c>
      <c r="J776" s="37" t="s">
        <v>1890</v>
      </c>
      <c r="K776" s="37" t="s">
        <v>1879</v>
      </c>
      <c r="L776" s="37" t="s">
        <v>1880</v>
      </c>
      <c r="M776" s="37" t="s">
        <v>5</v>
      </c>
      <c r="N776" s="37"/>
      <c r="O776" s="172">
        <f>COUNTIF(Table487[[#This Row],[CMMI Comprehensive Primary Care Plus (CPC+)
Version Date: CY 2021]:[CMS Medicare Hospital Compare
Version Date: January 2021]],"*yes*")</f>
        <v>1</v>
      </c>
      <c r="P776" s="150"/>
      <c r="Q776" s="150"/>
      <c r="R776" s="150"/>
      <c r="S776" s="150"/>
      <c r="T776" s="150"/>
      <c r="U776" s="150"/>
      <c r="V776" s="150"/>
      <c r="W776" s="150"/>
      <c r="X776" s="150"/>
      <c r="Y776" s="150"/>
      <c r="Z776" s="150" t="s">
        <v>1</v>
      </c>
      <c r="AA776" s="150"/>
      <c r="AB776" s="150"/>
      <c r="AC776" s="150"/>
      <c r="AD776" s="150"/>
      <c r="AE776" s="150"/>
      <c r="AF776" s="150"/>
      <c r="AG776" s="150"/>
      <c r="AH776" s="150"/>
      <c r="AI776" s="150"/>
      <c r="AJ776" s="150"/>
      <c r="AK776" s="150"/>
    </row>
    <row r="777" spans="1:37" ht="409.5" hidden="1">
      <c r="A777" s="111" t="s">
        <v>3796</v>
      </c>
      <c r="B777" s="45" t="s">
        <v>3797</v>
      </c>
      <c r="C777" s="45" t="s">
        <v>97</v>
      </c>
      <c r="D777" s="45" t="s">
        <v>97</v>
      </c>
      <c r="E777" s="137" t="s">
        <v>1960</v>
      </c>
      <c r="F777" s="48"/>
      <c r="G777" s="48"/>
      <c r="H777" s="132" t="s">
        <v>2033</v>
      </c>
      <c r="I777" s="37" t="s">
        <v>2212</v>
      </c>
      <c r="J777" s="37" t="s">
        <v>1888</v>
      </c>
      <c r="K777" s="37" t="s">
        <v>1873</v>
      </c>
      <c r="L777" s="37" t="s">
        <v>2252</v>
      </c>
      <c r="M777" s="37" t="s">
        <v>314</v>
      </c>
      <c r="N777" s="37" t="s">
        <v>1</v>
      </c>
      <c r="O777" s="172">
        <f>COUNTIF(Table487[[#This Row],[CMMI Comprehensive Primary Care Plus (CPC+)
Version Date: CY 2021]:[CMS Medicare Hospital Compare
Version Date: January 2021]],"*yes*")</f>
        <v>0</v>
      </c>
      <c r="P777" s="150"/>
      <c r="Q777" s="150"/>
      <c r="R777" s="150"/>
      <c r="S777" s="150"/>
      <c r="T777" s="37"/>
      <c r="U777" s="150"/>
      <c r="V777" s="150"/>
      <c r="W777" s="150"/>
      <c r="X777" s="150"/>
      <c r="Y777" s="150"/>
      <c r="Z777" s="150"/>
      <c r="AA777" s="150"/>
      <c r="AB777" s="37"/>
      <c r="AC777" s="150" t="s">
        <v>3907</v>
      </c>
      <c r="AD777" s="150"/>
      <c r="AE777" s="37"/>
      <c r="AF777" s="150"/>
      <c r="AG777" s="150" t="s">
        <v>3974</v>
      </c>
      <c r="AH777" s="37"/>
      <c r="AI777" s="150"/>
      <c r="AJ777" s="150"/>
      <c r="AK777" s="150"/>
    </row>
    <row r="778" spans="1:37" ht="360" hidden="1">
      <c r="A778" s="111" t="s">
        <v>3798</v>
      </c>
      <c r="B778" s="45" t="s">
        <v>1720</v>
      </c>
      <c r="C778" s="45" t="s">
        <v>97</v>
      </c>
      <c r="D778" s="45" t="s">
        <v>97</v>
      </c>
      <c r="E778" s="137" t="s">
        <v>3484</v>
      </c>
      <c r="F778" s="48"/>
      <c r="G778" s="48"/>
      <c r="H778" s="132" t="s">
        <v>1722</v>
      </c>
      <c r="I778" s="37" t="s">
        <v>1929</v>
      </c>
      <c r="J778" s="37" t="s">
        <v>97</v>
      </c>
      <c r="K778" s="37" t="s">
        <v>1892</v>
      </c>
      <c r="L778" s="37" t="s">
        <v>97</v>
      </c>
      <c r="M778" s="37" t="s">
        <v>2011</v>
      </c>
      <c r="N778" s="37"/>
      <c r="O778" s="172">
        <f>COUNTIF(Table487[[#This Row],[CMMI Comprehensive Primary Care Plus (CPC+)
Version Date: CY 2021]:[CMS Medicare Hospital Compare
Version Date: January 2021]],"*yes*")</f>
        <v>1</v>
      </c>
      <c r="P778" s="150"/>
      <c r="Q778" s="150"/>
      <c r="R778" s="150"/>
      <c r="S778" s="150"/>
      <c r="T778" s="37"/>
      <c r="U778" s="150"/>
      <c r="V778" s="150"/>
      <c r="W778" s="150"/>
      <c r="X778" s="150"/>
      <c r="Y778" s="150"/>
      <c r="Z778" s="150" t="s">
        <v>1</v>
      </c>
      <c r="AA778" s="150"/>
      <c r="AB778" s="37"/>
      <c r="AC778" s="150"/>
      <c r="AD778" s="150"/>
      <c r="AE778" s="37"/>
      <c r="AF778" s="150"/>
      <c r="AG778" s="150"/>
      <c r="AH778" s="37"/>
      <c r="AI778" s="150"/>
      <c r="AJ778" s="150"/>
      <c r="AK778" s="150"/>
    </row>
    <row r="779" spans="1:37" ht="252" hidden="1">
      <c r="A779" s="111" t="s">
        <v>3799</v>
      </c>
      <c r="B779" s="45" t="s">
        <v>993</v>
      </c>
      <c r="C779" s="45" t="s">
        <v>97</v>
      </c>
      <c r="D779" s="45" t="s">
        <v>97</v>
      </c>
      <c r="E779" s="137" t="s">
        <v>1940</v>
      </c>
      <c r="F779" s="48"/>
      <c r="G779" s="48"/>
      <c r="H779" s="132" t="s">
        <v>1250</v>
      </c>
      <c r="I779" s="37" t="s">
        <v>1875</v>
      </c>
      <c r="J779" s="37" t="s">
        <v>1878</v>
      </c>
      <c r="K779" s="37" t="s">
        <v>1873</v>
      </c>
      <c r="L779" s="37" t="s">
        <v>1880</v>
      </c>
      <c r="M779" s="37" t="s">
        <v>1746</v>
      </c>
      <c r="N779" s="37"/>
      <c r="O779" s="172">
        <f>COUNTIF(Table487[[#This Row],[CMMI Comprehensive Primary Care Plus (CPC+)
Version Date: CY 2021]:[CMS Medicare Hospital Compare
Version Date: January 2021]],"*yes*")</f>
        <v>0</v>
      </c>
      <c r="P779" s="150"/>
      <c r="Q779" s="150"/>
      <c r="R779" s="150"/>
      <c r="S779" s="150"/>
      <c r="T779" s="37"/>
      <c r="U779" s="150"/>
      <c r="V779" s="150"/>
      <c r="W779" s="150"/>
      <c r="X779" s="150"/>
      <c r="Y779" s="150"/>
      <c r="Z779" s="150"/>
      <c r="AA779" s="150"/>
      <c r="AB779" s="37"/>
      <c r="AC779" s="150"/>
      <c r="AD779" s="150"/>
      <c r="AE779" s="37"/>
      <c r="AF779" s="150"/>
      <c r="AG779" s="150"/>
      <c r="AH779" s="37"/>
      <c r="AI779" s="150"/>
      <c r="AJ779" s="150"/>
      <c r="AK779" s="150"/>
    </row>
    <row r="780" spans="1:37" ht="409.5" hidden="1">
      <c r="A780" s="111" t="s">
        <v>3800</v>
      </c>
      <c r="B780" s="45" t="s">
        <v>2431</v>
      </c>
      <c r="C780" s="45" t="s">
        <v>97</v>
      </c>
      <c r="D780" s="45" t="s">
        <v>97</v>
      </c>
      <c r="E780" s="137" t="s">
        <v>1639</v>
      </c>
      <c r="F780" s="48"/>
      <c r="G780" s="48"/>
      <c r="H780" s="132" t="s">
        <v>1718</v>
      </c>
      <c r="I780" s="37" t="s">
        <v>1929</v>
      </c>
      <c r="J780" s="37" t="s">
        <v>97</v>
      </c>
      <c r="K780" s="37" t="s">
        <v>1873</v>
      </c>
      <c r="L780" s="37" t="s">
        <v>1916</v>
      </c>
      <c r="M780" s="37" t="s">
        <v>5</v>
      </c>
      <c r="N780" s="37"/>
      <c r="O780" s="172">
        <f>COUNTIF(Table487[[#This Row],[CMMI Comprehensive Primary Care Plus (CPC+)
Version Date: CY 2021]:[CMS Medicare Hospital Compare
Version Date: January 2021]],"*yes*")</f>
        <v>0</v>
      </c>
      <c r="P780" s="150"/>
      <c r="Q780" s="150"/>
      <c r="R780" s="150"/>
      <c r="S780" s="150"/>
      <c r="T780" s="37"/>
      <c r="U780" s="150"/>
      <c r="V780" s="150"/>
      <c r="W780" s="150"/>
      <c r="X780" s="150"/>
      <c r="Y780" s="150"/>
      <c r="Z780" s="150"/>
      <c r="AA780" s="150"/>
      <c r="AB780" s="37"/>
      <c r="AC780" s="150"/>
      <c r="AD780" s="150"/>
      <c r="AE780" s="37"/>
      <c r="AF780" s="150"/>
      <c r="AG780" s="150"/>
      <c r="AH780" s="37"/>
      <c r="AI780" s="150"/>
      <c r="AJ780" s="150"/>
      <c r="AK780" s="150"/>
    </row>
    <row r="781" spans="1:37" ht="409.5" hidden="1">
      <c r="A781" s="111" t="s">
        <v>3801</v>
      </c>
      <c r="B781" s="45" t="s">
        <v>289</v>
      </c>
      <c r="C781" s="45" t="s">
        <v>97</v>
      </c>
      <c r="D781" s="45" t="s">
        <v>97</v>
      </c>
      <c r="E781" s="137" t="s">
        <v>1960</v>
      </c>
      <c r="F781" s="48"/>
      <c r="G781" s="48"/>
      <c r="H781" s="132" t="s">
        <v>2289</v>
      </c>
      <c r="I781" s="37" t="s">
        <v>1871</v>
      </c>
      <c r="J781" s="37" t="s">
        <v>1890</v>
      </c>
      <c r="K781" s="37" t="s">
        <v>1873</v>
      </c>
      <c r="L781" s="37" t="s">
        <v>1885</v>
      </c>
      <c r="M781" s="37" t="s">
        <v>5</v>
      </c>
      <c r="N781" s="37"/>
      <c r="O781" s="172">
        <f>COUNTIF(Table487[[#This Row],[CMMI Comprehensive Primary Care Plus (CPC+)
Version Date: CY 2021]:[CMS Medicare Hospital Compare
Version Date: January 2021]],"*yes*")</f>
        <v>0</v>
      </c>
      <c r="P781" s="150"/>
      <c r="Q781" s="150"/>
      <c r="R781" s="150"/>
      <c r="S781" s="150"/>
      <c r="T781" s="37"/>
      <c r="U781" s="150"/>
      <c r="V781" s="150"/>
      <c r="W781" s="150"/>
      <c r="X781" s="150"/>
      <c r="Y781" s="150"/>
      <c r="Z781" s="150"/>
      <c r="AA781" s="150"/>
      <c r="AB781" s="37"/>
      <c r="AC781" s="150"/>
      <c r="AD781" s="150"/>
      <c r="AE781" s="37"/>
      <c r="AF781" s="150"/>
      <c r="AG781" s="150"/>
      <c r="AH781" s="37"/>
      <c r="AI781" s="150"/>
      <c r="AJ781" s="150"/>
      <c r="AK781" s="150"/>
    </row>
    <row r="782" spans="1:37" ht="342" hidden="1">
      <c r="A782" s="111" t="s">
        <v>3802</v>
      </c>
      <c r="B782" s="45" t="s">
        <v>2649</v>
      </c>
      <c r="C782" s="45" t="s">
        <v>97</v>
      </c>
      <c r="D782" s="45" t="s">
        <v>97</v>
      </c>
      <c r="E782" s="137" t="s">
        <v>2650</v>
      </c>
      <c r="F782" s="48"/>
      <c r="G782" s="48"/>
      <c r="H782" s="132" t="s">
        <v>2651</v>
      </c>
      <c r="I782" s="37" t="s">
        <v>1906</v>
      </c>
      <c r="J782" s="37" t="s">
        <v>1893</v>
      </c>
      <c r="K782" s="37" t="s">
        <v>1879</v>
      </c>
      <c r="L782" s="37" t="s">
        <v>1916</v>
      </c>
      <c r="M782" s="37" t="s">
        <v>5</v>
      </c>
      <c r="N782" s="37"/>
      <c r="O782" s="172">
        <f>COUNTIF(Table487[[#This Row],[CMMI Comprehensive Primary Care Plus (CPC+)
Version Date: CY 2021]:[CMS Medicare Hospital Compare
Version Date: January 2021]],"*yes*")</f>
        <v>0</v>
      </c>
      <c r="P782" s="150"/>
      <c r="Q782" s="150"/>
      <c r="R782" s="150"/>
      <c r="S782" s="150"/>
      <c r="T782" s="37"/>
      <c r="U782" s="150"/>
      <c r="V782" s="150"/>
      <c r="W782" s="150"/>
      <c r="X782" s="150"/>
      <c r="Y782" s="150"/>
      <c r="Z782" s="150"/>
      <c r="AA782" s="150"/>
      <c r="AB782" s="37"/>
      <c r="AC782" s="150"/>
      <c r="AD782" s="150"/>
      <c r="AE782" s="37"/>
      <c r="AF782" s="150"/>
      <c r="AG782" s="150"/>
      <c r="AH782" s="37" t="s">
        <v>1</v>
      </c>
      <c r="AI782" s="150"/>
      <c r="AJ782" s="150"/>
      <c r="AK782" s="150"/>
    </row>
    <row r="783" spans="1:37" ht="198" hidden="1">
      <c r="A783" s="111" t="s">
        <v>3803</v>
      </c>
      <c r="B783" s="45" t="s">
        <v>3804</v>
      </c>
      <c r="C783" s="45" t="s">
        <v>97</v>
      </c>
      <c r="D783" s="45" t="s">
        <v>97</v>
      </c>
      <c r="E783" s="137" t="s">
        <v>619</v>
      </c>
      <c r="F783" s="48"/>
      <c r="G783" s="48"/>
      <c r="H783" s="132" t="s">
        <v>3805</v>
      </c>
      <c r="I783" s="37" t="s">
        <v>2297</v>
      </c>
      <c r="J783" s="37" t="s">
        <v>1901</v>
      </c>
      <c r="K783" s="37" t="s">
        <v>1873</v>
      </c>
      <c r="L783" s="37" t="s">
        <v>2252</v>
      </c>
      <c r="M783" s="37" t="s">
        <v>1746</v>
      </c>
      <c r="N783" s="37"/>
      <c r="O783" s="172">
        <f>COUNTIF(Table487[[#This Row],[CMMI Comprehensive Primary Care Plus (CPC+)
Version Date: CY 2021]:[CMS Medicare Hospital Compare
Version Date: January 2021]],"*yes*")</f>
        <v>0</v>
      </c>
      <c r="P783" s="150"/>
      <c r="Q783" s="150"/>
      <c r="R783" s="150"/>
      <c r="S783" s="150"/>
      <c r="T783" s="37"/>
      <c r="U783" s="150"/>
      <c r="V783" s="150"/>
      <c r="W783" s="150"/>
      <c r="X783" s="150"/>
      <c r="Y783" s="150"/>
      <c r="Z783" s="150"/>
      <c r="AA783" s="150"/>
      <c r="AB783" s="37"/>
      <c r="AC783" s="150"/>
      <c r="AD783" s="150"/>
      <c r="AE783" s="37"/>
      <c r="AF783" s="150"/>
      <c r="AG783" s="150"/>
      <c r="AH783" s="37"/>
      <c r="AI783" s="150"/>
      <c r="AJ783" s="150"/>
      <c r="AK783" s="150"/>
    </row>
    <row r="784" spans="1:37" ht="126" hidden="1">
      <c r="A784" s="111" t="s">
        <v>3806</v>
      </c>
      <c r="B784" s="45" t="s">
        <v>3040</v>
      </c>
      <c r="C784" s="45" t="s">
        <v>97</v>
      </c>
      <c r="D784" s="45" t="s">
        <v>97</v>
      </c>
      <c r="E784" s="137" t="s">
        <v>3041</v>
      </c>
      <c r="F784" s="48"/>
      <c r="G784" s="48"/>
      <c r="H784" s="132" t="s">
        <v>3042</v>
      </c>
      <c r="I784" s="37" t="s">
        <v>2297</v>
      </c>
      <c r="J784" s="37" t="s">
        <v>1901</v>
      </c>
      <c r="K784" s="37" t="s">
        <v>1873</v>
      </c>
      <c r="L784" s="37" t="s">
        <v>2252</v>
      </c>
      <c r="M784" s="37" t="s">
        <v>1746</v>
      </c>
      <c r="N784" s="37" t="s">
        <v>1</v>
      </c>
      <c r="O784" s="172">
        <f>COUNTIF(Table487[[#This Row],[CMMI Comprehensive Primary Care Plus (CPC+)
Version Date: CY 2021]:[CMS Medicare Hospital Compare
Version Date: January 2021]],"*yes*")</f>
        <v>0</v>
      </c>
      <c r="P784" s="150"/>
      <c r="Q784" s="150"/>
      <c r="R784" s="150"/>
      <c r="S784" s="150"/>
      <c r="T784" s="37"/>
      <c r="U784" s="150"/>
      <c r="V784" s="150"/>
      <c r="W784" s="150"/>
      <c r="X784" s="150"/>
      <c r="Y784" s="150"/>
      <c r="Z784" s="150"/>
      <c r="AA784" s="150"/>
      <c r="AB784" s="37"/>
      <c r="AC784" s="150"/>
      <c r="AD784" s="150"/>
      <c r="AE784" s="37"/>
      <c r="AF784" s="150"/>
      <c r="AG784" s="150"/>
      <c r="AH784" s="37"/>
      <c r="AI784" s="150"/>
      <c r="AJ784" s="150"/>
      <c r="AK784" s="150"/>
    </row>
    <row r="785" spans="1:37" ht="409.5" hidden="1">
      <c r="A785" s="111" t="s">
        <v>3807</v>
      </c>
      <c r="B785" s="45" t="s">
        <v>3808</v>
      </c>
      <c r="C785" s="45" t="s">
        <v>97</v>
      </c>
      <c r="D785" s="45" t="s">
        <v>97</v>
      </c>
      <c r="E785" s="137" t="s">
        <v>2905</v>
      </c>
      <c r="F785" s="48" t="s">
        <v>2734</v>
      </c>
      <c r="G785" s="48"/>
      <c r="H785" s="132" t="s">
        <v>1688</v>
      </c>
      <c r="I785" s="37" t="s">
        <v>2212</v>
      </c>
      <c r="J785" s="37" t="s">
        <v>97</v>
      </c>
      <c r="K785" s="37" t="s">
        <v>1879</v>
      </c>
      <c r="L785" s="37" t="s">
        <v>1880</v>
      </c>
      <c r="M785" s="37" t="s">
        <v>314</v>
      </c>
      <c r="N785" s="37"/>
      <c r="O785" s="172">
        <f>COUNTIF(Table487[[#This Row],[CMMI Comprehensive Primary Care Plus (CPC+)
Version Date: CY 2021]:[CMS Medicare Hospital Compare
Version Date: January 2021]],"*yes*")</f>
        <v>1</v>
      </c>
      <c r="P785" s="150"/>
      <c r="Q785" s="150"/>
      <c r="R785" s="150"/>
      <c r="S785" s="150"/>
      <c r="T785" s="37"/>
      <c r="U785" s="150"/>
      <c r="V785" s="150"/>
      <c r="W785" s="150" t="s">
        <v>1</v>
      </c>
      <c r="X785" s="150"/>
      <c r="Y785" s="150"/>
      <c r="Z785" s="150"/>
      <c r="AA785" s="150"/>
      <c r="AB785" s="37"/>
      <c r="AC785" s="150"/>
      <c r="AD785" s="150"/>
      <c r="AE785" s="37"/>
      <c r="AF785" s="150"/>
      <c r="AG785" s="150"/>
      <c r="AH785" s="37"/>
      <c r="AI785" s="150"/>
      <c r="AJ785" s="150"/>
      <c r="AK785" s="150"/>
    </row>
    <row r="786" spans="1:37" ht="342" hidden="1">
      <c r="A786" s="111" t="s">
        <v>3809</v>
      </c>
      <c r="B786" s="45" t="s">
        <v>3810</v>
      </c>
      <c r="C786" s="45" t="s">
        <v>97</v>
      </c>
      <c r="D786" s="45" t="s">
        <v>97</v>
      </c>
      <c r="E786" s="137" t="s">
        <v>1960</v>
      </c>
      <c r="F786" s="48"/>
      <c r="G786" s="48"/>
      <c r="H786" s="132" t="s">
        <v>3811</v>
      </c>
      <c r="I786" s="37" t="s">
        <v>2297</v>
      </c>
      <c r="J786" s="37" t="s">
        <v>1901</v>
      </c>
      <c r="K786" s="37" t="s">
        <v>1873</v>
      </c>
      <c r="L786" s="37" t="s">
        <v>2252</v>
      </c>
      <c r="M786" s="37" t="s">
        <v>1746</v>
      </c>
      <c r="N786" s="37"/>
      <c r="O786" s="172">
        <f>COUNTIF(Table487[[#This Row],[CMMI Comprehensive Primary Care Plus (CPC+)
Version Date: CY 2021]:[CMS Medicare Hospital Compare
Version Date: January 2021]],"*yes*")</f>
        <v>0</v>
      </c>
      <c r="P786" s="150"/>
      <c r="Q786" s="150"/>
      <c r="R786" s="150"/>
      <c r="S786" s="150"/>
      <c r="T786" s="37"/>
      <c r="U786" s="150"/>
      <c r="V786" s="150"/>
      <c r="W786" s="150"/>
      <c r="X786" s="150"/>
      <c r="Y786" s="150"/>
      <c r="Z786" s="150"/>
      <c r="AA786" s="150"/>
      <c r="AB786" s="37"/>
      <c r="AC786" s="150"/>
      <c r="AD786" s="150"/>
      <c r="AE786" s="37"/>
      <c r="AF786" s="150"/>
      <c r="AG786" s="150"/>
      <c r="AH786" s="37"/>
      <c r="AI786" s="150"/>
      <c r="AJ786" s="150"/>
      <c r="AK786" s="150"/>
    </row>
    <row r="787" spans="1:37" ht="324" hidden="1">
      <c r="A787" s="111" t="s">
        <v>396</v>
      </c>
      <c r="B787" s="45" t="s">
        <v>892</v>
      </c>
      <c r="C787" s="45" t="s">
        <v>97</v>
      </c>
      <c r="D787" s="47" t="s">
        <v>97</v>
      </c>
      <c r="E787" s="137" t="s">
        <v>1955</v>
      </c>
      <c r="F787" s="52" t="s">
        <v>2537</v>
      </c>
      <c r="G787" s="52"/>
      <c r="H787" s="132" t="s">
        <v>2042</v>
      </c>
      <c r="I787" s="37" t="s">
        <v>1875</v>
      </c>
      <c r="J787" s="37" t="s">
        <v>1883</v>
      </c>
      <c r="K787" s="37" t="s">
        <v>1873</v>
      </c>
      <c r="L787" s="37" t="s">
        <v>1880</v>
      </c>
      <c r="M787" s="37" t="s">
        <v>5</v>
      </c>
      <c r="N787" s="37"/>
      <c r="O787" s="172">
        <f>COUNTIF(Table487[[#This Row],[CMMI Comprehensive Primary Care Plus (CPC+)
Version Date: CY 2021]:[CMS Medicare Hospital Compare
Version Date: January 2021]],"*yes*")</f>
        <v>0</v>
      </c>
      <c r="P787" s="150"/>
      <c r="Q787" s="150"/>
      <c r="R787" s="150"/>
      <c r="S787" s="150"/>
      <c r="T787" s="150"/>
      <c r="U787" s="150"/>
      <c r="V787" s="150"/>
      <c r="W787" s="150"/>
      <c r="X787" s="150"/>
      <c r="Y787" s="150"/>
      <c r="Z787" s="150"/>
      <c r="AA787" s="150"/>
      <c r="AB787" s="150"/>
      <c r="AC787" s="150"/>
      <c r="AD787" s="150"/>
      <c r="AE787" s="150"/>
      <c r="AF787" s="150"/>
      <c r="AG787" s="150"/>
      <c r="AH787" s="150"/>
      <c r="AI787" s="150"/>
      <c r="AJ787" s="150"/>
      <c r="AK787" s="150"/>
    </row>
    <row r="788" spans="1:37" ht="409.5" hidden="1">
      <c r="A788" s="111" t="s">
        <v>3812</v>
      </c>
      <c r="B788" s="45" t="s">
        <v>3021</v>
      </c>
      <c r="C788" s="45" t="s">
        <v>97</v>
      </c>
      <c r="D788" s="45" t="s">
        <v>97</v>
      </c>
      <c r="E788" s="137" t="s">
        <v>574</v>
      </c>
      <c r="F788" s="48"/>
      <c r="G788" s="48"/>
      <c r="H788" s="132" t="s">
        <v>3022</v>
      </c>
      <c r="I788" s="37" t="s">
        <v>1906</v>
      </c>
      <c r="J788" s="37" t="s">
        <v>1890</v>
      </c>
      <c r="K788" s="37" t="s">
        <v>1879</v>
      </c>
      <c r="L788" s="37" t="s">
        <v>1880</v>
      </c>
      <c r="M788" s="37" t="s">
        <v>5</v>
      </c>
      <c r="N788" s="37"/>
      <c r="O788" s="172">
        <f>COUNTIF(Table487[[#This Row],[CMMI Comprehensive Primary Care Plus (CPC+)
Version Date: CY 2021]:[CMS Medicare Hospital Compare
Version Date: January 2021]],"*yes*")</f>
        <v>1</v>
      </c>
      <c r="P788" s="150"/>
      <c r="Q788" s="150"/>
      <c r="R788" s="150"/>
      <c r="S788" s="150"/>
      <c r="T788" s="37"/>
      <c r="U788" s="150"/>
      <c r="V788" s="150"/>
      <c r="W788" s="150"/>
      <c r="X788" s="150"/>
      <c r="Y788" s="150"/>
      <c r="Z788" s="150" t="s">
        <v>1</v>
      </c>
      <c r="AA788" s="150"/>
      <c r="AB788" s="37"/>
      <c r="AC788" s="150"/>
      <c r="AD788" s="150"/>
      <c r="AE788" s="37"/>
      <c r="AF788" s="150"/>
      <c r="AG788" s="150"/>
      <c r="AH788" s="37"/>
      <c r="AI788" s="150"/>
      <c r="AJ788" s="150"/>
      <c r="AK788" s="150"/>
    </row>
    <row r="789" spans="1:37" ht="409.5" hidden="1">
      <c r="A789" s="111" t="s">
        <v>3813</v>
      </c>
      <c r="B789" s="45" t="s">
        <v>1629</v>
      </c>
      <c r="C789" s="45" t="s">
        <v>97</v>
      </c>
      <c r="D789" s="45" t="s">
        <v>97</v>
      </c>
      <c r="E789" s="137" t="s">
        <v>1624</v>
      </c>
      <c r="F789" s="48" t="s">
        <v>2702</v>
      </c>
      <c r="G789" s="48"/>
      <c r="H789" s="132" t="s">
        <v>1775</v>
      </c>
      <c r="I789" s="37" t="s">
        <v>1875</v>
      </c>
      <c r="J789" s="37" t="s">
        <v>97</v>
      </c>
      <c r="K789" s="37" t="s">
        <v>1873</v>
      </c>
      <c r="L789" s="37" t="s">
        <v>1880</v>
      </c>
      <c r="M789" s="37" t="s">
        <v>314</v>
      </c>
      <c r="N789" s="37"/>
      <c r="O789" s="172">
        <f>COUNTIF(Table487[[#This Row],[CMMI Comprehensive Primary Care Plus (CPC+)
Version Date: CY 2021]:[CMS Medicare Hospital Compare
Version Date: January 2021]],"*yes*")</f>
        <v>1</v>
      </c>
      <c r="P789" s="150"/>
      <c r="Q789" s="150"/>
      <c r="R789" s="150"/>
      <c r="S789" s="150"/>
      <c r="T789" s="37"/>
      <c r="U789" s="150"/>
      <c r="V789" s="150"/>
      <c r="W789" s="150" t="s">
        <v>1</v>
      </c>
      <c r="X789" s="150"/>
      <c r="Y789" s="150"/>
      <c r="Z789" s="150"/>
      <c r="AA789" s="150"/>
      <c r="AB789" s="37"/>
      <c r="AC789" s="150"/>
      <c r="AD789" s="150"/>
      <c r="AE789" s="37"/>
      <c r="AF789" s="150"/>
      <c r="AG789" s="150"/>
      <c r="AH789" s="37"/>
      <c r="AI789" s="150"/>
      <c r="AJ789" s="150"/>
      <c r="AK789" s="150"/>
    </row>
    <row r="790" spans="1:37" ht="409.5" hidden="1">
      <c r="A790" s="111" t="s">
        <v>3814</v>
      </c>
      <c r="B790" s="45" t="s">
        <v>2895</v>
      </c>
      <c r="C790" s="45" t="s">
        <v>97</v>
      </c>
      <c r="D790" s="45" t="s">
        <v>97</v>
      </c>
      <c r="E790" s="137" t="s">
        <v>1624</v>
      </c>
      <c r="F790" s="48" t="s">
        <v>2896</v>
      </c>
      <c r="G790" s="48"/>
      <c r="H790" s="132" t="s">
        <v>2897</v>
      </c>
      <c r="I790" s="37" t="s">
        <v>1928</v>
      </c>
      <c r="J790" s="37" t="s">
        <v>1890</v>
      </c>
      <c r="K790" s="37" t="s">
        <v>1873</v>
      </c>
      <c r="L790" s="37" t="s">
        <v>1874</v>
      </c>
      <c r="M790" s="37" t="s">
        <v>314</v>
      </c>
      <c r="N790" s="37"/>
      <c r="O790" s="172">
        <f>COUNTIF(Table487[[#This Row],[CMMI Comprehensive Primary Care Plus (CPC+)
Version Date: CY 2021]:[CMS Medicare Hospital Compare
Version Date: January 2021]],"*yes*")</f>
        <v>1</v>
      </c>
      <c r="P790" s="150"/>
      <c r="Q790" s="150"/>
      <c r="R790" s="150"/>
      <c r="S790" s="150"/>
      <c r="T790" s="37"/>
      <c r="U790" s="150"/>
      <c r="V790" s="150"/>
      <c r="W790" s="150" t="s">
        <v>1</v>
      </c>
      <c r="X790" s="150"/>
      <c r="Y790" s="150"/>
      <c r="Z790" s="150"/>
      <c r="AA790" s="150"/>
      <c r="AB790" s="37"/>
      <c r="AC790" s="150"/>
      <c r="AD790" s="150"/>
      <c r="AE790" s="37"/>
      <c r="AF790" s="150"/>
      <c r="AG790" s="150"/>
      <c r="AH790" s="37"/>
      <c r="AI790" s="150"/>
      <c r="AJ790" s="150"/>
      <c r="AK790" s="150"/>
    </row>
    <row r="791" spans="1:37" ht="409.5" hidden="1">
      <c r="A791" s="111" t="s">
        <v>3815</v>
      </c>
      <c r="B791" s="45" t="s">
        <v>3816</v>
      </c>
      <c r="C791" s="45" t="s">
        <v>97</v>
      </c>
      <c r="D791" s="45" t="s">
        <v>97</v>
      </c>
      <c r="E791" s="137" t="s">
        <v>574</v>
      </c>
      <c r="F791" s="48"/>
      <c r="G791" s="48"/>
      <c r="H791" s="132" t="s">
        <v>3817</v>
      </c>
      <c r="I791" s="37" t="s">
        <v>1906</v>
      </c>
      <c r="J791" s="37" t="s">
        <v>1890</v>
      </c>
      <c r="K791" s="37" t="s">
        <v>1879</v>
      </c>
      <c r="L791" s="37" t="s">
        <v>1880</v>
      </c>
      <c r="M791" s="37" t="s">
        <v>5</v>
      </c>
      <c r="N791" s="37"/>
      <c r="O791" s="172">
        <f>COUNTIF(Table487[[#This Row],[CMMI Comprehensive Primary Care Plus (CPC+)
Version Date: CY 2021]:[CMS Medicare Hospital Compare
Version Date: January 2021]],"*yes*")</f>
        <v>0</v>
      </c>
      <c r="P791" s="150"/>
      <c r="Q791" s="150"/>
      <c r="R791" s="150"/>
      <c r="S791" s="150"/>
      <c r="T791" s="37"/>
      <c r="U791" s="150"/>
      <c r="V791" s="150"/>
      <c r="W791" s="150"/>
      <c r="X791" s="150"/>
      <c r="Y791" s="150"/>
      <c r="Z791" s="150"/>
      <c r="AA791" s="150"/>
      <c r="AB791" s="37"/>
      <c r="AC791" s="150"/>
      <c r="AD791" s="150"/>
      <c r="AE791" s="37" t="s">
        <v>1</v>
      </c>
      <c r="AF791" s="150"/>
      <c r="AG791" s="150"/>
      <c r="AH791" s="37"/>
      <c r="AI791" s="150"/>
      <c r="AJ791" s="150"/>
      <c r="AK791" s="150"/>
    </row>
    <row r="792" spans="1:37" ht="234" hidden="1">
      <c r="A792" s="111" t="s">
        <v>3818</v>
      </c>
      <c r="B792" s="45" t="s">
        <v>626</v>
      </c>
      <c r="C792" s="45" t="s">
        <v>97</v>
      </c>
      <c r="D792" s="45" t="s">
        <v>97</v>
      </c>
      <c r="E792" s="137" t="s">
        <v>1639</v>
      </c>
      <c r="F792" s="48"/>
      <c r="G792" s="48"/>
      <c r="H792" s="132" t="s">
        <v>1480</v>
      </c>
      <c r="I792" s="37" t="s">
        <v>2297</v>
      </c>
      <c r="J792" s="37" t="s">
        <v>1878</v>
      </c>
      <c r="K792" s="37" t="s">
        <v>1873</v>
      </c>
      <c r="L792" s="37" t="s">
        <v>1880</v>
      </c>
      <c r="M792" s="37" t="s">
        <v>5</v>
      </c>
      <c r="N792" s="37"/>
      <c r="O792" s="172">
        <f>COUNTIF(Table487[[#This Row],[CMMI Comprehensive Primary Care Plus (CPC+)
Version Date: CY 2021]:[CMS Medicare Hospital Compare
Version Date: January 2021]],"*yes*")</f>
        <v>0</v>
      </c>
      <c r="P792" s="150"/>
      <c r="Q792" s="150"/>
      <c r="R792" s="150"/>
      <c r="S792" s="150"/>
      <c r="T792" s="37"/>
      <c r="U792" s="150"/>
      <c r="V792" s="150"/>
      <c r="W792" s="150"/>
      <c r="X792" s="150"/>
      <c r="Y792" s="150"/>
      <c r="Z792" s="150"/>
      <c r="AA792" s="150"/>
      <c r="AB792" s="37"/>
      <c r="AC792" s="150"/>
      <c r="AD792" s="150"/>
      <c r="AE792" s="37"/>
      <c r="AF792" s="150"/>
      <c r="AG792" s="150"/>
      <c r="AH792" s="37"/>
      <c r="AI792" s="150"/>
      <c r="AJ792" s="150"/>
      <c r="AK792" s="150"/>
    </row>
    <row r="793" spans="1:37" ht="306" hidden="1">
      <c r="A793" s="111" t="s">
        <v>3819</v>
      </c>
      <c r="B793" s="45" t="s">
        <v>627</v>
      </c>
      <c r="C793" s="45" t="s">
        <v>97</v>
      </c>
      <c r="D793" s="45" t="s">
        <v>97</v>
      </c>
      <c r="E793" s="137" t="s">
        <v>1639</v>
      </c>
      <c r="F793" s="48"/>
      <c r="G793" s="48"/>
      <c r="H793" s="132" t="s">
        <v>1481</v>
      </c>
      <c r="I793" s="37" t="s">
        <v>2297</v>
      </c>
      <c r="J793" s="37" t="s">
        <v>1878</v>
      </c>
      <c r="K793" s="37" t="s">
        <v>1879</v>
      </c>
      <c r="L793" s="37" t="s">
        <v>1880</v>
      </c>
      <c r="M793" s="37" t="s">
        <v>1746</v>
      </c>
      <c r="N793" s="37"/>
      <c r="O793" s="172">
        <f>COUNTIF(Table487[[#This Row],[CMMI Comprehensive Primary Care Plus (CPC+)
Version Date: CY 2021]:[CMS Medicare Hospital Compare
Version Date: January 2021]],"*yes*")</f>
        <v>0</v>
      </c>
      <c r="P793" s="150"/>
      <c r="Q793" s="150"/>
      <c r="R793" s="150"/>
      <c r="S793" s="150"/>
      <c r="T793" s="37"/>
      <c r="U793" s="150"/>
      <c r="V793" s="150"/>
      <c r="W793" s="150"/>
      <c r="X793" s="150"/>
      <c r="Y793" s="150"/>
      <c r="Z793" s="150"/>
      <c r="AA793" s="150"/>
      <c r="AB793" s="37"/>
      <c r="AC793" s="150"/>
      <c r="AD793" s="150"/>
      <c r="AE793" s="37"/>
      <c r="AF793" s="150"/>
      <c r="AG793" s="150"/>
      <c r="AH793" s="37"/>
      <c r="AI793" s="150"/>
      <c r="AJ793" s="150"/>
      <c r="AK793" s="150"/>
    </row>
    <row r="794" spans="1:37" ht="409.5" hidden="1">
      <c r="A794" s="111" t="s">
        <v>3820</v>
      </c>
      <c r="B794" s="45" t="s">
        <v>628</v>
      </c>
      <c r="C794" s="45" t="s">
        <v>97</v>
      </c>
      <c r="D794" s="45" t="s">
        <v>97</v>
      </c>
      <c r="E794" s="137" t="s">
        <v>1639</v>
      </c>
      <c r="F794" s="48" t="s">
        <v>2439</v>
      </c>
      <c r="G794" s="48" t="s">
        <v>3821</v>
      </c>
      <c r="H794" s="132" t="s">
        <v>1482</v>
      </c>
      <c r="I794" s="37" t="s">
        <v>2297</v>
      </c>
      <c r="J794" s="37" t="s">
        <v>1878</v>
      </c>
      <c r="K794" s="37" t="s">
        <v>1873</v>
      </c>
      <c r="L794" s="37" t="s">
        <v>1880</v>
      </c>
      <c r="M794" s="37" t="s">
        <v>314</v>
      </c>
      <c r="N794" s="37" t="s">
        <v>1</v>
      </c>
      <c r="O794" s="172">
        <f>COUNTIF(Table487[[#This Row],[CMMI Comprehensive Primary Care Plus (CPC+)
Version Date: CY 2021]:[CMS Medicare Hospital Compare
Version Date: January 2021]],"*yes*")</f>
        <v>2</v>
      </c>
      <c r="P794" s="150"/>
      <c r="Q794" s="150"/>
      <c r="R794" s="150"/>
      <c r="S794" s="150" t="s">
        <v>1</v>
      </c>
      <c r="T794" s="37"/>
      <c r="U794" s="150"/>
      <c r="V794" s="150"/>
      <c r="W794" s="150" t="s">
        <v>1</v>
      </c>
      <c r="X794" s="150"/>
      <c r="Y794" s="150"/>
      <c r="Z794" s="150"/>
      <c r="AA794" s="150"/>
      <c r="AB794" s="37"/>
      <c r="AC794" s="150"/>
      <c r="AD794" s="150"/>
      <c r="AE794" s="37"/>
      <c r="AF794" s="150"/>
      <c r="AG794" s="150"/>
      <c r="AH794" s="37"/>
      <c r="AI794" s="150"/>
      <c r="AJ794" s="150"/>
      <c r="AK794" s="150"/>
    </row>
    <row r="795" spans="1:37" ht="306" hidden="1">
      <c r="A795" s="111" t="s">
        <v>3822</v>
      </c>
      <c r="B795" s="45" t="s">
        <v>862</v>
      </c>
      <c r="C795" s="45" t="s">
        <v>97</v>
      </c>
      <c r="D795" s="45" t="s">
        <v>97</v>
      </c>
      <c r="E795" s="137" t="s">
        <v>1944</v>
      </c>
      <c r="F795" s="48"/>
      <c r="G795" s="48"/>
      <c r="H795" s="132" t="s">
        <v>863</v>
      </c>
      <c r="I795" s="37" t="s">
        <v>2297</v>
      </c>
      <c r="J795" s="37" t="s">
        <v>1876</v>
      </c>
      <c r="K795" s="37" t="s">
        <v>1873</v>
      </c>
      <c r="L795" s="37" t="s">
        <v>1880</v>
      </c>
      <c r="M795" s="37" t="s">
        <v>1746</v>
      </c>
      <c r="N795" s="37" t="s">
        <v>1</v>
      </c>
      <c r="O795" s="172">
        <f>COUNTIF(Table487[[#This Row],[CMMI Comprehensive Primary Care Plus (CPC+)
Version Date: CY 2021]:[CMS Medicare Hospital Compare
Version Date: January 2021]],"*yes*")</f>
        <v>0</v>
      </c>
      <c r="P795" s="150"/>
      <c r="Q795" s="150"/>
      <c r="R795" s="150"/>
      <c r="S795" s="150"/>
      <c r="T795" s="37"/>
      <c r="U795" s="150"/>
      <c r="V795" s="150"/>
      <c r="W795" s="150"/>
      <c r="X795" s="150"/>
      <c r="Y795" s="150"/>
      <c r="Z795" s="150"/>
      <c r="AA795" s="150"/>
      <c r="AB795" s="37"/>
      <c r="AC795" s="150"/>
      <c r="AD795" s="150"/>
      <c r="AE795" s="37"/>
      <c r="AF795" s="150"/>
      <c r="AG795" s="150"/>
      <c r="AH795" s="37"/>
      <c r="AI795" s="150"/>
      <c r="AJ795" s="150"/>
      <c r="AK795" s="150"/>
    </row>
    <row r="796" spans="1:37" ht="252" hidden="1">
      <c r="A796" s="111" t="s">
        <v>3823</v>
      </c>
      <c r="B796" s="45" t="s">
        <v>2097</v>
      </c>
      <c r="C796" s="45" t="s">
        <v>97</v>
      </c>
      <c r="D796" s="45" t="s">
        <v>97</v>
      </c>
      <c r="E796" s="137" t="s">
        <v>1960</v>
      </c>
      <c r="F796" s="48"/>
      <c r="G796" s="48"/>
      <c r="H796" s="132" t="s">
        <v>1381</v>
      </c>
      <c r="I796" s="37" t="s">
        <v>1928</v>
      </c>
      <c r="J796" s="37" t="s">
        <v>1888</v>
      </c>
      <c r="K796" s="37" t="s">
        <v>1873</v>
      </c>
      <c r="L796" s="37" t="s">
        <v>1874</v>
      </c>
      <c r="M796" s="37" t="s">
        <v>5</v>
      </c>
      <c r="N796" s="37"/>
      <c r="O796" s="172">
        <f>COUNTIF(Table487[[#This Row],[CMMI Comprehensive Primary Care Plus (CPC+)
Version Date: CY 2021]:[CMS Medicare Hospital Compare
Version Date: January 2021]],"*yes*")</f>
        <v>0</v>
      </c>
      <c r="P796" s="150"/>
      <c r="Q796" s="150"/>
      <c r="R796" s="150"/>
      <c r="S796" s="150"/>
      <c r="T796" s="37"/>
      <c r="U796" s="150"/>
      <c r="V796" s="150"/>
      <c r="W796" s="150"/>
      <c r="X796" s="150"/>
      <c r="Y796" s="150"/>
      <c r="Z796" s="150"/>
      <c r="AA796" s="150"/>
      <c r="AB796" s="37"/>
      <c r="AC796" s="150"/>
      <c r="AD796" s="150"/>
      <c r="AE796" s="37"/>
      <c r="AF796" s="150"/>
      <c r="AG796" s="150"/>
      <c r="AH796" s="37"/>
      <c r="AI796" s="150"/>
      <c r="AJ796" s="150"/>
      <c r="AK796" s="150"/>
    </row>
    <row r="797" spans="1:37" ht="396" hidden="1">
      <c r="A797" s="111" t="s">
        <v>3824</v>
      </c>
      <c r="B797" s="45" t="s">
        <v>905</v>
      </c>
      <c r="C797" s="45" t="s">
        <v>97</v>
      </c>
      <c r="D797" s="45" t="s">
        <v>97</v>
      </c>
      <c r="E797" s="137" t="s">
        <v>1938</v>
      </c>
      <c r="F797" s="48" t="s">
        <v>2547</v>
      </c>
      <c r="G797" s="48"/>
      <c r="H797" s="132" t="s">
        <v>906</v>
      </c>
      <c r="I797" s="37" t="s">
        <v>1875</v>
      </c>
      <c r="J797" s="37" t="s">
        <v>97</v>
      </c>
      <c r="K797" s="37" t="s">
        <v>1873</v>
      </c>
      <c r="L797" s="37" t="s">
        <v>1880</v>
      </c>
      <c r="M797" s="37" t="s">
        <v>1746</v>
      </c>
      <c r="N797" s="37"/>
      <c r="O797" s="172">
        <f>COUNTIF(Table487[[#This Row],[CMMI Comprehensive Primary Care Plus (CPC+)
Version Date: CY 2021]:[CMS Medicare Hospital Compare
Version Date: January 2021]],"*yes*")</f>
        <v>1</v>
      </c>
      <c r="P797" s="150"/>
      <c r="Q797" s="150"/>
      <c r="R797" s="150"/>
      <c r="S797" s="150"/>
      <c r="T797" s="37"/>
      <c r="U797" s="150"/>
      <c r="V797" s="150"/>
      <c r="W797" s="150" t="s">
        <v>1</v>
      </c>
      <c r="X797" s="150"/>
      <c r="Y797" s="150"/>
      <c r="Z797" s="150"/>
      <c r="AA797" s="150"/>
      <c r="AB797" s="37"/>
      <c r="AC797" s="150"/>
      <c r="AD797" s="150"/>
      <c r="AE797" s="37"/>
      <c r="AF797" s="150"/>
      <c r="AG797" s="150"/>
      <c r="AH797" s="37"/>
      <c r="AI797" s="150"/>
      <c r="AJ797" s="150"/>
      <c r="AK797" s="150"/>
    </row>
    <row r="798" spans="1:37" ht="198" hidden="1">
      <c r="A798" s="111" t="s">
        <v>397</v>
      </c>
      <c r="B798" s="45" t="s">
        <v>2076</v>
      </c>
      <c r="C798" s="45" t="s">
        <v>97</v>
      </c>
      <c r="D798" s="47" t="s">
        <v>97</v>
      </c>
      <c r="E798" s="137" t="s">
        <v>1639</v>
      </c>
      <c r="F798" s="52" t="s">
        <v>2440</v>
      </c>
      <c r="G798" s="52" t="s">
        <v>3825</v>
      </c>
      <c r="H798" s="132" t="s">
        <v>1792</v>
      </c>
      <c r="I798" s="37" t="s">
        <v>2297</v>
      </c>
      <c r="J798" s="37" t="s">
        <v>2237</v>
      </c>
      <c r="K798" s="37" t="s">
        <v>1873</v>
      </c>
      <c r="L798" s="37" t="s">
        <v>1874</v>
      </c>
      <c r="M798" s="37" t="s">
        <v>5</v>
      </c>
      <c r="N798" s="37"/>
      <c r="O798" s="172">
        <f>COUNTIF(Table487[[#This Row],[CMMI Comprehensive Primary Care Plus (CPC+)
Version Date: CY 2021]:[CMS Medicare Hospital Compare
Version Date: January 2021]],"*yes*")</f>
        <v>2</v>
      </c>
      <c r="P798" s="150"/>
      <c r="Q798" s="150"/>
      <c r="R798" s="150"/>
      <c r="S798" s="150" t="s">
        <v>1</v>
      </c>
      <c r="T798" s="150"/>
      <c r="U798" s="150"/>
      <c r="V798" s="150"/>
      <c r="W798" s="150" t="s">
        <v>1</v>
      </c>
      <c r="X798" s="150"/>
      <c r="Y798" s="150"/>
      <c r="Z798" s="150"/>
      <c r="AA798" s="150"/>
      <c r="AB798" s="150"/>
      <c r="AC798" s="150"/>
      <c r="AD798" s="150"/>
      <c r="AE798" s="150"/>
      <c r="AF798" s="150"/>
      <c r="AG798" s="150"/>
      <c r="AH798" s="150"/>
      <c r="AI798" s="150"/>
      <c r="AJ798" s="150"/>
      <c r="AK798" s="150"/>
    </row>
    <row r="799" spans="1:37" ht="180" hidden="1">
      <c r="A799" s="111" t="s">
        <v>398</v>
      </c>
      <c r="B799" s="45" t="s">
        <v>3826</v>
      </c>
      <c r="C799" s="45" t="s">
        <v>97</v>
      </c>
      <c r="D799" s="45" t="s">
        <v>97</v>
      </c>
      <c r="E799" s="137" t="s">
        <v>3827</v>
      </c>
      <c r="F799" s="48" t="s">
        <v>3828</v>
      </c>
      <c r="G799" s="48"/>
      <c r="H799" s="132" t="s">
        <v>3829</v>
      </c>
      <c r="I799" s="37" t="s">
        <v>2297</v>
      </c>
      <c r="J799" s="37" t="s">
        <v>1872</v>
      </c>
      <c r="K799" s="37" t="s">
        <v>1873</v>
      </c>
      <c r="L799" s="37" t="s">
        <v>1885</v>
      </c>
      <c r="M799" s="37" t="s">
        <v>5</v>
      </c>
      <c r="N799" s="37"/>
      <c r="O799" s="172">
        <f>COUNTIF(Table487[[#This Row],[CMMI Comprehensive Primary Care Plus (CPC+)
Version Date: CY 2021]:[CMS Medicare Hospital Compare
Version Date: January 2021]],"*yes*")</f>
        <v>0</v>
      </c>
      <c r="P799" s="150"/>
      <c r="Q799" s="150"/>
      <c r="R799" s="150"/>
      <c r="S799" s="150"/>
      <c r="T799" s="37"/>
      <c r="U799" s="150"/>
      <c r="V799" s="150"/>
      <c r="W799" s="150"/>
      <c r="X799" s="150"/>
      <c r="Y799" s="150"/>
      <c r="Z799" s="150"/>
      <c r="AA799" s="150"/>
      <c r="AB799" s="37"/>
      <c r="AC799" s="150"/>
      <c r="AD799" s="150"/>
      <c r="AE799" s="37"/>
      <c r="AF799" s="150"/>
      <c r="AG799" s="150"/>
      <c r="AH799" s="37"/>
      <c r="AI799" s="150"/>
      <c r="AJ799" s="150"/>
      <c r="AK799" s="150"/>
    </row>
    <row r="800" spans="1:37" ht="409.5" hidden="1">
      <c r="A800" s="111" t="s">
        <v>399</v>
      </c>
      <c r="B800" s="45" t="s">
        <v>1634</v>
      </c>
      <c r="C800" s="45" t="s">
        <v>97</v>
      </c>
      <c r="D800" s="45" t="s">
        <v>97</v>
      </c>
      <c r="E800" s="137" t="s">
        <v>1637</v>
      </c>
      <c r="F800" s="48"/>
      <c r="G800" s="48"/>
      <c r="H800" s="132" t="s">
        <v>1777</v>
      </c>
      <c r="I800" s="37" t="s">
        <v>1875</v>
      </c>
      <c r="J800" s="37" t="s">
        <v>1919</v>
      </c>
      <c r="K800" s="37" t="s">
        <v>1879</v>
      </c>
      <c r="L800" s="37" t="s">
        <v>1880</v>
      </c>
      <c r="M800" s="37" t="s">
        <v>314</v>
      </c>
      <c r="N800" s="37"/>
      <c r="O800" s="172">
        <f>COUNTIF(Table487[[#This Row],[CMMI Comprehensive Primary Care Plus (CPC+)
Version Date: CY 2021]:[CMS Medicare Hospital Compare
Version Date: January 2021]],"*yes*")</f>
        <v>0</v>
      </c>
      <c r="P800" s="150"/>
      <c r="Q800" s="150"/>
      <c r="R800" s="150"/>
      <c r="S800" s="150"/>
      <c r="T800" s="37"/>
      <c r="U800" s="150"/>
      <c r="V800" s="150"/>
      <c r="W800" s="150"/>
      <c r="X800" s="150"/>
      <c r="Y800" s="150"/>
      <c r="Z800" s="150"/>
      <c r="AA800" s="150"/>
      <c r="AB800" s="37"/>
      <c r="AC800" s="150"/>
      <c r="AD800" s="150"/>
      <c r="AE800" s="37"/>
      <c r="AF800" s="150"/>
      <c r="AG800" s="150"/>
      <c r="AH800" s="37"/>
      <c r="AI800" s="150"/>
      <c r="AJ800" s="150"/>
      <c r="AK800" s="150"/>
    </row>
    <row r="801" spans="1:37" ht="409.5" hidden="1">
      <c r="A801" s="111" t="s">
        <v>400</v>
      </c>
      <c r="B801" s="45" t="s">
        <v>1705</v>
      </c>
      <c r="C801" s="45" t="s">
        <v>97</v>
      </c>
      <c r="D801" s="45" t="s">
        <v>97</v>
      </c>
      <c r="E801" s="137" t="s">
        <v>1960</v>
      </c>
      <c r="F801" s="48"/>
      <c r="G801" s="48"/>
      <c r="H801" s="132" t="s">
        <v>3830</v>
      </c>
      <c r="I801" s="37" t="s">
        <v>1875</v>
      </c>
      <c r="J801" s="37" t="s">
        <v>1878</v>
      </c>
      <c r="K801" s="37" t="s">
        <v>1873</v>
      </c>
      <c r="L801" s="37" t="s">
        <v>1880</v>
      </c>
      <c r="M801" s="37" t="s">
        <v>5</v>
      </c>
      <c r="N801" s="37" t="s">
        <v>1</v>
      </c>
      <c r="O801" s="172">
        <f>COUNTIF(Table487[[#This Row],[CMMI Comprehensive Primary Care Plus (CPC+)
Version Date: CY 2021]:[CMS Medicare Hospital Compare
Version Date: January 2021]],"*yes*")</f>
        <v>2</v>
      </c>
      <c r="P801" s="150"/>
      <c r="Q801" s="150"/>
      <c r="R801" s="150"/>
      <c r="S801" s="150"/>
      <c r="T801" s="37"/>
      <c r="U801" s="150" t="s">
        <v>2648</v>
      </c>
      <c r="V801" s="150"/>
      <c r="W801" s="150"/>
      <c r="X801" s="150" t="s">
        <v>2302</v>
      </c>
      <c r="Y801" s="150"/>
      <c r="Z801" s="150"/>
      <c r="AA801" s="150"/>
      <c r="AB801" s="37" t="s">
        <v>1</v>
      </c>
      <c r="AC801" s="150" t="s">
        <v>1</v>
      </c>
      <c r="AD801" s="150" t="s">
        <v>1</v>
      </c>
      <c r="AE801" s="37"/>
      <c r="AF801" s="150"/>
      <c r="AG801" s="150" t="s">
        <v>3974</v>
      </c>
      <c r="AH801" s="37" t="s">
        <v>1</v>
      </c>
      <c r="AI801" s="150"/>
      <c r="AJ801" s="150"/>
      <c r="AK801" s="150"/>
    </row>
    <row r="802" spans="1:37" ht="409.5">
      <c r="A802" s="111" t="s">
        <v>401</v>
      </c>
      <c r="B802" s="45" t="s">
        <v>1577</v>
      </c>
      <c r="C802" s="45" t="s">
        <v>97</v>
      </c>
      <c r="D802" s="47" t="s">
        <v>97</v>
      </c>
      <c r="E802" s="137" t="s">
        <v>1913</v>
      </c>
      <c r="F802" s="52"/>
      <c r="G802" s="52"/>
      <c r="H802" s="132" t="s">
        <v>1911</v>
      </c>
      <c r="I802" s="37" t="s">
        <v>1906</v>
      </c>
      <c r="J802" s="37" t="s">
        <v>97</v>
      </c>
      <c r="K802" s="37" t="s">
        <v>1879</v>
      </c>
      <c r="L802" s="37" t="s">
        <v>97</v>
      </c>
      <c r="M802" s="37" t="s">
        <v>6</v>
      </c>
      <c r="N802" s="37"/>
      <c r="O802" s="172">
        <f>COUNTIF(Table487[[#This Row],[CMMI Comprehensive Primary Care Plus (CPC+)
Version Date: CY 2021]:[CMS Medicare Hospital Compare
Version Date: January 2021]],"*yes*")</f>
        <v>0</v>
      </c>
      <c r="P802" s="150"/>
      <c r="Q802" s="150"/>
      <c r="R802" s="150"/>
      <c r="S802" s="150"/>
      <c r="T802" s="150"/>
      <c r="U802" s="150"/>
      <c r="V802" s="150"/>
      <c r="W802" s="150"/>
      <c r="X802" s="150"/>
      <c r="Y802" s="150"/>
      <c r="Z802" s="150"/>
      <c r="AA802" s="150"/>
      <c r="AB802" s="150"/>
      <c r="AC802" s="150"/>
      <c r="AD802" s="150"/>
      <c r="AE802" s="150"/>
      <c r="AF802" s="150"/>
      <c r="AG802" s="150"/>
      <c r="AH802" s="150"/>
      <c r="AI802" s="150"/>
      <c r="AJ802" s="150"/>
      <c r="AK802" s="150"/>
    </row>
    <row r="803" spans="1:37" ht="409.5" hidden="1">
      <c r="A803" s="111" t="s">
        <v>402</v>
      </c>
      <c r="B803" s="45" t="s">
        <v>1563</v>
      </c>
      <c r="C803" s="45" t="s">
        <v>97</v>
      </c>
      <c r="D803" s="45" t="s">
        <v>97</v>
      </c>
      <c r="E803" s="137" t="s">
        <v>1639</v>
      </c>
      <c r="F803" s="48" t="s">
        <v>2434</v>
      </c>
      <c r="G803" s="48" t="s">
        <v>3831</v>
      </c>
      <c r="H803" s="132" t="s">
        <v>1781</v>
      </c>
      <c r="I803" s="37" t="s">
        <v>1875</v>
      </c>
      <c r="J803" s="37" t="s">
        <v>1878</v>
      </c>
      <c r="K803" s="37" t="s">
        <v>1873</v>
      </c>
      <c r="L803" s="37" t="s">
        <v>1880</v>
      </c>
      <c r="M803" s="37" t="s">
        <v>1746</v>
      </c>
      <c r="N803" s="37" t="s">
        <v>1</v>
      </c>
      <c r="O803" s="172">
        <f>COUNTIF(Table487[[#This Row],[CMMI Comprehensive Primary Care Plus (CPC+)
Version Date: CY 2021]:[CMS Medicare Hospital Compare
Version Date: January 2021]],"*yes*")</f>
        <v>4</v>
      </c>
      <c r="P803" s="150"/>
      <c r="Q803" s="150"/>
      <c r="R803" s="150"/>
      <c r="S803" s="150" t="s">
        <v>1</v>
      </c>
      <c r="T803" s="37"/>
      <c r="U803" s="150"/>
      <c r="V803" s="150" t="s">
        <v>3990</v>
      </c>
      <c r="W803" s="150" t="s">
        <v>1</v>
      </c>
      <c r="X803" s="150" t="s">
        <v>2272</v>
      </c>
      <c r="Y803" s="150"/>
      <c r="Z803" s="150"/>
      <c r="AA803" s="150"/>
      <c r="AB803" s="37"/>
      <c r="AC803" s="150"/>
      <c r="AD803" s="150"/>
      <c r="AE803" s="37"/>
      <c r="AF803" s="150"/>
      <c r="AG803" s="150"/>
      <c r="AH803" s="186"/>
      <c r="AI803" s="150"/>
      <c r="AJ803" s="150"/>
      <c r="AK803" s="150"/>
    </row>
    <row r="804" spans="1:37" ht="409.5" hidden="1">
      <c r="A804" s="111" t="s">
        <v>403</v>
      </c>
      <c r="B804" s="45" t="s">
        <v>1670</v>
      </c>
      <c r="C804" s="45" t="s">
        <v>97</v>
      </c>
      <c r="D804" s="47" t="s">
        <v>97</v>
      </c>
      <c r="E804" s="137" t="s">
        <v>1671</v>
      </c>
      <c r="F804" s="52" t="s">
        <v>2724</v>
      </c>
      <c r="G804" s="52"/>
      <c r="H804" s="132" t="s">
        <v>1672</v>
      </c>
      <c r="I804" s="37" t="s">
        <v>1875</v>
      </c>
      <c r="J804" s="37" t="s">
        <v>97</v>
      </c>
      <c r="K804" s="37" t="s">
        <v>1879</v>
      </c>
      <c r="L804" s="37" t="s">
        <v>1880</v>
      </c>
      <c r="M804" s="37" t="s">
        <v>1746</v>
      </c>
      <c r="N804" s="37"/>
      <c r="O804" s="172">
        <f>COUNTIF(Table487[[#This Row],[CMMI Comprehensive Primary Care Plus (CPC+)
Version Date: CY 2021]:[CMS Medicare Hospital Compare
Version Date: January 2021]],"*yes*")</f>
        <v>1</v>
      </c>
      <c r="P804" s="150"/>
      <c r="Q804" s="150"/>
      <c r="R804" s="150"/>
      <c r="S804" s="150"/>
      <c r="T804" s="150"/>
      <c r="U804" s="150"/>
      <c r="V804" s="150"/>
      <c r="W804" s="150" t="s">
        <v>1</v>
      </c>
      <c r="X804" s="150"/>
      <c r="Y804" s="150"/>
      <c r="Z804" s="150"/>
      <c r="AA804" s="150"/>
      <c r="AB804" s="150"/>
      <c r="AC804" s="150"/>
      <c r="AD804" s="150"/>
      <c r="AE804" s="150"/>
      <c r="AF804" s="150"/>
      <c r="AG804" s="150"/>
      <c r="AH804" s="150"/>
      <c r="AI804" s="150"/>
      <c r="AJ804" s="150"/>
      <c r="AK804" s="150"/>
    </row>
    <row r="805" spans="1:37" ht="409.5" hidden="1">
      <c r="A805" s="111" t="s">
        <v>404</v>
      </c>
      <c r="B805" s="45" t="s">
        <v>3832</v>
      </c>
      <c r="C805" s="45" t="s">
        <v>97</v>
      </c>
      <c r="D805" s="47" t="s">
        <v>97</v>
      </c>
      <c r="E805" s="137" t="s">
        <v>1671</v>
      </c>
      <c r="F805" s="52" t="s">
        <v>2583</v>
      </c>
      <c r="G805" s="52"/>
      <c r="H805" s="132" t="s">
        <v>1801</v>
      </c>
      <c r="I805" s="37" t="s">
        <v>2297</v>
      </c>
      <c r="J805" s="37" t="s">
        <v>1890</v>
      </c>
      <c r="K805" s="37" t="s">
        <v>1873</v>
      </c>
      <c r="L805" s="37" t="s">
        <v>1916</v>
      </c>
      <c r="M805" s="37" t="s">
        <v>1746</v>
      </c>
      <c r="N805" s="37"/>
      <c r="O805" s="172">
        <f>COUNTIF(Table487[[#This Row],[CMMI Comprehensive Primary Care Plus (CPC+)
Version Date: CY 2021]:[CMS Medicare Hospital Compare
Version Date: January 2021]],"*yes*")</f>
        <v>1</v>
      </c>
      <c r="P805" s="150"/>
      <c r="Q805" s="150"/>
      <c r="R805" s="150"/>
      <c r="S805" s="150"/>
      <c r="T805" s="150"/>
      <c r="U805" s="150"/>
      <c r="V805" s="150"/>
      <c r="W805" s="150" t="s">
        <v>1</v>
      </c>
      <c r="X805" s="150"/>
      <c r="Y805" s="150"/>
      <c r="Z805" s="150"/>
      <c r="AA805" s="150"/>
      <c r="AB805" s="150"/>
      <c r="AC805" s="150"/>
      <c r="AD805" s="150"/>
      <c r="AE805" s="150"/>
      <c r="AF805" s="150"/>
      <c r="AG805" s="150"/>
      <c r="AH805" s="150"/>
      <c r="AI805" s="150"/>
      <c r="AJ805" s="150"/>
      <c r="AK805" s="150"/>
    </row>
    <row r="806" spans="1:37" ht="409.5" hidden="1">
      <c r="A806" s="184" t="s">
        <v>325</v>
      </c>
      <c r="B806" s="144" t="s">
        <v>2104</v>
      </c>
      <c r="C806" s="144" t="s">
        <v>97</v>
      </c>
      <c r="D806" s="144" t="s">
        <v>97</v>
      </c>
      <c r="E806" s="155" t="s">
        <v>1934</v>
      </c>
      <c r="F806" s="156" t="s">
        <v>2706</v>
      </c>
      <c r="G806" s="156"/>
      <c r="H806" s="157" t="s">
        <v>1779</v>
      </c>
      <c r="I806" s="150" t="s">
        <v>1875</v>
      </c>
      <c r="J806" s="150" t="s">
        <v>1904</v>
      </c>
      <c r="K806" s="150" t="s">
        <v>1879</v>
      </c>
      <c r="L806" s="37" t="s">
        <v>1880</v>
      </c>
      <c r="M806" s="150" t="s">
        <v>1746</v>
      </c>
      <c r="N806" s="150"/>
      <c r="O806" s="172">
        <f>COUNTIF(Table487[[#This Row],[CMMI Comprehensive Primary Care Plus (CPC+)
Version Date: CY 2021]:[CMS Medicare Hospital Compare
Version Date: January 2021]],"*yes*")</f>
        <v>0</v>
      </c>
      <c r="P806" s="150"/>
      <c r="Q806" s="150"/>
      <c r="R806" s="150"/>
      <c r="S806" s="150"/>
      <c r="T806" s="150"/>
      <c r="U806" s="150"/>
      <c r="V806" s="150"/>
      <c r="W806" s="150"/>
      <c r="X806" s="150"/>
      <c r="Y806" s="150"/>
      <c r="Z806" s="150"/>
      <c r="AA806" s="150"/>
      <c r="AB806" s="150"/>
      <c r="AC806" s="150"/>
      <c r="AD806" s="150"/>
      <c r="AE806" s="150"/>
      <c r="AF806" s="150"/>
      <c r="AG806" s="150"/>
      <c r="AH806" s="150"/>
      <c r="AI806" s="150"/>
      <c r="AJ806" s="150"/>
      <c r="AK806" s="150"/>
    </row>
    <row r="807" spans="1:37" ht="409.5" hidden="1">
      <c r="A807" s="111" t="s">
        <v>405</v>
      </c>
      <c r="B807" s="45" t="s">
        <v>3833</v>
      </c>
      <c r="C807" s="45" t="s">
        <v>97</v>
      </c>
      <c r="D807" s="47" t="s">
        <v>97</v>
      </c>
      <c r="E807" s="137" t="s">
        <v>574</v>
      </c>
      <c r="F807" s="52"/>
      <c r="G807" s="52"/>
      <c r="H807" s="132" t="s">
        <v>3834</v>
      </c>
      <c r="I807" s="37" t="s">
        <v>1917</v>
      </c>
      <c r="J807" s="37" t="s">
        <v>97</v>
      </c>
      <c r="K807" s="37" t="s">
        <v>1877</v>
      </c>
      <c r="L807" s="37" t="s">
        <v>1874</v>
      </c>
      <c r="M807" s="37" t="s">
        <v>6</v>
      </c>
      <c r="N807" s="37"/>
      <c r="O807" s="172">
        <f>COUNTIF(Table487[[#This Row],[CMMI Comprehensive Primary Care Plus (CPC+)
Version Date: CY 2021]:[CMS Medicare Hospital Compare
Version Date: January 2021]],"*yes*")</f>
        <v>0</v>
      </c>
      <c r="P807" s="150"/>
      <c r="Q807" s="150"/>
      <c r="R807" s="150"/>
      <c r="S807" s="150"/>
      <c r="T807" s="37"/>
      <c r="U807" s="150"/>
      <c r="V807" s="150"/>
      <c r="W807" s="150"/>
      <c r="X807" s="150"/>
      <c r="Y807" s="150"/>
      <c r="Z807" s="150"/>
      <c r="AA807" s="150"/>
      <c r="AB807" s="37"/>
      <c r="AC807" s="150"/>
      <c r="AD807" s="150"/>
      <c r="AE807" s="37"/>
      <c r="AF807" s="150"/>
      <c r="AG807" s="150"/>
      <c r="AH807" s="37"/>
      <c r="AI807" s="150"/>
      <c r="AJ807" s="150"/>
      <c r="AK807" s="150"/>
    </row>
    <row r="808" spans="1:37" ht="409.5" hidden="1">
      <c r="A808" s="111" t="s">
        <v>406</v>
      </c>
      <c r="B808" s="45" t="s">
        <v>1635</v>
      </c>
      <c r="C808" s="45" t="s">
        <v>97</v>
      </c>
      <c r="D808" s="47" t="s">
        <v>97</v>
      </c>
      <c r="E808" s="137" t="s">
        <v>1638</v>
      </c>
      <c r="F808" s="48" t="s">
        <v>2707</v>
      </c>
      <c r="G808" s="48"/>
      <c r="H808" s="132" t="s">
        <v>1780</v>
      </c>
      <c r="I808" s="37" t="s">
        <v>1889</v>
      </c>
      <c r="J808" s="37" t="s">
        <v>1890</v>
      </c>
      <c r="K808" s="37" t="s">
        <v>1873</v>
      </c>
      <c r="L808" s="37" t="s">
        <v>1880</v>
      </c>
      <c r="M808" s="37" t="s">
        <v>1746</v>
      </c>
      <c r="N808" s="37"/>
      <c r="O808" s="172">
        <f>COUNTIF(Table487[[#This Row],[CMMI Comprehensive Primary Care Plus (CPC+)
Version Date: CY 2021]:[CMS Medicare Hospital Compare
Version Date: January 2021]],"*yes*")</f>
        <v>1</v>
      </c>
      <c r="P808" s="150"/>
      <c r="Q808" s="150"/>
      <c r="R808" s="150"/>
      <c r="S808" s="150"/>
      <c r="T808" s="37"/>
      <c r="U808" s="150"/>
      <c r="V808" s="150"/>
      <c r="W808" s="150" t="s">
        <v>1</v>
      </c>
      <c r="X808" s="150"/>
      <c r="Y808" s="150"/>
      <c r="Z808" s="150"/>
      <c r="AA808" s="150"/>
      <c r="AB808" s="37"/>
      <c r="AC808" s="150"/>
      <c r="AD808" s="150"/>
      <c r="AE808" s="37"/>
      <c r="AF808" s="150"/>
      <c r="AG808" s="150"/>
      <c r="AH808" s="37"/>
      <c r="AI808" s="150"/>
      <c r="AJ808" s="150"/>
      <c r="AK808" s="150"/>
    </row>
    <row r="809" spans="1:37" ht="234" hidden="1">
      <c r="A809" s="111" t="s">
        <v>407</v>
      </c>
      <c r="B809" s="45" t="s">
        <v>950</v>
      </c>
      <c r="C809" s="45" t="s">
        <v>97</v>
      </c>
      <c r="D809" s="47" t="s">
        <v>97</v>
      </c>
      <c r="E809" s="137" t="s">
        <v>1625</v>
      </c>
      <c r="F809" s="52" t="s">
        <v>2589</v>
      </c>
      <c r="G809" s="52"/>
      <c r="H809" s="132" t="s">
        <v>2043</v>
      </c>
      <c r="I809" s="37" t="s">
        <v>1889</v>
      </c>
      <c r="J809" s="37" t="s">
        <v>1878</v>
      </c>
      <c r="K809" s="37" t="s">
        <v>1879</v>
      </c>
      <c r="L809" s="37" t="s">
        <v>1880</v>
      </c>
      <c r="M809" s="37" t="s">
        <v>5</v>
      </c>
      <c r="N809" s="37"/>
      <c r="O809" s="172">
        <f>COUNTIF(Table487[[#This Row],[CMMI Comprehensive Primary Care Plus (CPC+)
Version Date: CY 2021]:[CMS Medicare Hospital Compare
Version Date: January 2021]],"*yes*")</f>
        <v>1</v>
      </c>
      <c r="P809" s="150"/>
      <c r="Q809" s="150"/>
      <c r="R809" s="150"/>
      <c r="S809" s="150"/>
      <c r="T809" s="37"/>
      <c r="U809" s="150"/>
      <c r="V809" s="150"/>
      <c r="W809" s="150" t="s">
        <v>1</v>
      </c>
      <c r="X809" s="150"/>
      <c r="Y809" s="150"/>
      <c r="Z809" s="150"/>
      <c r="AA809" s="150"/>
      <c r="AB809" s="37"/>
      <c r="AC809" s="150"/>
      <c r="AD809" s="150"/>
      <c r="AE809" s="37"/>
      <c r="AF809" s="150"/>
      <c r="AG809" s="150"/>
      <c r="AH809" s="37"/>
      <c r="AI809" s="150"/>
      <c r="AJ809" s="150"/>
      <c r="AK809" s="150"/>
    </row>
    <row r="810" spans="1:37" ht="216" hidden="1">
      <c r="A810" s="111" t="s">
        <v>408</v>
      </c>
      <c r="B810" s="45" t="s">
        <v>887</v>
      </c>
      <c r="C810" s="45" t="s">
        <v>97</v>
      </c>
      <c r="D810" s="47" t="s">
        <v>97</v>
      </c>
      <c r="E810" s="137" t="s">
        <v>1625</v>
      </c>
      <c r="F810" s="52" t="s">
        <v>2531</v>
      </c>
      <c r="G810" s="52"/>
      <c r="H810" s="132" t="s">
        <v>888</v>
      </c>
      <c r="I810" s="37" t="s">
        <v>1889</v>
      </c>
      <c r="J810" s="37" t="s">
        <v>1878</v>
      </c>
      <c r="K810" s="37" t="s">
        <v>1879</v>
      </c>
      <c r="L810" s="37" t="s">
        <v>1880</v>
      </c>
      <c r="M810" s="37" t="s">
        <v>5</v>
      </c>
      <c r="N810" s="37"/>
      <c r="O810" s="172">
        <f>COUNTIF(Table487[[#This Row],[CMMI Comprehensive Primary Care Plus (CPC+)
Version Date: CY 2021]:[CMS Medicare Hospital Compare
Version Date: January 2021]],"*yes*")</f>
        <v>1</v>
      </c>
      <c r="P810" s="150"/>
      <c r="Q810" s="150"/>
      <c r="R810" s="150"/>
      <c r="S810" s="150"/>
      <c r="T810" s="37"/>
      <c r="U810" s="150"/>
      <c r="V810" s="150"/>
      <c r="W810" s="150" t="s">
        <v>1</v>
      </c>
      <c r="X810" s="150"/>
      <c r="Y810" s="150"/>
      <c r="Z810" s="150"/>
      <c r="AA810" s="150"/>
      <c r="AB810" s="37"/>
      <c r="AC810" s="150"/>
      <c r="AD810" s="150"/>
      <c r="AE810" s="37"/>
      <c r="AF810" s="150"/>
      <c r="AG810" s="150"/>
      <c r="AH810" s="37"/>
      <c r="AI810" s="150"/>
      <c r="AJ810" s="150"/>
      <c r="AK810" s="150"/>
    </row>
    <row r="811" spans="1:37" ht="409.5" hidden="1">
      <c r="A811" s="111" t="s">
        <v>409</v>
      </c>
      <c r="B811" s="45" t="s">
        <v>885</v>
      </c>
      <c r="C811" s="45" t="s">
        <v>97</v>
      </c>
      <c r="D811" s="47" t="s">
        <v>97</v>
      </c>
      <c r="E811" s="137" t="s">
        <v>1625</v>
      </c>
      <c r="F811" s="52" t="s">
        <v>2530</v>
      </c>
      <c r="G811" s="52"/>
      <c r="H811" s="132" t="s">
        <v>886</v>
      </c>
      <c r="I811" s="37" t="s">
        <v>1889</v>
      </c>
      <c r="J811" s="37" t="s">
        <v>1890</v>
      </c>
      <c r="K811" s="37" t="s">
        <v>1879</v>
      </c>
      <c r="L811" s="37" t="s">
        <v>1880</v>
      </c>
      <c r="M811" s="37" t="s">
        <v>5</v>
      </c>
      <c r="N811" s="37"/>
      <c r="O811" s="172">
        <f>COUNTIF(Table487[[#This Row],[CMMI Comprehensive Primary Care Plus (CPC+)
Version Date: CY 2021]:[CMS Medicare Hospital Compare
Version Date: January 2021]],"*yes*")</f>
        <v>1</v>
      </c>
      <c r="P811" s="150"/>
      <c r="Q811" s="150"/>
      <c r="R811" s="150"/>
      <c r="S811" s="150"/>
      <c r="T811" s="37"/>
      <c r="U811" s="150"/>
      <c r="V811" s="150"/>
      <c r="W811" s="150" t="s">
        <v>1</v>
      </c>
      <c r="X811" s="150"/>
      <c r="Y811" s="150"/>
      <c r="Z811" s="150"/>
      <c r="AA811" s="150"/>
      <c r="AB811" s="37"/>
      <c r="AC811" s="150"/>
      <c r="AD811" s="150"/>
      <c r="AE811" s="37"/>
      <c r="AF811" s="150"/>
      <c r="AG811" s="150"/>
      <c r="AH811" s="37"/>
      <c r="AI811" s="150"/>
      <c r="AJ811" s="150"/>
      <c r="AK811" s="150"/>
    </row>
    <row r="812" spans="1:37" ht="396" hidden="1">
      <c r="A812" s="111" t="s">
        <v>410</v>
      </c>
      <c r="B812" s="45" t="s">
        <v>883</v>
      </c>
      <c r="C812" s="45" t="s">
        <v>97</v>
      </c>
      <c r="D812" s="47" t="s">
        <v>97</v>
      </c>
      <c r="E812" s="137" t="s">
        <v>1625</v>
      </c>
      <c r="F812" s="52" t="s">
        <v>2529</v>
      </c>
      <c r="G812" s="52"/>
      <c r="H812" s="132" t="s">
        <v>884</v>
      </c>
      <c r="I812" s="37" t="s">
        <v>1889</v>
      </c>
      <c r="J812" s="37" t="s">
        <v>1890</v>
      </c>
      <c r="K812" s="37" t="s">
        <v>1879</v>
      </c>
      <c r="L812" s="37" t="s">
        <v>1880</v>
      </c>
      <c r="M812" s="37" t="s">
        <v>5</v>
      </c>
      <c r="N812" s="37"/>
      <c r="O812" s="172">
        <f>COUNTIF(Table487[[#This Row],[CMMI Comprehensive Primary Care Plus (CPC+)
Version Date: CY 2021]:[CMS Medicare Hospital Compare
Version Date: January 2021]],"*yes*")</f>
        <v>1</v>
      </c>
      <c r="P812" s="150"/>
      <c r="Q812" s="150"/>
      <c r="R812" s="150"/>
      <c r="S812" s="150"/>
      <c r="T812" s="37"/>
      <c r="U812" s="150"/>
      <c r="V812" s="150"/>
      <c r="W812" s="150" t="s">
        <v>1</v>
      </c>
      <c r="X812" s="150"/>
      <c r="Y812" s="150"/>
      <c r="Z812" s="150"/>
      <c r="AA812" s="150"/>
      <c r="AB812" s="37"/>
      <c r="AC812" s="150"/>
      <c r="AD812" s="150"/>
      <c r="AE812" s="37"/>
      <c r="AF812" s="150"/>
      <c r="AG812" s="150"/>
      <c r="AH812" s="37"/>
      <c r="AI812" s="150"/>
      <c r="AJ812" s="150"/>
      <c r="AK812" s="150"/>
    </row>
    <row r="813" spans="1:37" ht="396" hidden="1">
      <c r="A813" s="111" t="s">
        <v>411</v>
      </c>
      <c r="B813" s="45" t="s">
        <v>3835</v>
      </c>
      <c r="C813" s="45" t="s">
        <v>97</v>
      </c>
      <c r="D813" s="47" t="s">
        <v>97</v>
      </c>
      <c r="E813" s="137" t="s">
        <v>2905</v>
      </c>
      <c r="F813" s="52" t="s">
        <v>2708</v>
      </c>
      <c r="G813" s="52"/>
      <c r="H813" s="132" t="s">
        <v>2048</v>
      </c>
      <c r="I813" s="37" t="s">
        <v>1889</v>
      </c>
      <c r="J813" s="37" t="s">
        <v>1878</v>
      </c>
      <c r="K813" s="37" t="s">
        <v>1879</v>
      </c>
      <c r="L813" s="37" t="s">
        <v>1880</v>
      </c>
      <c r="M813" s="37" t="s">
        <v>1746</v>
      </c>
      <c r="N813" s="37"/>
      <c r="O813" s="172">
        <f>COUNTIF(Table487[[#This Row],[CMMI Comprehensive Primary Care Plus (CPC+)
Version Date: CY 2021]:[CMS Medicare Hospital Compare
Version Date: January 2021]],"*yes*")</f>
        <v>0</v>
      </c>
      <c r="P813" s="150"/>
      <c r="Q813" s="150"/>
      <c r="R813" s="150"/>
      <c r="S813" s="150"/>
      <c r="T813" s="37"/>
      <c r="U813" s="150"/>
      <c r="V813" s="150"/>
      <c r="W813" s="150"/>
      <c r="X813" s="150"/>
      <c r="Y813" s="150"/>
      <c r="Z813" s="150"/>
      <c r="AA813" s="150"/>
      <c r="AB813" s="37"/>
      <c r="AC813" s="150"/>
      <c r="AD813" s="150"/>
      <c r="AE813" s="37"/>
      <c r="AF813" s="150"/>
      <c r="AG813" s="150"/>
      <c r="AH813" s="37"/>
      <c r="AI813" s="150"/>
      <c r="AJ813" s="150"/>
      <c r="AK813" s="150"/>
    </row>
    <row r="814" spans="1:37" ht="198" hidden="1">
      <c r="A814" s="111" t="s">
        <v>412</v>
      </c>
      <c r="B814" s="45" t="s">
        <v>1586</v>
      </c>
      <c r="C814" s="45" t="s">
        <v>97</v>
      </c>
      <c r="D814" s="47" t="s">
        <v>97</v>
      </c>
      <c r="E814" s="137" t="s">
        <v>1968</v>
      </c>
      <c r="F814" s="52"/>
      <c r="G814" s="52"/>
      <c r="H814" s="132" t="s">
        <v>2017</v>
      </c>
      <c r="I814" s="37" t="s">
        <v>1908</v>
      </c>
      <c r="J814" s="37" t="s">
        <v>97</v>
      </c>
      <c r="K814" s="37" t="s">
        <v>1877</v>
      </c>
      <c r="L814" s="37" t="s">
        <v>1885</v>
      </c>
      <c r="M814" s="37" t="s">
        <v>6</v>
      </c>
      <c r="N814" s="37"/>
      <c r="O814" s="172">
        <f>COUNTIF(Table487[[#This Row],[CMMI Comprehensive Primary Care Plus (CPC+)
Version Date: CY 2021]:[CMS Medicare Hospital Compare
Version Date: January 2021]],"*yes*")</f>
        <v>1</v>
      </c>
      <c r="P814" s="150"/>
      <c r="Q814" s="150"/>
      <c r="R814" s="150"/>
      <c r="S814" s="150"/>
      <c r="T814" s="37"/>
      <c r="U814" s="150" t="s">
        <v>2184</v>
      </c>
      <c r="V814" s="150"/>
      <c r="W814" s="150"/>
      <c r="X814" s="150"/>
      <c r="Y814" s="150"/>
      <c r="Z814" s="150"/>
      <c r="AA814" s="150"/>
      <c r="AB814" s="37"/>
      <c r="AC814" s="150"/>
      <c r="AD814" s="150"/>
      <c r="AE814" s="37"/>
      <c r="AF814" s="150"/>
      <c r="AG814" s="150"/>
      <c r="AH814" s="37"/>
      <c r="AI814" s="150"/>
      <c r="AJ814" s="150"/>
      <c r="AK814" s="150"/>
    </row>
    <row r="815" spans="1:37" ht="409.5" hidden="1">
      <c r="A815" s="111" t="s">
        <v>413</v>
      </c>
      <c r="B815" s="45" t="s">
        <v>3836</v>
      </c>
      <c r="C815" s="45" t="s">
        <v>97</v>
      </c>
      <c r="D815" s="45" t="s">
        <v>97</v>
      </c>
      <c r="E815" s="137" t="s">
        <v>574</v>
      </c>
      <c r="F815" s="48"/>
      <c r="G815" s="48"/>
      <c r="H815" s="132" t="s">
        <v>3837</v>
      </c>
      <c r="I815" s="37" t="s">
        <v>1906</v>
      </c>
      <c r="J815" s="37" t="s">
        <v>1901</v>
      </c>
      <c r="K815" s="37" t="s">
        <v>1879</v>
      </c>
      <c r="L815" s="37" t="s">
        <v>2252</v>
      </c>
      <c r="M815" s="37" t="s">
        <v>1746</v>
      </c>
      <c r="N815" s="37"/>
      <c r="O815" s="172">
        <f>COUNTIF(Table487[[#This Row],[CMMI Comprehensive Primary Care Plus (CPC+)
Version Date: CY 2021]:[CMS Medicare Hospital Compare
Version Date: January 2021]],"*yes*")</f>
        <v>0</v>
      </c>
      <c r="P815" s="150"/>
      <c r="Q815" s="150"/>
      <c r="R815" s="150"/>
      <c r="S815" s="150"/>
      <c r="T815" s="37"/>
      <c r="U815" s="150"/>
      <c r="V815" s="150"/>
      <c r="W815" s="150"/>
      <c r="X815" s="150"/>
      <c r="Y815" s="150"/>
      <c r="Z815" s="150"/>
      <c r="AA815" s="150"/>
      <c r="AB815" s="37"/>
      <c r="AC815" s="150"/>
      <c r="AD815" s="150"/>
      <c r="AE815" s="37"/>
      <c r="AF815" s="150"/>
      <c r="AG815" s="150"/>
      <c r="AH815" s="37"/>
      <c r="AI815" s="150"/>
      <c r="AJ815" s="150"/>
      <c r="AK815" s="150"/>
    </row>
    <row r="816" spans="1:37" ht="409.5" hidden="1">
      <c r="A816" s="111" t="s">
        <v>414</v>
      </c>
      <c r="B816" s="45" t="s">
        <v>889</v>
      </c>
      <c r="C816" s="45" t="s">
        <v>97</v>
      </c>
      <c r="D816" s="47" t="s">
        <v>97</v>
      </c>
      <c r="E816" s="137" t="s">
        <v>1948</v>
      </c>
      <c r="F816" s="52" t="s">
        <v>2532</v>
      </c>
      <c r="G816" s="52"/>
      <c r="H816" s="132" t="s">
        <v>890</v>
      </c>
      <c r="I816" s="37" t="s">
        <v>2297</v>
      </c>
      <c r="J816" s="37" t="s">
        <v>1902</v>
      </c>
      <c r="K816" s="37" t="s">
        <v>1873</v>
      </c>
      <c r="L816" s="37" t="s">
        <v>1916</v>
      </c>
      <c r="M816" s="37" t="s">
        <v>314</v>
      </c>
      <c r="N816" s="37"/>
      <c r="O816" s="172">
        <f>COUNTIF(Table487[[#This Row],[CMMI Comprehensive Primary Care Plus (CPC+)
Version Date: CY 2021]:[CMS Medicare Hospital Compare
Version Date: January 2021]],"*yes*")</f>
        <v>1</v>
      </c>
      <c r="P816" s="150"/>
      <c r="Q816" s="150"/>
      <c r="R816" s="150"/>
      <c r="S816" s="150"/>
      <c r="T816" s="37"/>
      <c r="U816" s="150"/>
      <c r="V816" s="150"/>
      <c r="W816" s="150" t="s">
        <v>1</v>
      </c>
      <c r="X816" s="150"/>
      <c r="Y816" s="150"/>
      <c r="Z816" s="150"/>
      <c r="AA816" s="150"/>
      <c r="AB816" s="37"/>
      <c r="AC816" s="150"/>
      <c r="AD816" s="150"/>
      <c r="AE816" s="37"/>
      <c r="AF816" s="150"/>
      <c r="AG816" s="150"/>
      <c r="AH816" s="37"/>
      <c r="AI816" s="150"/>
      <c r="AJ816" s="150"/>
      <c r="AK816" s="150"/>
    </row>
    <row r="817" spans="16:37">
      <c r="P817">
        <v>14</v>
      </c>
      <c r="Q817">
        <v>15</v>
      </c>
      <c r="R817">
        <v>16</v>
      </c>
      <c r="S817">
        <v>17</v>
      </c>
      <c r="T817">
        <v>18</v>
      </c>
      <c r="U817">
        <v>19</v>
      </c>
      <c r="V817">
        <v>20</v>
      </c>
      <c r="W817">
        <v>21</v>
      </c>
      <c r="X817">
        <v>22</v>
      </c>
      <c r="Y817">
        <v>23</v>
      </c>
      <c r="Z817">
        <v>24</v>
      </c>
      <c r="AA817">
        <v>25</v>
      </c>
      <c r="AB817">
        <v>26</v>
      </c>
      <c r="AC817">
        <v>27</v>
      </c>
      <c r="AD817">
        <v>28</v>
      </c>
      <c r="AE817">
        <v>29</v>
      </c>
      <c r="AF817">
        <v>31</v>
      </c>
      <c r="AG817">
        <v>32</v>
      </c>
      <c r="AH817">
        <v>33</v>
      </c>
      <c r="AI817">
        <v>34</v>
      </c>
      <c r="AJ817">
        <v>35</v>
      </c>
      <c r="AK817">
        <v>36</v>
      </c>
    </row>
  </sheetData>
  <mergeCells count="4">
    <mergeCell ref="A1:H1"/>
    <mergeCell ref="P2:Z2"/>
    <mergeCell ref="AA2:AC2"/>
    <mergeCell ref="AE2:AK2"/>
  </mergeCells>
  <conditionalFormatting sqref="W3">
    <cfRule type="cellIs" dxfId="50" priority="15" operator="equal">
      <formula>"?"</formula>
    </cfRule>
  </conditionalFormatting>
  <conditionalFormatting sqref="S3">
    <cfRule type="cellIs" dxfId="49" priority="14" operator="equal">
      <formula>"?"</formula>
    </cfRule>
  </conditionalFormatting>
  <conditionalFormatting sqref="U3">
    <cfRule type="cellIs" dxfId="48" priority="12" operator="equal">
      <formula>"?"</formula>
    </cfRule>
  </conditionalFormatting>
  <conditionalFormatting sqref="Y3">
    <cfRule type="cellIs" dxfId="47" priority="10" operator="equal">
      <formula>"?"</formula>
    </cfRule>
  </conditionalFormatting>
  <conditionalFormatting sqref="AA3">
    <cfRule type="cellIs" dxfId="46" priority="8" operator="equal">
      <formula>"?"</formula>
    </cfRule>
  </conditionalFormatting>
  <conditionalFormatting sqref="AC3">
    <cfRule type="cellIs" dxfId="45" priority="6" operator="equal">
      <formula>"?"</formula>
    </cfRule>
  </conditionalFormatting>
  <conditionalFormatting sqref="AE3">
    <cfRule type="cellIs" dxfId="44" priority="4" operator="equal">
      <formula>"?"</formula>
    </cfRule>
  </conditionalFormatting>
  <conditionalFormatting sqref="AG3">
    <cfRule type="cellIs" dxfId="43" priority="2" operator="equal">
      <formula>"?"</formula>
    </cfRule>
  </conditionalFormatting>
  <hyperlinks>
    <hyperlink ref="H169" r:id="rId1" display="www.cdc.gov/healthyyouth/schoolhealth/index.htm" xr:uid="{B7EBB071-A2D9-4D91-80A3-3923C5252BF9}"/>
    <hyperlink ref="H185" r:id="rId2" display="http://apps.nccd.cdc.gov/YouthOnline/ServerRedirect.aspx" xr:uid="{BF330B2C-7FEF-4CA3-8B4C-C6A8D319E6DD}"/>
    <hyperlink ref="H186" r:id="rId3" display="http://apps.nccd.cdc.gov/BRFSS/list.asp?cat=PA&amp;yr=2011&amp;qkey=8291&amp;state=All" xr:uid="{47F0F1B9-9141-4535-AA73-DED3A668771B}"/>
    <hyperlink ref="H182" r:id="rId4" display="www.cdc.gov/nutrition/downloads/State-Indicator-Report-Fruits-Vegetables-2013.pdf" xr:uid="{AA0F4AB3-9418-46FF-BD40-6EEF21A1D34F}"/>
  </hyperlinks>
  <pageMargins left="0.7" right="0.7" top="0.75" bottom="0.75" header="0.3" footer="0.3"/>
  <pageSetup scale="13" fitToHeight="0" orientation="landscape" r:id="rId5"/>
  <tableParts count="1">
    <tablePart r:id="rId6"/>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595959"/>
    <pageSetUpPr fitToPage="1"/>
  </sheetPr>
  <dimension ref="A1:M22"/>
  <sheetViews>
    <sheetView zoomScale="60" zoomScaleNormal="60" workbookViewId="0">
      <selection activeCell="B3" sqref="B3"/>
    </sheetView>
  </sheetViews>
  <sheetFormatPr defaultColWidth="8.85546875" defaultRowHeight="15"/>
  <cols>
    <col min="1" max="1" width="39.42578125" style="56" customWidth="1"/>
    <col min="2" max="2" width="30.42578125" style="57" customWidth="1"/>
    <col min="3" max="3" width="131.28515625" style="56" customWidth="1"/>
    <col min="4" max="4" width="68.28515625" style="58" customWidth="1"/>
    <col min="5" max="5" width="72.140625" style="58" customWidth="1"/>
    <col min="6" max="6" width="59.28515625" style="58" customWidth="1"/>
    <col min="7" max="7" width="8.85546875" style="54"/>
    <col min="8" max="8" width="23" style="54" customWidth="1"/>
    <col min="9" max="16384" width="8.85546875" style="54"/>
  </cols>
  <sheetData>
    <row r="1" spans="1:13" ht="57.95" customHeight="1">
      <c r="A1" s="337" t="s">
        <v>582</v>
      </c>
      <c r="B1" s="338"/>
      <c r="C1" s="338"/>
      <c r="D1" s="338"/>
      <c r="E1" s="338"/>
      <c r="F1" s="339"/>
      <c r="G1" s="59"/>
      <c r="H1" s="59"/>
      <c r="I1" s="59"/>
      <c r="J1" s="59"/>
      <c r="K1" s="59"/>
      <c r="L1" s="59"/>
      <c r="M1" s="41"/>
    </row>
    <row r="2" spans="1:13" s="53" customFormat="1" ht="62.1" customHeight="1">
      <c r="A2" s="90" t="s">
        <v>629</v>
      </c>
      <c r="B2" s="146" t="s">
        <v>3991</v>
      </c>
      <c r="C2" s="128" t="s">
        <v>167</v>
      </c>
      <c r="D2" s="91" t="s">
        <v>1806</v>
      </c>
      <c r="E2" s="91" t="s">
        <v>571</v>
      </c>
      <c r="F2" s="92" t="s">
        <v>162</v>
      </c>
    </row>
    <row r="3" spans="1:13" ht="144">
      <c r="A3" s="111" t="s">
        <v>1739</v>
      </c>
      <c r="B3" s="191" t="s">
        <v>1851</v>
      </c>
      <c r="C3" s="130" t="s">
        <v>3992</v>
      </c>
      <c r="D3" s="145" t="s">
        <v>3993</v>
      </c>
      <c r="E3" s="51" t="s">
        <v>3994</v>
      </c>
      <c r="F3" s="35"/>
    </row>
    <row r="4" spans="1:13" ht="90">
      <c r="A4" s="111" t="s">
        <v>1923</v>
      </c>
      <c r="B4" s="192" t="s">
        <v>3995</v>
      </c>
      <c r="C4" s="193" t="s">
        <v>3996</v>
      </c>
      <c r="D4" s="145" t="s">
        <v>1598</v>
      </c>
      <c r="E4" s="145" t="s">
        <v>3997</v>
      </c>
      <c r="F4" s="35"/>
      <c r="H4" s="55"/>
    </row>
    <row r="5" spans="1:13" ht="288">
      <c r="A5" s="133" t="s">
        <v>1844</v>
      </c>
      <c r="B5" s="191" t="s">
        <v>3995</v>
      </c>
      <c r="C5" s="194" t="s">
        <v>3998</v>
      </c>
      <c r="D5" s="145" t="s">
        <v>3999</v>
      </c>
      <c r="E5" s="195" t="s">
        <v>4000</v>
      </c>
      <c r="F5" s="196"/>
    </row>
    <row r="6" spans="1:13" ht="409.5">
      <c r="A6" s="111" t="s">
        <v>1845</v>
      </c>
      <c r="B6" s="191" t="s">
        <v>3995</v>
      </c>
      <c r="C6" s="197" t="s">
        <v>4001</v>
      </c>
      <c r="D6" s="145" t="s">
        <v>4002</v>
      </c>
      <c r="E6" s="145" t="s">
        <v>4003</v>
      </c>
      <c r="F6" s="35"/>
    </row>
    <row r="7" spans="1:13" ht="108">
      <c r="A7" s="111" t="s">
        <v>4004</v>
      </c>
      <c r="B7" s="191" t="s">
        <v>3995</v>
      </c>
      <c r="C7" s="130" t="s">
        <v>4005</v>
      </c>
      <c r="D7" s="145" t="s">
        <v>4006</v>
      </c>
      <c r="E7" s="145" t="s">
        <v>4007</v>
      </c>
      <c r="F7" s="35"/>
      <c r="H7" s="55"/>
    </row>
    <row r="8" spans="1:13" ht="108">
      <c r="A8" s="111" t="s">
        <v>581</v>
      </c>
      <c r="B8" s="191" t="s">
        <v>4008</v>
      </c>
      <c r="C8" s="193" t="s">
        <v>4009</v>
      </c>
      <c r="D8" s="145" t="s">
        <v>4010</v>
      </c>
      <c r="E8" s="145" t="s">
        <v>4011</v>
      </c>
      <c r="F8" s="35"/>
    </row>
    <row r="9" spans="1:13" ht="198">
      <c r="A9" s="111" t="s">
        <v>1847</v>
      </c>
      <c r="B9" s="198" t="s">
        <v>4012</v>
      </c>
      <c r="C9" s="197" t="s">
        <v>4013</v>
      </c>
      <c r="D9" s="199" t="s">
        <v>4014</v>
      </c>
      <c r="E9" s="200" t="s">
        <v>4015</v>
      </c>
      <c r="F9" s="37"/>
    </row>
    <row r="10" spans="1:13" ht="306">
      <c r="A10" s="111" t="s">
        <v>1846</v>
      </c>
      <c r="B10" s="191" t="s">
        <v>4016</v>
      </c>
      <c r="C10" s="193" t="s">
        <v>4017</v>
      </c>
      <c r="D10" s="199" t="s">
        <v>1736</v>
      </c>
      <c r="E10" s="200" t="s">
        <v>4018</v>
      </c>
      <c r="F10" s="37"/>
    </row>
    <row r="11" spans="1:13" ht="144">
      <c r="A11" s="134" t="s">
        <v>720</v>
      </c>
      <c r="B11" s="201" t="s">
        <v>4019</v>
      </c>
      <c r="C11" s="129" t="s">
        <v>4020</v>
      </c>
      <c r="D11" s="145" t="s">
        <v>721</v>
      </c>
      <c r="E11" s="145" t="s">
        <v>4021</v>
      </c>
      <c r="F11" s="37"/>
    </row>
    <row r="12" spans="1:13" ht="216">
      <c r="A12" s="134" t="s">
        <v>4022</v>
      </c>
      <c r="B12" s="201" t="s">
        <v>3995</v>
      </c>
      <c r="C12" s="129" t="s">
        <v>4023</v>
      </c>
      <c r="D12" s="145" t="s">
        <v>1564</v>
      </c>
      <c r="E12" s="145" t="s">
        <v>4024</v>
      </c>
      <c r="F12" s="35"/>
    </row>
    <row r="13" spans="1:13" ht="306">
      <c r="A13" s="184" t="s">
        <v>4025</v>
      </c>
      <c r="B13" s="202" t="s">
        <v>3995</v>
      </c>
      <c r="C13" s="203" t="s">
        <v>4026</v>
      </c>
      <c r="D13" s="145" t="s">
        <v>4027</v>
      </c>
      <c r="E13" s="145" t="s">
        <v>4028</v>
      </c>
      <c r="F13" s="37"/>
    </row>
    <row r="14" spans="1:13" ht="216" customHeight="1">
      <c r="A14" s="111" t="s">
        <v>4029</v>
      </c>
      <c r="B14" s="191" t="s">
        <v>4030</v>
      </c>
      <c r="C14" s="130" t="s">
        <v>4031</v>
      </c>
      <c r="D14" s="145" t="s">
        <v>4032</v>
      </c>
      <c r="E14" s="204" t="s">
        <v>4033</v>
      </c>
      <c r="F14" s="37"/>
      <c r="H14" s="55"/>
    </row>
    <row r="15" spans="1:13" ht="126">
      <c r="A15" s="133" t="s">
        <v>4034</v>
      </c>
      <c r="B15" s="205" t="s">
        <v>3995</v>
      </c>
      <c r="C15" s="203" t="s">
        <v>4035</v>
      </c>
      <c r="D15" s="145" t="s">
        <v>4036</v>
      </c>
      <c r="E15" s="145" t="s">
        <v>4037</v>
      </c>
      <c r="F15" s="37"/>
    </row>
    <row r="16" spans="1:13" ht="252">
      <c r="A16" s="133" t="s">
        <v>4038</v>
      </c>
      <c r="B16" s="205" t="s">
        <v>3995</v>
      </c>
      <c r="C16" s="130" t="s">
        <v>4039</v>
      </c>
      <c r="D16" s="145" t="s">
        <v>4040</v>
      </c>
      <c r="E16" s="145" t="s">
        <v>4041</v>
      </c>
      <c r="F16" s="206"/>
    </row>
    <row r="17" spans="1:6" ht="270">
      <c r="A17" s="111" t="s">
        <v>4042</v>
      </c>
      <c r="B17" s="205" t="s">
        <v>3995</v>
      </c>
      <c r="C17" s="197" t="s">
        <v>4043</v>
      </c>
      <c r="D17" s="145" t="s">
        <v>4040</v>
      </c>
      <c r="E17" s="145" t="s">
        <v>4041</v>
      </c>
      <c r="F17" s="44"/>
    </row>
    <row r="18" spans="1:6" ht="324">
      <c r="A18" s="111" t="s">
        <v>4044</v>
      </c>
      <c r="B18" s="205" t="s">
        <v>3995</v>
      </c>
      <c r="C18" s="193" t="s">
        <v>4045</v>
      </c>
      <c r="D18" s="145" t="s">
        <v>4046</v>
      </c>
      <c r="E18" s="145" t="s">
        <v>4047</v>
      </c>
      <c r="F18" s="44"/>
    </row>
    <row r="19" spans="1:6" ht="72">
      <c r="A19" s="111" t="s">
        <v>1848</v>
      </c>
      <c r="B19" s="205" t="s">
        <v>3995</v>
      </c>
      <c r="C19" s="207" t="s">
        <v>4048</v>
      </c>
      <c r="D19" s="145" t="s">
        <v>4049</v>
      </c>
      <c r="E19" s="145" t="s">
        <v>4050</v>
      </c>
      <c r="F19" s="44"/>
    </row>
    <row r="20" spans="1:6" ht="70.5" customHeight="1">
      <c r="A20" s="111" t="s">
        <v>4051</v>
      </c>
      <c r="B20" s="205" t="s">
        <v>3995</v>
      </c>
      <c r="C20" s="193" t="s">
        <v>4052</v>
      </c>
      <c r="D20" s="145" t="s">
        <v>4053</v>
      </c>
      <c r="E20" s="145" t="s">
        <v>4054</v>
      </c>
      <c r="F20" s="35"/>
    </row>
    <row r="21" spans="1:6" ht="126">
      <c r="A21" s="111" t="s">
        <v>1849</v>
      </c>
      <c r="B21" s="191" t="s">
        <v>3995</v>
      </c>
      <c r="C21" s="193" t="s">
        <v>4055</v>
      </c>
      <c r="D21" s="145" t="s">
        <v>1860</v>
      </c>
      <c r="E21" s="145" t="s">
        <v>4056</v>
      </c>
      <c r="F21" s="35"/>
    </row>
    <row r="22" spans="1:6" ht="126">
      <c r="A22" s="111" t="s">
        <v>1849</v>
      </c>
      <c r="B22" s="45" t="s">
        <v>1850</v>
      </c>
      <c r="C22" s="131" t="s">
        <v>2146</v>
      </c>
      <c r="D22" s="51" t="s">
        <v>1860</v>
      </c>
      <c r="E22" s="43"/>
      <c r="F22" s="35"/>
    </row>
  </sheetData>
  <mergeCells count="1">
    <mergeCell ref="A1:F1"/>
  </mergeCells>
  <conditionalFormatting sqref="A1">
    <cfRule type="cellIs" dxfId="1" priority="1" operator="equal">
      <formula>"?"</formula>
    </cfRule>
  </conditionalFormatting>
  <hyperlinks>
    <hyperlink ref="D22" r:id="rId1" xr:uid="{00000000-0004-0000-0500-000011000000}"/>
    <hyperlink ref="D12" r:id="rId2" xr:uid="{C8D33714-90D9-4DC7-ACE3-C8E968C90C99}"/>
    <hyperlink ref="E14" r:id="rId3" display="https://www.cms.gov/Medicare/Quality-Initiatives-Patient-Assessment-Instruments/QualityMeasures/Downloads/ACO-and-PCMH-Primary-Care-Measures.pdf" xr:uid="{47A013F4-B2FE-4FAF-9D1E-AAE1199DF585}"/>
    <hyperlink ref="D4" r:id="rId4" xr:uid="{D944CFAF-8240-4421-BF21-D8D2E08BD494}"/>
    <hyperlink ref="D7" r:id="rId5" xr:uid="{1B2B2988-968C-4728-92A6-84F33FF0FBFD}"/>
    <hyperlink ref="D20" r:id="rId6" xr:uid="{EAA2B273-B900-4959-A130-96B880FCC0A6}"/>
    <hyperlink ref="D3" r:id="rId7" xr:uid="{B7C724E1-6F7C-4AAB-AC0C-4B7F5F1032B1}"/>
    <hyperlink ref="E8" r:id="rId8" xr:uid="{DA800688-8284-499D-A92C-D8D8AE523497}"/>
    <hyperlink ref="D11" r:id="rId9" xr:uid="{49B04D31-6269-437A-81BA-63FF783CED16}"/>
    <hyperlink ref="D13" r:id="rId10" xr:uid="{F3F719DD-98D4-48A4-97EE-38712B2B473D}"/>
    <hyperlink ref="D15" r:id="rId11" xr:uid="{A4808241-DFAF-4967-AF07-E4CABE6D12E3}"/>
    <hyperlink ref="D19" r:id="rId12" xr:uid="{BBA0C28D-7F7F-4064-ACE0-E7239900C430}"/>
    <hyperlink ref="D6" r:id="rId13" xr:uid="{AE7F2D6C-54A6-47F2-BE91-ECA517EDE5A5}"/>
    <hyperlink ref="E9" r:id="rId14" xr:uid="{9069F63E-60FA-487C-B023-7B89957D4F2E}"/>
    <hyperlink ref="D9" r:id="rId15" xr:uid="{CDC28AA6-C07D-42B8-85E5-77E9277C3C4A}"/>
    <hyperlink ref="D10" r:id="rId16" xr:uid="{D927F098-62D8-468F-BA52-BD4E8DC174A8}"/>
    <hyperlink ref="D21" r:id="rId17" xr:uid="{78125BBB-97F8-4A70-A97B-AFA6AE469914}"/>
    <hyperlink ref="E6" r:id="rId18" xr:uid="{5EDE90D3-9607-473D-B857-A3877D412A29}"/>
    <hyperlink ref="E4" r:id="rId19" xr:uid="{412E9CF9-43B7-4110-B015-C10743840B7B}"/>
    <hyperlink ref="D5" r:id="rId20" xr:uid="{A3D9A2D5-03E0-4BA1-8498-49F7DE3BFCB8}"/>
    <hyperlink ref="E7" r:id="rId21" xr:uid="{79B43200-2CD6-4178-B7C7-D070D326DFFA}"/>
    <hyperlink ref="D8" r:id="rId22" xr:uid="{E46E1185-2D16-46C9-874C-792163075294}"/>
    <hyperlink ref="E10" r:id="rId23" xr:uid="{F0D962BF-48D2-4F9C-9066-2688779119BD}"/>
    <hyperlink ref="E11" r:id="rId24" xr:uid="{21320012-43E5-475A-9EA1-A712BB129179}"/>
    <hyperlink ref="E12" r:id="rId25" xr:uid="{E943B6EA-3F68-4363-8410-78BE03514E8A}"/>
    <hyperlink ref="E13" r:id="rId26" xr:uid="{AAC575F4-6D85-4B25-B6F3-524C4269D951}"/>
    <hyperlink ref="E15" r:id="rId27" xr:uid="{9177B366-6DA8-4B26-8681-3DD19FA320E1}"/>
    <hyperlink ref="E16" r:id="rId28" xr:uid="{3A219215-5912-4B83-9A27-00DB4469FA3E}"/>
    <hyperlink ref="D16" r:id="rId29" xr:uid="{8B74F2D4-3B3A-4E98-8203-B99FDACA2FAB}"/>
    <hyperlink ref="D18" r:id="rId30" xr:uid="{B5097280-5BE0-4609-B3F7-6730F7EC2419}"/>
    <hyperlink ref="E18" r:id="rId31" xr:uid="{61BB3077-64AD-4BB9-B3D3-3109353CC27A}"/>
    <hyperlink ref="E19" r:id="rId32" xr:uid="{AB464A6F-9CFF-436D-B7A4-74CCE6CFFC82}"/>
    <hyperlink ref="E20" r:id="rId33" xr:uid="{4EBF78F7-298A-412C-B58B-E9967E84E705}"/>
    <hyperlink ref="E21" r:id="rId34" xr:uid="{0C1518F7-DD0F-4F51-B477-06387BC9CF4F}"/>
    <hyperlink ref="E5" r:id="rId35" xr:uid="{E20D58D2-B133-41C7-9B0B-ECDC59519045}"/>
    <hyperlink ref="E3" r:id="rId36" xr:uid="{63AB697D-3111-4036-B488-4FBDAB8E4A1B}"/>
  </hyperlinks>
  <pageMargins left="0.7" right="0.7" top="0.75" bottom="0.75" header="0.3" footer="0.3"/>
  <pageSetup scale="31" fitToHeight="0" orientation="landscape" r:id="rId37"/>
  <drawing r:id="rId38"/>
  <legacyDrawing r:id="rId39"/>
  <oleObjects>
    <mc:AlternateContent xmlns:mc="http://schemas.openxmlformats.org/markup-compatibility/2006">
      <mc:Choice Requires="x14">
        <oleObject progId="Worksheet" dvAspect="DVASPECT_ICON" shapeId="9230" r:id="rId40">
          <objectPr defaultSize="0" r:id="rId41">
            <anchor moveWithCells="1">
              <from>
                <xdr:col>4</xdr:col>
                <xdr:colOff>1838325</xdr:colOff>
                <xdr:row>4</xdr:row>
                <xdr:rowOff>904875</xdr:rowOff>
              </from>
              <to>
                <xdr:col>4</xdr:col>
                <xdr:colOff>2752725</xdr:colOff>
                <xdr:row>4</xdr:row>
                <xdr:rowOff>1590675</xdr:rowOff>
              </to>
            </anchor>
          </objectPr>
        </oleObject>
      </mc:Choice>
      <mc:Fallback>
        <oleObject progId="Worksheet" dvAspect="DVASPECT_ICON" shapeId="9230" r:id="rId40"/>
      </mc:Fallback>
    </mc:AlternateContent>
    <mc:AlternateContent xmlns:mc="http://schemas.openxmlformats.org/markup-compatibility/2006">
      <mc:Choice Requires="x14">
        <oleObject progId="Acrobat Document" dvAspect="DVASPECT_ICON" shapeId="9235" r:id="rId42">
          <objectPr defaultSize="0" autoPict="0" r:id="rId43">
            <anchor moveWithCells="1">
              <from>
                <xdr:col>4</xdr:col>
                <xdr:colOff>1819275</xdr:colOff>
                <xdr:row>19</xdr:row>
                <xdr:rowOff>66675</xdr:rowOff>
              </from>
              <to>
                <xdr:col>4</xdr:col>
                <xdr:colOff>2838450</xdr:colOff>
                <xdr:row>20</xdr:row>
                <xdr:rowOff>0</xdr:rowOff>
              </to>
            </anchor>
          </objectPr>
        </oleObject>
      </mc:Choice>
      <mc:Fallback>
        <oleObject progId="Acrobat Document" dvAspect="DVASPECT_ICON" shapeId="9235" r:id="rId42"/>
      </mc:Fallback>
    </mc:AlternateContent>
    <mc:AlternateContent xmlns:mc="http://schemas.openxmlformats.org/markup-compatibility/2006">
      <mc:Choice Requires="x14">
        <oleObject progId="Acrobat Document" dvAspect="DVASPECT_ICON" shapeId="9236" r:id="rId44">
          <objectPr defaultSize="0" autoPict="0" r:id="rId45">
            <anchor moveWithCells="1">
              <from>
                <xdr:col>4</xdr:col>
                <xdr:colOff>1676400</xdr:colOff>
                <xdr:row>21</xdr:row>
                <xdr:rowOff>238125</xdr:rowOff>
              </from>
              <to>
                <xdr:col>4</xdr:col>
                <xdr:colOff>3076575</xdr:colOff>
                <xdr:row>22</xdr:row>
                <xdr:rowOff>0</xdr:rowOff>
              </to>
            </anchor>
          </objectPr>
        </oleObject>
      </mc:Choice>
      <mc:Fallback>
        <oleObject progId="Acrobat Document" dvAspect="DVASPECT_ICON" shapeId="9236" r:id="rId4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92DE0-0CAE-487F-9387-0FD5BBF2EBB6}">
  <sheetPr>
    <tabColor rgb="FF595959"/>
  </sheetPr>
  <dimension ref="A1:B92"/>
  <sheetViews>
    <sheetView topLeftCell="B16" workbookViewId="0">
      <selection activeCell="B25" sqref="B25"/>
    </sheetView>
  </sheetViews>
  <sheetFormatPr defaultRowHeight="15"/>
  <cols>
    <col min="1" max="1" width="47.5703125" customWidth="1"/>
    <col min="2" max="2" width="163.28515625" bestFit="1" customWidth="1"/>
  </cols>
  <sheetData>
    <row r="1" spans="1:2" ht="18.75">
      <c r="A1" s="340" t="s">
        <v>4059</v>
      </c>
      <c r="B1" s="340"/>
    </row>
    <row r="2" spans="1:2">
      <c r="A2" t="s">
        <v>4063</v>
      </c>
      <c r="B2" s="208" t="s">
        <v>4062</v>
      </c>
    </row>
    <row r="3" spans="1:2">
      <c r="A3" t="s">
        <v>4064</v>
      </c>
      <c r="B3" s="208" t="s">
        <v>4065</v>
      </c>
    </row>
    <row r="4" spans="1:2">
      <c r="A4" t="s">
        <v>4066</v>
      </c>
      <c r="B4" s="208" t="s">
        <v>4077</v>
      </c>
    </row>
    <row r="5" spans="1:2">
      <c r="A5" t="s">
        <v>4067</v>
      </c>
      <c r="B5" s="208" t="s">
        <v>4068</v>
      </c>
    </row>
    <row r="6" spans="1:2">
      <c r="A6" t="s">
        <v>4069</v>
      </c>
      <c r="B6" s="208" t="s">
        <v>4070</v>
      </c>
    </row>
    <row r="7" spans="1:2">
      <c r="A7" t="s">
        <v>4071</v>
      </c>
      <c r="B7" s="208" t="s">
        <v>4072</v>
      </c>
    </row>
    <row r="8" spans="1:2">
      <c r="A8" t="s">
        <v>4073</v>
      </c>
      <c r="B8" s="208" t="s">
        <v>4074</v>
      </c>
    </row>
    <row r="9" spans="1:2">
      <c r="A9" t="s">
        <v>4075</v>
      </c>
      <c r="B9" s="208" t="s">
        <v>4076</v>
      </c>
    </row>
    <row r="10" spans="1:2">
      <c r="A10" t="s">
        <v>4078</v>
      </c>
      <c r="B10" s="208" t="s">
        <v>4079</v>
      </c>
    </row>
    <row r="11" spans="1:2">
      <c r="A11" t="s">
        <v>4329</v>
      </c>
      <c r="B11" s="208" t="s">
        <v>4328</v>
      </c>
    </row>
    <row r="12" spans="1:2">
      <c r="A12" t="s">
        <v>4080</v>
      </c>
      <c r="B12" s="208" t="s">
        <v>4081</v>
      </c>
    </row>
    <row r="13" spans="1:2">
      <c r="A13" t="s">
        <v>4082</v>
      </c>
      <c r="B13" s="208" t="s">
        <v>4083</v>
      </c>
    </row>
    <row r="14" spans="1:2">
      <c r="A14" t="s">
        <v>4084</v>
      </c>
      <c r="B14" s="208" t="s">
        <v>4085</v>
      </c>
    </row>
    <row r="15" spans="1:2">
      <c r="A15" t="s">
        <v>4086</v>
      </c>
      <c r="B15" s="208" t="s">
        <v>4087</v>
      </c>
    </row>
    <row r="16" spans="1:2">
      <c r="A16" t="s">
        <v>4088</v>
      </c>
      <c r="B16" s="208" t="s">
        <v>4089</v>
      </c>
    </row>
    <row r="17" spans="1:2">
      <c r="A17" t="s">
        <v>4090</v>
      </c>
      <c r="B17" s="208" t="s">
        <v>4091</v>
      </c>
    </row>
    <row r="18" spans="1:2">
      <c r="A18" t="s">
        <v>4092</v>
      </c>
      <c r="B18" s="208" t="s">
        <v>4345</v>
      </c>
    </row>
    <row r="19" spans="1:2">
      <c r="A19" t="s">
        <v>4093</v>
      </c>
      <c r="B19" s="208" t="s">
        <v>4094</v>
      </c>
    </row>
    <row r="20" spans="1:2">
      <c r="A20" t="s">
        <v>4095</v>
      </c>
      <c r="B20" s="208" t="s">
        <v>4096</v>
      </c>
    </row>
    <row r="21" spans="1:2">
      <c r="A21" t="s">
        <v>4097</v>
      </c>
      <c r="B21" s="208" t="s">
        <v>4098</v>
      </c>
    </row>
    <row r="22" spans="1:2">
      <c r="A22" t="s">
        <v>4099</v>
      </c>
      <c r="B22" s="208" t="s">
        <v>4100</v>
      </c>
    </row>
    <row r="23" spans="1:2">
      <c r="A23" t="s">
        <v>4101</v>
      </c>
      <c r="B23" s="208" t="s">
        <v>4102</v>
      </c>
    </row>
    <row r="24" spans="1:2">
      <c r="A24" t="s">
        <v>4103</v>
      </c>
      <c r="B24" s="208" t="s">
        <v>4327</v>
      </c>
    </row>
    <row r="25" spans="1:2">
      <c r="A25" t="s">
        <v>4104</v>
      </c>
      <c r="B25" s="208" t="s">
        <v>4412</v>
      </c>
    </row>
    <row r="26" spans="1:2">
      <c r="A26" t="s">
        <v>4105</v>
      </c>
      <c r="B26" s="208" t="s">
        <v>4106</v>
      </c>
    </row>
    <row r="27" spans="1:2">
      <c r="A27" t="s">
        <v>4107</v>
      </c>
      <c r="B27" s="208" t="s">
        <v>4108</v>
      </c>
    </row>
    <row r="28" spans="1:2">
      <c r="A28" t="s">
        <v>4109</v>
      </c>
      <c r="B28" s="208" t="s">
        <v>4110</v>
      </c>
    </row>
    <row r="29" spans="1:2">
      <c r="A29" t="s">
        <v>4111</v>
      </c>
      <c r="B29" s="208" t="s">
        <v>4305</v>
      </c>
    </row>
    <row r="30" spans="1:2">
      <c r="A30" t="s">
        <v>4338</v>
      </c>
      <c r="B30" s="208" t="s">
        <v>4339</v>
      </c>
    </row>
    <row r="31" spans="1:2">
      <c r="A31" t="s">
        <v>4112</v>
      </c>
      <c r="B31" s="208" t="s">
        <v>4113</v>
      </c>
    </row>
    <row r="32" spans="1:2">
      <c r="A32" t="s">
        <v>4310</v>
      </c>
      <c r="B32" s="208" t="s">
        <v>4309</v>
      </c>
    </row>
    <row r="33" spans="1:2">
      <c r="A33" t="s">
        <v>4114</v>
      </c>
      <c r="B33" s="208" t="s">
        <v>4115</v>
      </c>
    </row>
    <row r="34" spans="1:2">
      <c r="A34" t="s">
        <v>4116</v>
      </c>
      <c r="B34" s="208" t="s">
        <v>4117</v>
      </c>
    </row>
    <row r="35" spans="1:2">
      <c r="A35" t="s">
        <v>4118</v>
      </c>
      <c r="B35" s="208" t="s">
        <v>4321</v>
      </c>
    </row>
    <row r="36" spans="1:2">
      <c r="A36" t="s">
        <v>4335</v>
      </c>
      <c r="B36" s="208" t="s">
        <v>4336</v>
      </c>
    </row>
    <row r="37" spans="1:2">
      <c r="A37" t="s">
        <v>4119</v>
      </c>
      <c r="B37" s="208" t="s">
        <v>4316</v>
      </c>
    </row>
    <row r="38" spans="1:2">
      <c r="A38" t="s">
        <v>4325</v>
      </c>
      <c r="B38" s="208" t="s">
        <v>4326</v>
      </c>
    </row>
    <row r="39" spans="1:2">
      <c r="A39" t="s">
        <v>4120</v>
      </c>
      <c r="B39" s="208" t="s">
        <v>4121</v>
      </c>
    </row>
    <row r="40" spans="1:2">
      <c r="A40" t="s">
        <v>4122</v>
      </c>
      <c r="B40" s="208" t="s">
        <v>4123</v>
      </c>
    </row>
    <row r="41" spans="1:2">
      <c r="A41" t="s">
        <v>4124</v>
      </c>
      <c r="B41" s="208" t="s">
        <v>4125</v>
      </c>
    </row>
    <row r="42" spans="1:2">
      <c r="A42" t="s">
        <v>4126</v>
      </c>
      <c r="B42" s="208" t="s">
        <v>4127</v>
      </c>
    </row>
    <row r="43" spans="1:2">
      <c r="A43" t="s">
        <v>4128</v>
      </c>
      <c r="B43" s="208" t="s">
        <v>4313</v>
      </c>
    </row>
    <row r="44" spans="1:2">
      <c r="A44" t="s">
        <v>4129</v>
      </c>
      <c r="B44" s="208" t="s">
        <v>4130</v>
      </c>
    </row>
    <row r="45" spans="1:2">
      <c r="A45" t="s">
        <v>4131</v>
      </c>
      <c r="B45" s="208" t="s">
        <v>4132</v>
      </c>
    </row>
    <row r="46" spans="1:2">
      <c r="A46" t="s">
        <v>4133</v>
      </c>
      <c r="B46" s="208" t="s">
        <v>4134</v>
      </c>
    </row>
    <row r="47" spans="1:2">
      <c r="A47" t="s">
        <v>4135</v>
      </c>
      <c r="B47" s="208" t="s">
        <v>4136</v>
      </c>
    </row>
    <row r="48" spans="1:2">
      <c r="A48" t="s">
        <v>4137</v>
      </c>
      <c r="B48" s="208" t="s">
        <v>4314</v>
      </c>
    </row>
    <row r="49" spans="1:2">
      <c r="A49" t="s">
        <v>4138</v>
      </c>
      <c r="B49" s="208" t="s">
        <v>4139</v>
      </c>
    </row>
    <row r="50" spans="1:2">
      <c r="A50" t="s">
        <v>4140</v>
      </c>
      <c r="B50" s="208" t="s">
        <v>4141</v>
      </c>
    </row>
    <row r="51" spans="1:2">
      <c r="A51" t="s">
        <v>4333</v>
      </c>
      <c r="B51" s="208" t="s">
        <v>4332</v>
      </c>
    </row>
    <row r="52" spans="1:2">
      <c r="A52" t="s">
        <v>4142</v>
      </c>
      <c r="B52" s="208" t="s">
        <v>4143</v>
      </c>
    </row>
    <row r="53" spans="1:2">
      <c r="A53" t="s">
        <v>4144</v>
      </c>
      <c r="B53" s="208" t="s">
        <v>4145</v>
      </c>
    </row>
    <row r="54" spans="1:2">
      <c r="A54" t="s">
        <v>4146</v>
      </c>
      <c r="B54" s="208" t="s">
        <v>4147</v>
      </c>
    </row>
    <row r="55" spans="1:2">
      <c r="A55" t="s">
        <v>4148</v>
      </c>
      <c r="B55" s="208" t="s">
        <v>4323</v>
      </c>
    </row>
    <row r="56" spans="1:2">
      <c r="A56" t="s">
        <v>4149</v>
      </c>
      <c r="B56" s="208" t="s">
        <v>4150</v>
      </c>
    </row>
    <row r="57" spans="1:2">
      <c r="A57" t="s">
        <v>4151</v>
      </c>
      <c r="B57" s="208" t="s">
        <v>4330</v>
      </c>
    </row>
    <row r="58" spans="1:2">
      <c r="A58" t="s">
        <v>4152</v>
      </c>
      <c r="B58" s="208" t="s">
        <v>4153</v>
      </c>
    </row>
    <row r="59" spans="1:2">
      <c r="A59" t="s">
        <v>4154</v>
      </c>
      <c r="B59" s="208" t="s">
        <v>4155</v>
      </c>
    </row>
    <row r="60" spans="1:2">
      <c r="A60" t="s">
        <v>4156</v>
      </c>
      <c r="B60" s="208" t="s">
        <v>4157</v>
      </c>
    </row>
    <row r="61" spans="1:2">
      <c r="A61" t="s">
        <v>4158</v>
      </c>
      <c r="B61" s="208" t="s">
        <v>4159</v>
      </c>
    </row>
    <row r="62" spans="1:2">
      <c r="A62" t="s">
        <v>4160</v>
      </c>
      <c r="B62" s="208" t="s">
        <v>4161</v>
      </c>
    </row>
    <row r="63" spans="1:2">
      <c r="A63" t="s">
        <v>4162</v>
      </c>
      <c r="B63" s="208" t="s">
        <v>4163</v>
      </c>
    </row>
    <row r="64" spans="1:2">
      <c r="A64" t="s">
        <v>4164</v>
      </c>
      <c r="B64" s="208" t="s">
        <v>4165</v>
      </c>
    </row>
    <row r="65" spans="1:2">
      <c r="A65" t="s">
        <v>4166</v>
      </c>
      <c r="B65" s="208" t="s">
        <v>4167</v>
      </c>
    </row>
    <row r="66" spans="1:2">
      <c r="A66" t="s">
        <v>4168</v>
      </c>
      <c r="B66" s="208" t="s">
        <v>4169</v>
      </c>
    </row>
    <row r="67" spans="1:2">
      <c r="A67" t="s">
        <v>4170</v>
      </c>
      <c r="B67" s="208" t="s">
        <v>4171</v>
      </c>
    </row>
    <row r="68" spans="1:2">
      <c r="A68" t="s">
        <v>4172</v>
      </c>
      <c r="B68" s="208" t="s">
        <v>4173</v>
      </c>
    </row>
    <row r="69" spans="1:2">
      <c r="A69" t="s">
        <v>4174</v>
      </c>
      <c r="B69" s="208" t="s">
        <v>4175</v>
      </c>
    </row>
    <row r="70" spans="1:2">
      <c r="A70" t="s">
        <v>4176</v>
      </c>
      <c r="B70" s="208" t="s">
        <v>4177</v>
      </c>
    </row>
    <row r="71" spans="1:2">
      <c r="A71" t="s">
        <v>4178</v>
      </c>
      <c r="B71" s="208" t="s">
        <v>4179</v>
      </c>
    </row>
    <row r="72" spans="1:2">
      <c r="A72" t="s">
        <v>4181</v>
      </c>
      <c r="B72" s="208" t="s">
        <v>4180</v>
      </c>
    </row>
    <row r="73" spans="1:2">
      <c r="A73" t="s">
        <v>4182</v>
      </c>
      <c r="B73" s="208" t="s">
        <v>4320</v>
      </c>
    </row>
    <row r="74" spans="1:2">
      <c r="A74" t="s">
        <v>4183</v>
      </c>
      <c r="B74" s="208" t="s">
        <v>4184</v>
      </c>
    </row>
    <row r="75" spans="1:2">
      <c r="A75" t="s">
        <v>4185</v>
      </c>
      <c r="B75" s="208" t="s">
        <v>4186</v>
      </c>
    </row>
    <row r="76" spans="1:2">
      <c r="A76" t="s">
        <v>4187</v>
      </c>
      <c r="B76" s="208" t="s">
        <v>4188</v>
      </c>
    </row>
    <row r="77" spans="1:2">
      <c r="A77" t="s">
        <v>4189</v>
      </c>
      <c r="B77" s="208" t="s">
        <v>4342</v>
      </c>
    </row>
    <row r="78" spans="1:2">
      <c r="A78" t="s">
        <v>4190</v>
      </c>
      <c r="B78" s="208" t="s">
        <v>4191</v>
      </c>
    </row>
    <row r="79" spans="1:2">
      <c r="A79" t="s">
        <v>4192</v>
      </c>
      <c r="B79" s="208" t="s">
        <v>4193</v>
      </c>
    </row>
    <row r="80" spans="1:2">
      <c r="A80" t="s">
        <v>4194</v>
      </c>
      <c r="B80" s="208" t="s">
        <v>4195</v>
      </c>
    </row>
    <row r="81" spans="1:2">
      <c r="A81" t="s">
        <v>4196</v>
      </c>
      <c r="B81" s="208" t="s">
        <v>4197</v>
      </c>
    </row>
    <row r="82" spans="1:2">
      <c r="A82" t="s">
        <v>4198</v>
      </c>
      <c r="B82" s="208" t="s">
        <v>4199</v>
      </c>
    </row>
    <row r="83" spans="1:2">
      <c r="A83" t="s">
        <v>4200</v>
      </c>
      <c r="B83" s="208" t="s">
        <v>4343</v>
      </c>
    </row>
    <row r="84" spans="1:2">
      <c r="A84" t="s">
        <v>4201</v>
      </c>
      <c r="B84" s="208"/>
    </row>
    <row r="85" spans="1:2">
      <c r="A85" t="s">
        <v>4060</v>
      </c>
    </row>
    <row r="86" spans="1:2">
      <c r="A86" t="s">
        <v>4061</v>
      </c>
    </row>
    <row r="87" spans="1:2">
      <c r="A87" t="s">
        <v>4202</v>
      </c>
      <c r="B87" s="208" t="s">
        <v>4203</v>
      </c>
    </row>
    <row r="88" spans="1:2">
      <c r="A88" t="s">
        <v>4204</v>
      </c>
      <c r="B88" s="208" t="s">
        <v>4205</v>
      </c>
    </row>
    <row r="89" spans="1:2">
      <c r="A89" t="s">
        <v>4206</v>
      </c>
      <c r="B89" s="208" t="s">
        <v>4207</v>
      </c>
    </row>
    <row r="90" spans="1:2">
      <c r="A90" t="s">
        <v>4208</v>
      </c>
      <c r="B90" s="208" t="s">
        <v>4209</v>
      </c>
    </row>
    <row r="91" spans="1:2">
      <c r="A91" t="s">
        <v>4210</v>
      </c>
      <c r="B91" s="208" t="s">
        <v>4211</v>
      </c>
    </row>
    <row r="92" spans="1:2">
      <c r="A92" t="s">
        <v>4212</v>
      </c>
      <c r="B92" s="208" t="s">
        <v>4213</v>
      </c>
    </row>
  </sheetData>
  <mergeCells count="1">
    <mergeCell ref="A1:B1"/>
  </mergeCells>
  <hyperlinks>
    <hyperlink ref="B2" r:id="rId1" xr:uid="{C7B670BE-1044-4487-B4AD-12C161310EF1}"/>
    <hyperlink ref="B3" r:id="rId2" xr:uid="{F797ACF7-E561-494A-8A47-0D80809ACEDC}"/>
    <hyperlink ref="B5" r:id="rId3" xr:uid="{DEB3AF5C-9728-4FE9-BC9C-3508D4FFC45B}"/>
    <hyperlink ref="B6" r:id="rId4" xr:uid="{5C79BB56-8AFE-459F-A048-2BDAABF4458D}"/>
    <hyperlink ref="B7" r:id="rId5" xr:uid="{B54948ED-1B5B-4B48-A7A7-7C0C9D7478D7}"/>
    <hyperlink ref="B8" r:id="rId6" xr:uid="{9282DF92-3E34-4014-98E9-6D507D911FC0}"/>
    <hyperlink ref="B9" r:id="rId7" xr:uid="{28AC70E1-CC58-4555-90FA-EB531C267D60}"/>
    <hyperlink ref="B4" r:id="rId8" xr:uid="{D01443A3-DED1-4405-BB21-430515AAF7CD}"/>
    <hyperlink ref="B10" r:id="rId9" xr:uid="{C06F2707-56FC-48D8-B9CE-D7D8F41EBC1D}"/>
    <hyperlink ref="B12" r:id="rId10" xr:uid="{7D2EF1CC-6431-4D8C-A74D-9450DC000846}"/>
    <hyperlink ref="B13" r:id="rId11" xr:uid="{9F283F13-AEF1-490C-AFB4-97E80CD7DF6A}"/>
    <hyperlink ref="B14" r:id="rId12" xr:uid="{E4CF427B-EB28-49A7-BA42-CF999EFBB90E}"/>
    <hyperlink ref="B15" r:id="rId13" xr:uid="{2BC6298C-32F9-43F8-9E7C-1ED275C58BAD}"/>
    <hyperlink ref="B16" r:id="rId14" xr:uid="{08050E09-8C57-457D-8C85-E384929AD4C8}"/>
    <hyperlink ref="B17" r:id="rId15" location="T1_down." xr:uid="{4B24744B-D383-43F9-AE0F-F11BF1E8678F}"/>
    <hyperlink ref="B18" r:id="rId16" xr:uid="{F626BB6D-8FEE-4416-A0F9-7C6088BCD08D}"/>
    <hyperlink ref="B19" r:id="rId17" xr:uid="{AE06766D-699F-4C3F-8495-30CC65DFEFE5}"/>
    <hyperlink ref="B20" r:id="rId18" xr:uid="{06F027BC-32AE-4F42-81E2-30D627775AE2}"/>
    <hyperlink ref="B21" r:id="rId19" xr:uid="{93657284-519C-4809-AD33-740793987788}"/>
    <hyperlink ref="B22" r:id="rId20" xr:uid="{3359D400-B8B5-4869-8494-653CCC876174}"/>
    <hyperlink ref="B23" r:id="rId21" xr:uid="{088B7701-80CB-4426-AD4B-5BAFBB50597D}"/>
    <hyperlink ref="B24" r:id="rId22" xr:uid="{BC705CD2-8CAB-4AB1-8C43-FF9FB16E7FFB}"/>
    <hyperlink ref="B25" r:id="rId23" xr:uid="{4D9E0A31-B974-4373-BDA8-EE375A5BCA69}"/>
    <hyperlink ref="B26" r:id="rId24" xr:uid="{75EDF359-95C7-4E2A-92AC-FE1F71F36F55}"/>
    <hyperlink ref="B27" r:id="rId25" xr:uid="{D5523911-1272-48FC-9089-D42B463BEDE0}"/>
    <hyperlink ref="B28" r:id="rId26" xr:uid="{D26847B6-5B47-42C0-93E5-2D82784CDEB7}"/>
    <hyperlink ref="B29" r:id="rId27" xr:uid="{0E1D4C02-F041-4826-A5F2-047189A4E0A0}"/>
    <hyperlink ref="B31" r:id="rId28" xr:uid="{C1D83E64-81A5-49F2-8E0A-1FF9EA2219E7}"/>
    <hyperlink ref="B33" r:id="rId29" xr:uid="{799A0019-D70C-41B8-B6C5-573A4A7DBA9B}"/>
    <hyperlink ref="B34" r:id="rId30" xr:uid="{E0562C1C-FFFF-400F-9A3F-E036D3AC6900}"/>
    <hyperlink ref="B35" r:id="rId31" xr:uid="{3F874137-9634-4DC5-BB32-F61916CEDA53}"/>
    <hyperlink ref="B37" r:id="rId32" xr:uid="{7D9EEF18-D4F8-4DB6-BF84-46ECCEC3E3C1}"/>
    <hyperlink ref="B39" r:id="rId33" xr:uid="{2FA777FD-7821-4950-8A00-25015E19019A}"/>
    <hyperlink ref="B40" r:id="rId34" xr:uid="{A081F6B7-EA36-4495-96A3-464F60561BC9}"/>
    <hyperlink ref="B41" r:id="rId35" xr:uid="{C05E0FDA-3797-4750-AA63-905E4110DD5B}"/>
    <hyperlink ref="B42" r:id="rId36" xr:uid="{ADCE3CC5-AF53-4CA0-BFAB-B7082EFAD7E1}"/>
    <hyperlink ref="B44" r:id="rId37" xr:uid="{55233922-F25A-4A06-AF13-6C052D339BBD}"/>
    <hyperlink ref="B45" r:id="rId38" xr:uid="{09EA6A9C-E10D-4043-99AE-E6B1EF0A059D}"/>
    <hyperlink ref="B46" r:id="rId39" xr:uid="{28A1CC4D-A1E8-4678-BEA4-C69925E24DFA}"/>
    <hyperlink ref="B47" r:id="rId40" xr:uid="{83B37A0D-9991-455B-B2B5-A0518C7786D6}"/>
    <hyperlink ref="B48" r:id="rId41" xr:uid="{F5F22954-3955-42A4-B3D8-9E064AA4C092}"/>
    <hyperlink ref="B49" r:id="rId42" location="T1_down." xr:uid="{FFE8C543-26E5-4F9E-A424-EE322D6D1E6D}"/>
    <hyperlink ref="B50" r:id="rId43" xr:uid="{E39052FE-DED7-412B-8024-95CDE8F49F6B}"/>
    <hyperlink ref="B52" r:id="rId44" xr:uid="{CB92D58A-A0B5-47E6-961C-B3628CE8F530}"/>
    <hyperlink ref="B53" r:id="rId45" xr:uid="{99D7F0ED-781D-4A58-A964-1E37C111363A}"/>
    <hyperlink ref="B54" r:id="rId46" xr:uid="{ACEF88A9-3B21-4E3C-B2E6-BC0BF5E60183}"/>
    <hyperlink ref="B55" r:id="rId47" xr:uid="{CB071668-4E7B-444A-8E3A-224BEE48D795}"/>
    <hyperlink ref="B56" r:id="rId48" xr:uid="{FA1F6E28-07E6-42E7-B36D-7CFD47576A8A}"/>
    <hyperlink ref="B57" r:id="rId49" xr:uid="{12C67C27-F68E-4974-9774-87E97071C3CB}"/>
    <hyperlink ref="B58" r:id="rId50" xr:uid="{CF8155C1-11FA-405D-8354-E8E4BD58E992}"/>
    <hyperlink ref="B59" r:id="rId51" xr:uid="{D4694946-2CF0-4C8F-AD04-24E1CB24D25F}"/>
    <hyperlink ref="B60" r:id="rId52" xr:uid="{93BA38F5-D9AA-44DC-A437-BA3F49E3561C}"/>
    <hyperlink ref="B61" r:id="rId53" xr:uid="{60961893-D99A-451E-8166-193EB3BA9BDF}"/>
    <hyperlink ref="B62" r:id="rId54" xr:uid="{07D29FFC-F8F1-45AF-8EC3-FDE619233ABA}"/>
    <hyperlink ref="B63" r:id="rId55" xr:uid="{F8F20F0F-1DAC-4015-B0A3-F5171B3EB115}"/>
    <hyperlink ref="B64" r:id="rId56" xr:uid="{F22A994A-E9BE-418C-88AC-9C0D4FB86C39}"/>
    <hyperlink ref="B65" r:id="rId57" xr:uid="{D11AC1A8-9836-41EB-8343-A0398A2EFC4A}"/>
    <hyperlink ref="B66" r:id="rId58" location="page=49." xr:uid="{DB959FC7-79F2-4C1D-B8B6-6123F7176D3E}"/>
    <hyperlink ref="B67" r:id="rId59" xr:uid="{AD73F64E-4D2B-4BB6-B44B-4D45DFF57D9D}"/>
    <hyperlink ref="B68" r:id="rId60" xr:uid="{3E727B03-84DE-4874-B5A9-3715069E3A07}"/>
    <hyperlink ref="B69" r:id="rId61" xr:uid="{B01E3028-3F37-4081-816C-1EEFD1E71235}"/>
    <hyperlink ref="B70" r:id="rId62" xr:uid="{7597D84A-F041-4EE6-931D-35782BFF3EE5}"/>
    <hyperlink ref="B71" r:id="rId63" xr:uid="{2356A547-8814-4EDF-BEE7-44F45D63295C}"/>
    <hyperlink ref="B72" r:id="rId64" xr:uid="{EEAE88CD-ECE6-44E1-B3E3-6205D31181C2}"/>
    <hyperlink ref="B73" r:id="rId65" xr:uid="{D0D88E3D-80D3-424B-AA41-6253AAE19E39}"/>
    <hyperlink ref="B74" r:id="rId66" xr:uid="{31868E5B-F4DB-4341-8D70-A37A880795C7}"/>
    <hyperlink ref="B75" r:id="rId67" xr:uid="{FBA4F0CE-CF20-46E1-B2B5-AC9BD0AA8606}"/>
    <hyperlink ref="B76" r:id="rId68" xr:uid="{A9710DB9-D69F-4B58-8E2D-342315296E7F}"/>
    <hyperlink ref="B77" r:id="rId69" xr:uid="{463046D6-2DCC-4BCA-8AD3-AE166B7D84EB}"/>
    <hyperlink ref="B78" r:id="rId70" xr:uid="{7199CB1E-9BF3-4F75-9708-921ADA983A5F}"/>
    <hyperlink ref="B79" r:id="rId71" xr:uid="{71129300-51F7-4A9D-B8FC-F888B2D4A48F}"/>
    <hyperlink ref="B80" r:id="rId72" xr:uid="{D20C01B1-7A29-4CD0-A46E-53BF5FABCFC0}"/>
    <hyperlink ref="B81" r:id="rId73" xr:uid="{41797619-593E-4277-BE1E-C75849B3D001}"/>
    <hyperlink ref="B82" r:id="rId74" xr:uid="{B276DB97-2CD1-4274-AD76-F7F02FAB1838}"/>
    <hyperlink ref="B83" r:id="rId75" xr:uid="{3B2B26AD-70FA-490F-A638-439D3E356EBF}"/>
    <hyperlink ref="B87" r:id="rId76" xr:uid="{EF31EE73-10FA-4937-A4AD-DD6A9F06A2A2}"/>
    <hyperlink ref="B88" r:id="rId77" xr:uid="{2946024F-5B30-4C4F-9D85-209FC37DC5CE}"/>
    <hyperlink ref="B89" r:id="rId78" xr:uid="{6B5BD797-6112-403F-AE25-B6FCF57E5C99}"/>
    <hyperlink ref="B90" r:id="rId79" xr:uid="{12A6CBA3-FCCA-4F13-8034-DC6E7BCC3B8A}"/>
    <hyperlink ref="B91" r:id="rId80" xr:uid="{3430F4C9-1A52-4ED5-9748-1BF015BA4BCE}"/>
    <hyperlink ref="B92" r:id="rId81" xr:uid="{0A3DB56C-192D-4670-9DFF-1A0FCD73DB49}"/>
    <hyperlink ref="B32" r:id="rId82" xr:uid="{99E24A5E-E78E-463D-BBD3-387463C2FEBB}"/>
    <hyperlink ref="B43" r:id="rId83" xr:uid="{CB1D8CBE-DE74-48C9-9C60-4C37EC53225E}"/>
    <hyperlink ref="B51" r:id="rId84" xr:uid="{6A69864A-A87F-4FBF-934D-6896B6A5535B}"/>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4"/>
  <sheetViews>
    <sheetView workbookViewId="0"/>
  </sheetViews>
  <sheetFormatPr defaultColWidth="8.85546875" defaultRowHeight="15"/>
  <sheetData>
    <row r="1" spans="1:2" ht="110.25">
      <c r="A1" s="13" t="s">
        <v>16</v>
      </c>
      <c r="B1" t="s">
        <v>19</v>
      </c>
    </row>
    <row r="2" spans="1:2">
      <c r="A2" t="s">
        <v>1</v>
      </c>
      <c r="B2" t="s">
        <v>1</v>
      </c>
    </row>
    <row r="3" spans="1:2">
      <c r="A3" t="s">
        <v>7</v>
      </c>
      <c r="B3" t="s">
        <v>7</v>
      </c>
    </row>
    <row r="4" spans="1:2">
      <c r="B4" t="s">
        <v>20</v>
      </c>
    </row>
  </sheetData>
  <conditionalFormatting sqref="A1">
    <cfRule type="cellIs" dxfId="0" priority="1" operator="equal">
      <formula>"?"</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2:L37"/>
  <sheetViews>
    <sheetView workbookViewId="0"/>
  </sheetViews>
  <sheetFormatPr defaultColWidth="8.85546875" defaultRowHeight="15"/>
  <cols>
    <col min="1" max="1" width="30.7109375" customWidth="1"/>
  </cols>
  <sheetData>
    <row r="2" spans="1:3">
      <c r="A2" t="s">
        <v>185</v>
      </c>
      <c r="B2" t="s">
        <v>200</v>
      </c>
      <c r="C2" t="s">
        <v>202</v>
      </c>
    </row>
    <row r="3" spans="1:3">
      <c r="A3" t="s">
        <v>186</v>
      </c>
      <c r="B3" t="s">
        <v>201</v>
      </c>
      <c r="C3" t="str">
        <f>CONCATENATE(Table3[[#This Row],[Column1]],Table3[[#This Row],[selection_criteria]])</f>
        <v>Details for: Evidence-based and scientifically acceptable</v>
      </c>
    </row>
    <row r="4" spans="1:3">
      <c r="A4" t="s">
        <v>187</v>
      </c>
      <c r="B4" t="s">
        <v>201</v>
      </c>
      <c r="C4" t="str">
        <f>CONCATENATE(Table3[[#This Row],[Column1]],Table3[[#This Row],[selection_criteria]])</f>
        <v>Details for: Has a relevant benchmark</v>
      </c>
    </row>
    <row r="5" spans="1:3">
      <c r="A5" t="s">
        <v>188</v>
      </c>
      <c r="B5" t="s">
        <v>201</v>
      </c>
      <c r="C5" t="str">
        <f>CONCATENATE(Table3[[#This Row],[Column1]],Table3[[#This Row],[selection_criteria]])</f>
        <v>Details for: Not greatly influenced by patient case mix</v>
      </c>
    </row>
    <row r="6" spans="1:3">
      <c r="A6" t="s">
        <v>189</v>
      </c>
      <c r="B6" t="s">
        <v>201</v>
      </c>
      <c r="C6" t="str">
        <f>CONCATENATE(Table3[[#This Row],[Column1]],Table3[[#This Row],[selection_criteria]])</f>
        <v>Details for: Consistent with the goals of the program</v>
      </c>
    </row>
    <row r="7" spans="1:3">
      <c r="A7" t="s">
        <v>190</v>
      </c>
      <c r="B7" t="s">
        <v>201</v>
      </c>
      <c r="C7" t="str">
        <f>CONCATENATE(Table3[[#This Row],[Column1]],Table3[[#This Row],[selection_criteria]])</f>
        <v>Details for: Useable and relevant</v>
      </c>
    </row>
    <row r="8" spans="1:3">
      <c r="A8" t="s">
        <v>191</v>
      </c>
      <c r="B8" t="s">
        <v>201</v>
      </c>
      <c r="C8" t="str">
        <f>CONCATENATE(Table3[[#This Row],[Column1]],Table3[[#This Row],[selection_criteria]])</f>
        <v>Details for: Feasible to collect</v>
      </c>
    </row>
    <row r="9" spans="1:3">
      <c r="A9" t="s">
        <v>192</v>
      </c>
      <c r="B9" t="s">
        <v>201</v>
      </c>
      <c r="C9" t="str">
        <f>CONCATENATE(Table3[[#This Row],[Column1]],Table3[[#This Row],[selection_criteria]])</f>
        <v>Details for: Aligned with other measure sets</v>
      </c>
    </row>
    <row r="10" spans="1:3">
      <c r="A10" t="s">
        <v>193</v>
      </c>
      <c r="B10" t="s">
        <v>201</v>
      </c>
      <c r="C10" t="str">
        <f>CONCATENATE(Table3[[#This Row],[Column1]],Table3[[#This Row],[selection_criteria]])</f>
        <v>Details for: Promotes increased value</v>
      </c>
    </row>
    <row r="11" spans="1:3">
      <c r="A11" t="s">
        <v>194</v>
      </c>
      <c r="B11" t="s">
        <v>201</v>
      </c>
      <c r="C11" t="str">
        <f>CONCATENATE(Table3[[#This Row],[Column1]],Table3[[#This Row],[selection_criteria]])</f>
        <v xml:space="preserve">Details for: Present an opportunity for quality improvement </v>
      </c>
    </row>
    <row r="12" spans="1:3">
      <c r="A12" t="s">
        <v>195</v>
      </c>
      <c r="B12" t="s">
        <v>201</v>
      </c>
      <c r="C12" t="str">
        <f>CONCATENATE(Table3[[#This Row],[Column1]],Table3[[#This Row],[selection_criteria]])</f>
        <v>Details for: Transformative potential</v>
      </c>
    </row>
    <row r="13" spans="1:3">
      <c r="A13" t="s">
        <v>196</v>
      </c>
      <c r="B13" t="s">
        <v>201</v>
      </c>
      <c r="C13" t="str">
        <f>CONCATENATE(Table3[[#This Row],[Column1]],Table3[[#This Row],[selection_criteria]])</f>
        <v>Details for: Sufficient denominator size</v>
      </c>
    </row>
    <row r="14" spans="1:3">
      <c r="A14" t="s">
        <v>197</v>
      </c>
      <c r="B14" t="s">
        <v>201</v>
      </c>
      <c r="C14" t="str">
        <f>CONCATENATE(Table3[[#This Row],[Column1]],Table3[[#This Row],[selection_criteria]])</f>
        <v>Details for: Representative of the array of services provided by the program</v>
      </c>
    </row>
    <row r="15" spans="1:3">
      <c r="A15" t="s">
        <v>198</v>
      </c>
      <c r="B15" t="s">
        <v>201</v>
      </c>
      <c r="C15" t="str">
        <f>CONCATENATE(Table3[[#This Row],[Column1]],Table3[[#This Row],[selection_criteria]])</f>
        <v>Details for: Representative of the diversity of patients served by the program</v>
      </c>
    </row>
    <row r="16" spans="1:3">
      <c r="A16" t="s">
        <v>199</v>
      </c>
      <c r="B16" t="s">
        <v>201</v>
      </c>
      <c r="C16" t="str">
        <f>CONCATENATE(Table3[[#This Row],[Column1]],Table3[[#This Row],[selection_criteria]])</f>
        <v>Details for: Not unreasonably burdensome to payers or providers</v>
      </c>
    </row>
    <row r="22" spans="1:12">
      <c r="A22" s="114" t="s">
        <v>654</v>
      </c>
      <c r="B22" s="114" t="s">
        <v>655</v>
      </c>
      <c r="C22" s="114" t="s">
        <v>656</v>
      </c>
      <c r="D22" s="114" t="s">
        <v>657</v>
      </c>
      <c r="E22" s="114" t="s">
        <v>658</v>
      </c>
      <c r="F22" s="114" t="s">
        <v>659</v>
      </c>
      <c r="G22" s="114" t="s">
        <v>660</v>
      </c>
      <c r="H22" s="114" t="s">
        <v>661</v>
      </c>
      <c r="I22" s="114" t="s">
        <v>662</v>
      </c>
      <c r="J22" s="114" t="s">
        <v>663</v>
      </c>
      <c r="K22" s="114"/>
      <c r="L22" s="114"/>
    </row>
    <row r="23" spans="1:12">
      <c r="A23" s="118" t="s">
        <v>211</v>
      </c>
      <c r="B23" s="118" t="s">
        <v>212</v>
      </c>
      <c r="C23" s="118" t="s">
        <v>213</v>
      </c>
      <c r="D23" s="118" t="s">
        <v>214</v>
      </c>
      <c r="E23" s="118" t="s">
        <v>215</v>
      </c>
      <c r="F23" s="118" t="s">
        <v>216</v>
      </c>
      <c r="G23" s="118" t="s">
        <v>217</v>
      </c>
      <c r="H23" s="118" t="s">
        <v>218</v>
      </c>
      <c r="I23" s="118" t="s">
        <v>219</v>
      </c>
      <c r="J23" s="118" t="s">
        <v>220</v>
      </c>
      <c r="K23" s="118"/>
      <c r="L23" s="118"/>
    </row>
    <row r="24" spans="1:12">
      <c r="A24" s="115" t="s">
        <v>186</v>
      </c>
      <c r="B24" s="115" t="s">
        <v>186</v>
      </c>
      <c r="C24" s="115" t="s">
        <v>186</v>
      </c>
      <c r="D24" s="115" t="s">
        <v>186</v>
      </c>
      <c r="E24" s="115" t="s">
        <v>186</v>
      </c>
      <c r="F24" s="115" t="s">
        <v>186</v>
      </c>
      <c r="G24" s="115" t="s">
        <v>186</v>
      </c>
      <c r="H24" s="115" t="s">
        <v>186</v>
      </c>
      <c r="I24" s="115" t="s">
        <v>186</v>
      </c>
      <c r="J24" s="115" t="s">
        <v>186</v>
      </c>
      <c r="K24" s="115"/>
      <c r="L24" s="115"/>
    </row>
    <row r="25" spans="1:12">
      <c r="A25" s="116" t="s">
        <v>187</v>
      </c>
      <c r="B25" s="116" t="s">
        <v>187</v>
      </c>
      <c r="C25" s="116" t="s">
        <v>187</v>
      </c>
      <c r="D25" s="116" t="s">
        <v>187</v>
      </c>
      <c r="E25" s="116" t="s">
        <v>187</v>
      </c>
      <c r="F25" s="116" t="s">
        <v>187</v>
      </c>
      <c r="G25" s="116" t="s">
        <v>187</v>
      </c>
      <c r="H25" s="116" t="s">
        <v>187</v>
      </c>
      <c r="I25" s="116" t="s">
        <v>187</v>
      </c>
      <c r="J25" s="116" t="s">
        <v>187</v>
      </c>
      <c r="K25" s="116"/>
      <c r="L25" s="116"/>
    </row>
    <row r="26" spans="1:12">
      <c r="A26" s="115" t="s">
        <v>188</v>
      </c>
      <c r="B26" s="115" t="s">
        <v>188</v>
      </c>
      <c r="C26" s="115" t="s">
        <v>188</v>
      </c>
      <c r="D26" s="115" t="s">
        <v>188</v>
      </c>
      <c r="E26" s="115" t="s">
        <v>188</v>
      </c>
      <c r="F26" s="115" t="s">
        <v>188</v>
      </c>
      <c r="G26" s="115" t="s">
        <v>188</v>
      </c>
      <c r="H26" s="115" t="s">
        <v>188</v>
      </c>
      <c r="I26" s="115" t="s">
        <v>188</v>
      </c>
      <c r="J26" s="115" t="s">
        <v>188</v>
      </c>
      <c r="K26" s="115"/>
      <c r="L26" s="115"/>
    </row>
    <row r="27" spans="1:12">
      <c r="A27" s="116" t="s">
        <v>189</v>
      </c>
      <c r="B27" s="116" t="s">
        <v>189</v>
      </c>
      <c r="C27" s="116" t="s">
        <v>189</v>
      </c>
      <c r="D27" s="116" t="s">
        <v>189</v>
      </c>
      <c r="E27" s="116" t="s">
        <v>189</v>
      </c>
      <c r="F27" s="116" t="s">
        <v>189</v>
      </c>
      <c r="G27" s="116" t="s">
        <v>189</v>
      </c>
      <c r="H27" s="116" t="s">
        <v>189</v>
      </c>
      <c r="I27" s="116" t="s">
        <v>189</v>
      </c>
      <c r="J27" s="116" t="s">
        <v>189</v>
      </c>
      <c r="K27" s="116"/>
      <c r="L27" s="116"/>
    </row>
    <row r="28" spans="1:12">
      <c r="A28" s="115" t="s">
        <v>190</v>
      </c>
      <c r="B28" s="115" t="s">
        <v>190</v>
      </c>
      <c r="C28" s="115" t="s">
        <v>190</v>
      </c>
      <c r="D28" s="115" t="s">
        <v>190</v>
      </c>
      <c r="E28" s="115" t="s">
        <v>190</v>
      </c>
      <c r="F28" s="115" t="s">
        <v>190</v>
      </c>
      <c r="G28" s="115" t="s">
        <v>190</v>
      </c>
      <c r="H28" s="115" t="s">
        <v>190</v>
      </c>
      <c r="I28" s="115" t="s">
        <v>190</v>
      </c>
      <c r="J28" s="115" t="s">
        <v>190</v>
      </c>
      <c r="K28" s="115"/>
      <c r="L28" s="115"/>
    </row>
    <row r="29" spans="1:12">
      <c r="A29" s="116" t="s">
        <v>191</v>
      </c>
      <c r="B29" s="116" t="s">
        <v>191</v>
      </c>
      <c r="C29" s="116" t="s">
        <v>191</v>
      </c>
      <c r="D29" s="116" t="s">
        <v>191</v>
      </c>
      <c r="E29" s="116" t="s">
        <v>191</v>
      </c>
      <c r="F29" s="116" t="s">
        <v>191</v>
      </c>
      <c r="G29" s="116" t="s">
        <v>191</v>
      </c>
      <c r="H29" s="116" t="s">
        <v>191</v>
      </c>
      <c r="I29" s="116" t="s">
        <v>191</v>
      </c>
      <c r="J29" s="116" t="s">
        <v>191</v>
      </c>
      <c r="K29" s="116"/>
      <c r="L29" s="116"/>
    </row>
    <row r="30" spans="1:12">
      <c r="A30" s="115" t="s">
        <v>192</v>
      </c>
      <c r="B30" s="115" t="s">
        <v>192</v>
      </c>
      <c r="C30" s="115" t="s">
        <v>192</v>
      </c>
      <c r="D30" s="115" t="s">
        <v>192</v>
      </c>
      <c r="E30" s="115" t="s">
        <v>192</v>
      </c>
      <c r="F30" s="115" t="s">
        <v>192</v>
      </c>
      <c r="G30" s="115" t="s">
        <v>192</v>
      </c>
      <c r="H30" s="115" t="s">
        <v>192</v>
      </c>
      <c r="I30" s="115" t="s">
        <v>192</v>
      </c>
      <c r="J30" s="115" t="s">
        <v>192</v>
      </c>
      <c r="K30" s="115"/>
      <c r="L30" s="115"/>
    </row>
    <row r="31" spans="1:12">
      <c r="A31" s="116" t="s">
        <v>193</v>
      </c>
      <c r="B31" s="116" t="s">
        <v>193</v>
      </c>
      <c r="C31" s="116" t="s">
        <v>193</v>
      </c>
      <c r="D31" s="116" t="s">
        <v>193</v>
      </c>
      <c r="E31" s="116" t="s">
        <v>193</v>
      </c>
      <c r="F31" s="116" t="s">
        <v>193</v>
      </c>
      <c r="G31" s="116" t="s">
        <v>193</v>
      </c>
      <c r="H31" s="116" t="s">
        <v>193</v>
      </c>
      <c r="I31" s="116" t="s">
        <v>193</v>
      </c>
      <c r="J31" s="116" t="s">
        <v>193</v>
      </c>
      <c r="K31" s="116"/>
      <c r="L31" s="116"/>
    </row>
    <row r="32" spans="1:12">
      <c r="A32" s="115" t="s">
        <v>194</v>
      </c>
      <c r="B32" s="115" t="s">
        <v>194</v>
      </c>
      <c r="C32" s="115" t="s">
        <v>194</v>
      </c>
      <c r="D32" s="115" t="s">
        <v>194</v>
      </c>
      <c r="E32" s="115" t="s">
        <v>194</v>
      </c>
      <c r="F32" s="115" t="s">
        <v>194</v>
      </c>
      <c r="G32" s="115" t="s">
        <v>194</v>
      </c>
      <c r="H32" s="115" t="s">
        <v>194</v>
      </c>
      <c r="I32" s="115" t="s">
        <v>194</v>
      </c>
      <c r="J32" s="115" t="s">
        <v>194</v>
      </c>
      <c r="K32" s="115"/>
      <c r="L32" s="115"/>
    </row>
    <row r="33" spans="1:12">
      <c r="A33" s="116" t="s">
        <v>195</v>
      </c>
      <c r="B33" s="116" t="s">
        <v>195</v>
      </c>
      <c r="C33" s="116" t="s">
        <v>195</v>
      </c>
      <c r="D33" s="116" t="s">
        <v>195</v>
      </c>
      <c r="E33" s="116" t="s">
        <v>195</v>
      </c>
      <c r="F33" s="116" t="s">
        <v>195</v>
      </c>
      <c r="G33" s="116" t="s">
        <v>195</v>
      </c>
      <c r="H33" s="116" t="s">
        <v>195</v>
      </c>
      <c r="I33" s="116" t="s">
        <v>195</v>
      </c>
      <c r="J33" s="116" t="s">
        <v>195</v>
      </c>
      <c r="K33" s="116"/>
      <c r="L33" s="116"/>
    </row>
    <row r="34" spans="1:12">
      <c r="A34" s="115" t="s">
        <v>196</v>
      </c>
      <c r="B34" s="115" t="s">
        <v>196</v>
      </c>
      <c r="C34" s="115" t="s">
        <v>196</v>
      </c>
      <c r="D34" s="115" t="s">
        <v>196</v>
      </c>
      <c r="E34" s="115" t="s">
        <v>196</v>
      </c>
      <c r="F34" s="115" t="s">
        <v>196</v>
      </c>
      <c r="G34" s="115" t="s">
        <v>196</v>
      </c>
      <c r="H34" s="115" t="s">
        <v>196</v>
      </c>
      <c r="I34" s="115" t="s">
        <v>196</v>
      </c>
      <c r="J34" s="115" t="s">
        <v>196</v>
      </c>
      <c r="K34" s="115"/>
      <c r="L34" s="115"/>
    </row>
    <row r="35" spans="1:12">
      <c r="A35" s="116" t="s">
        <v>197</v>
      </c>
      <c r="B35" s="116" t="s">
        <v>197</v>
      </c>
      <c r="C35" s="116" t="s">
        <v>197</v>
      </c>
      <c r="D35" s="116" t="s">
        <v>197</v>
      </c>
      <c r="E35" s="116" t="s">
        <v>197</v>
      </c>
      <c r="F35" s="116" t="s">
        <v>197</v>
      </c>
      <c r="G35" s="116" t="s">
        <v>197</v>
      </c>
      <c r="H35" s="116" t="s">
        <v>197</v>
      </c>
      <c r="I35" s="116" t="s">
        <v>197</v>
      </c>
      <c r="J35" s="116" t="s">
        <v>197</v>
      </c>
      <c r="K35" s="116"/>
      <c r="L35" s="116"/>
    </row>
    <row r="36" spans="1:12">
      <c r="A36" s="115" t="s">
        <v>198</v>
      </c>
      <c r="B36" s="115" t="s">
        <v>198</v>
      </c>
      <c r="C36" s="115" t="s">
        <v>198</v>
      </c>
      <c r="D36" s="115" t="s">
        <v>198</v>
      </c>
      <c r="E36" s="115" t="s">
        <v>198</v>
      </c>
      <c r="F36" s="115" t="s">
        <v>198</v>
      </c>
      <c r="G36" s="115" t="s">
        <v>198</v>
      </c>
      <c r="H36" s="115" t="s">
        <v>198</v>
      </c>
      <c r="I36" s="115" t="s">
        <v>198</v>
      </c>
      <c r="J36" s="115" t="s">
        <v>198</v>
      </c>
      <c r="K36" s="115"/>
      <c r="L36" s="115"/>
    </row>
    <row r="37" spans="1:12">
      <c r="A37" s="117" t="s">
        <v>199</v>
      </c>
      <c r="B37" s="117" t="s">
        <v>199</v>
      </c>
      <c r="C37" s="117" t="s">
        <v>199</v>
      </c>
      <c r="D37" s="117" t="s">
        <v>199</v>
      </c>
      <c r="E37" s="117" t="s">
        <v>199</v>
      </c>
      <c r="F37" s="117" t="s">
        <v>199</v>
      </c>
      <c r="G37" s="117" t="s">
        <v>199</v>
      </c>
      <c r="H37" s="117" t="s">
        <v>199</v>
      </c>
      <c r="I37" s="117" t="s">
        <v>199</v>
      </c>
      <c r="J37" s="117" t="s">
        <v>199</v>
      </c>
      <c r="K37" s="117"/>
      <c r="L37" s="117"/>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High_x0020_Importance xmlns="0eb9aeac-91b2-4d0c-9f32-32e89759ed7b" xsi:nil="true"/>
    <Deliver_x0020_By xmlns="0eb9aeac-91b2-4d0c-9f32-32e89759ed7b" xsi:nil="true"/>
    <SharedWithUsers xmlns="d29a8555-db37-4257-91ea-e6d336cdedf2">
      <UserInfo>
        <DisplayName>Michael Bailit</DisplayName>
        <AccountId>22</AccountId>
        <AccountType/>
      </UserInfo>
      <UserInfo>
        <DisplayName>Justine Zayhowski</DisplayName>
        <AccountId>2633</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DA78F88F5E7AB428612ED4E031562CF" ma:contentTypeVersion="15" ma:contentTypeDescription="Create a new document." ma:contentTypeScope="" ma:versionID="c292bf8605dbbed81216441d1dfae147">
  <xsd:schema xmlns:xsd="http://www.w3.org/2001/XMLSchema" xmlns:xs="http://www.w3.org/2001/XMLSchema" xmlns:p="http://schemas.microsoft.com/office/2006/metadata/properties" xmlns:ns2="d29a8555-db37-4257-91ea-e6d336cdedf2" xmlns:ns3="0eb9aeac-91b2-4d0c-9f32-32e89759ed7b" targetNamespace="http://schemas.microsoft.com/office/2006/metadata/properties" ma:root="true" ma:fieldsID="2b10a758dd5026bc2398ee0f95ae7da6" ns2:_="" ns3:_="">
    <xsd:import namespace="d29a8555-db37-4257-91ea-e6d336cdedf2"/>
    <xsd:import namespace="0eb9aeac-91b2-4d0c-9f32-32e89759ed7b"/>
    <xsd:element name="properties">
      <xsd:complexType>
        <xsd:sequence>
          <xsd:element name="documentManagement">
            <xsd:complexType>
              <xsd:all>
                <xsd:element ref="ns2:SharedWithUsers" minOccurs="0"/>
                <xsd:element ref="ns2:SharedWithDetails" minOccurs="0"/>
                <xsd:element ref="ns3:High_x0020_Importance" minOccurs="0"/>
                <xsd:element ref="ns3:Deliver_x0020_By" minOccurs="0"/>
                <xsd:element ref="ns3:MediaServiceMetadata" minOccurs="0"/>
                <xsd:element ref="ns3:MediaServiceFastMetadata" minOccurs="0"/>
                <xsd:element ref="ns3:MediaServiceEventHashCode" minOccurs="0"/>
                <xsd:element ref="ns3:MediaServiceGenerationTime" minOccurs="0"/>
                <xsd:element ref="ns3:MediaServiceAutoKeyPoints" minOccurs="0"/>
                <xsd:element ref="ns3:MediaServiceKeyPoints" minOccurs="0"/>
                <xsd:element ref="ns3:MediaServiceAutoTags" minOccurs="0"/>
                <xsd:element ref="ns3:MediaServiceOCR" minOccurs="0"/>
                <xsd:element ref="ns3:MediaServiceDateTaken"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9a8555-db37-4257-91ea-e6d336cdedf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9aeac-91b2-4d0c-9f32-32e89759ed7b" elementFormDefault="qualified">
    <xsd:import namespace="http://schemas.microsoft.com/office/2006/documentManagement/types"/>
    <xsd:import namespace="http://schemas.microsoft.com/office/infopath/2007/PartnerControls"/>
    <xsd:element name="High_x0020_Importance" ma:index="10" nillable="true" ma:displayName="High Importance" ma:internalName="High_x0020_Importance">
      <xsd:simpleType>
        <xsd:restriction base="dms:Boolean"/>
      </xsd:simpleType>
    </xsd:element>
    <xsd:element name="Deliver_x0020_By" ma:index="11" nillable="true" ma:displayName="Deliver By" ma:format="DateOnly" ma:internalName="Deliver_x0020_By">
      <xsd:simpleType>
        <xsd:restriction base="dms:DateTime"/>
      </xsd:simpleType>
    </xsd:element>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8F0E11-A0D7-452C-9A62-4627C631B5B5}">
  <ds:schemaRefs>
    <ds:schemaRef ds:uri="http://schemas.microsoft.com/sharepoint/v3/contenttype/forms"/>
  </ds:schemaRefs>
</ds:datastoreItem>
</file>

<file path=customXml/itemProps2.xml><?xml version="1.0" encoding="utf-8"?>
<ds:datastoreItem xmlns:ds="http://schemas.openxmlformats.org/officeDocument/2006/customXml" ds:itemID="{6D65F824-13B2-4A11-A1A5-5A003F87C2D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d29a8555-db37-4257-91ea-e6d336cdedf2"/>
    <ds:schemaRef ds:uri="http://purl.org/dc/elements/1.1/"/>
    <ds:schemaRef ds:uri="http://schemas.microsoft.com/office/2006/metadata/properties"/>
    <ds:schemaRef ds:uri="0eb9aeac-91b2-4d0c-9f32-32e89759ed7b"/>
    <ds:schemaRef ds:uri="http://www.w3.org/XML/1998/namespace"/>
    <ds:schemaRef ds:uri="http://purl.org/dc/dcmitype/"/>
  </ds:schemaRefs>
</ds:datastoreItem>
</file>

<file path=customXml/itemProps3.xml><?xml version="1.0" encoding="utf-8"?>
<ds:datastoreItem xmlns:ds="http://schemas.openxmlformats.org/officeDocument/2006/customXml" ds:itemID="{CC05EE41-5163-4479-961C-80437A5166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9a8555-db37-4257-91ea-e6d336cdedf2"/>
    <ds:schemaRef ds:uri="0eb9aeac-91b2-4d0c-9f32-32e89759ed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Instruction Sheet</vt:lpstr>
      <vt:lpstr>Alignment Tool</vt:lpstr>
      <vt:lpstr>Crosswalk of OHIC Measure Sets</vt:lpstr>
      <vt:lpstr>Summary Sheet</vt:lpstr>
      <vt:lpstr>Measure Crosswalk</vt:lpstr>
      <vt:lpstr>Links to Source Documents</vt:lpstr>
      <vt:lpstr>Equity Assessment Sources</vt:lpstr>
      <vt:lpstr>Sheet1</vt:lpstr>
      <vt:lpstr>Sheet2</vt:lpstr>
      <vt:lpstr>details</vt:lpstr>
      <vt:lpstr>'Instruction Sheet'!Print_Area</vt:lpstr>
      <vt:lpstr>'Links to Source Documents'!Print_Area</vt:lpstr>
      <vt:lpstr>'Measure Crosswalk'!Print_Area</vt:lpstr>
      <vt:lpstr>'Links to Source Documents'!Print_Titles</vt:lpstr>
      <vt:lpstr>'Measure Crosswalk'!Print_Titles</vt:lpstr>
      <vt:lpstr>'Summary Sheet'!Print_Titles</vt:lpstr>
      <vt:lpstr>selection_criteria</vt:lpstr>
      <vt:lpstr>selection_criteria_a</vt:lpstr>
      <vt:lpstr>selection_criteria_b</vt:lpstr>
      <vt:lpstr>selection_criteria_c</vt:lpstr>
      <vt:lpstr>selection_criteria_d</vt:lpstr>
      <vt:lpstr>selection_criteria_e</vt:lpstr>
      <vt:lpstr>selection_criteria_f</vt:lpstr>
      <vt:lpstr>selection_criteria_g</vt:lpstr>
      <vt:lpstr>selection_criteria_h</vt:lpstr>
      <vt:lpstr>selection_criteria_i</vt:lpstr>
      <vt:lpstr>selection_criteria_j</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Deepti Kanneganti</dc:creator>
  <cp:lastModifiedBy>Grace Flaherty</cp:lastModifiedBy>
  <cp:lastPrinted>2014-09-19T05:53:22Z</cp:lastPrinted>
  <dcterms:created xsi:type="dcterms:W3CDTF">2013-10-10T14:15:55Z</dcterms:created>
  <dcterms:modified xsi:type="dcterms:W3CDTF">2021-09-22T15:34:42Z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0x0101000DA78F88F5E7AB428612ED4E031562CF</vt:lpwstr>
  </property>
</Properties>
</file>